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3B33265-3094-4DC7-B05A-D83B0D3EE145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3" r:id="rId1"/>
    <sheet name="A" sheetId="1" r:id="rId2"/>
    <sheet name="BAV" sheetId="2" r:id="rId3"/>
  </sheets>
  <calcPr calcId="181029"/>
</workbook>
</file>

<file path=xl/calcChain.xml><?xml version="1.0" encoding="utf-8"?>
<calcChain xmlns="http://schemas.openxmlformats.org/spreadsheetml/2006/main">
  <c r="E591" i="3" l="1"/>
  <c r="F591" i="3" s="1"/>
  <c r="G591" i="3" s="1"/>
  <c r="Q591" i="3"/>
  <c r="E592" i="3"/>
  <c r="F592" i="3" s="1"/>
  <c r="G592" i="3" s="1"/>
  <c r="Q592" i="3"/>
  <c r="E594" i="3"/>
  <c r="F594" i="3" s="1"/>
  <c r="G594" i="3" s="1"/>
  <c r="Q594" i="3"/>
  <c r="E593" i="3"/>
  <c r="F593" i="3" s="1"/>
  <c r="G593" i="3" s="1"/>
  <c r="Q593" i="3"/>
  <c r="E595" i="3"/>
  <c r="F595" i="3"/>
  <c r="G595" i="3" s="1"/>
  <c r="Q595" i="3"/>
  <c r="E574" i="3"/>
  <c r="F574" i="3" s="1"/>
  <c r="G574" i="3" s="1"/>
  <c r="Q574" i="3"/>
  <c r="E575" i="3"/>
  <c r="F575" i="3" s="1"/>
  <c r="G575" i="3" s="1"/>
  <c r="Q575" i="3"/>
  <c r="E577" i="3"/>
  <c r="F577" i="3" s="1"/>
  <c r="G577" i="3" s="1"/>
  <c r="Q577" i="3"/>
  <c r="E578" i="3"/>
  <c r="F578" i="3" s="1"/>
  <c r="G578" i="3" s="1"/>
  <c r="Q578" i="3"/>
  <c r="E579" i="3"/>
  <c r="F579" i="3" s="1"/>
  <c r="G579" i="3" s="1"/>
  <c r="Q579" i="3"/>
  <c r="E580" i="3"/>
  <c r="F580" i="3" s="1"/>
  <c r="G580" i="3" s="1"/>
  <c r="K580" i="3" s="1"/>
  <c r="Q580" i="3"/>
  <c r="E581" i="3"/>
  <c r="F581" i="3" s="1"/>
  <c r="G581" i="3" s="1"/>
  <c r="Q581" i="3"/>
  <c r="E583" i="3"/>
  <c r="F583" i="3" s="1"/>
  <c r="G583" i="3" s="1"/>
  <c r="Q583" i="3"/>
  <c r="E584" i="3"/>
  <c r="F584" i="3" s="1"/>
  <c r="G584" i="3" s="1"/>
  <c r="Q584" i="3"/>
  <c r="E585" i="3"/>
  <c r="F585" i="3" s="1"/>
  <c r="G585" i="3" s="1"/>
  <c r="Q585" i="3"/>
  <c r="E586" i="3"/>
  <c r="F586" i="3" s="1"/>
  <c r="G586" i="3" s="1"/>
  <c r="Q586" i="3"/>
  <c r="E587" i="3"/>
  <c r="F587" i="3" s="1"/>
  <c r="G587" i="3" s="1"/>
  <c r="Q587" i="3"/>
  <c r="E588" i="3"/>
  <c r="F588" i="3" s="1"/>
  <c r="G588" i="3" s="1"/>
  <c r="Q588" i="3"/>
  <c r="E589" i="3"/>
  <c r="F589" i="3" s="1"/>
  <c r="G589" i="3" s="1"/>
  <c r="K589" i="3" s="1"/>
  <c r="Q589" i="3"/>
  <c r="E590" i="3"/>
  <c r="F590" i="3" s="1"/>
  <c r="G590" i="3" s="1"/>
  <c r="Q590" i="3"/>
  <c r="E570" i="3"/>
  <c r="F570" i="3" s="1"/>
  <c r="G570" i="3" s="1"/>
  <c r="Q570" i="3"/>
  <c r="E571" i="3"/>
  <c r="F571" i="3" s="1"/>
  <c r="G571" i="3" s="1"/>
  <c r="K571" i="3" s="1"/>
  <c r="E573" i="3"/>
  <c r="F573" i="3" s="1"/>
  <c r="G573" i="3" s="1"/>
  <c r="E576" i="3"/>
  <c r="F576" i="3" s="1"/>
  <c r="G576" i="3" s="1"/>
  <c r="K576" i="3" s="1"/>
  <c r="E582" i="3"/>
  <c r="F582" i="3" s="1"/>
  <c r="G582" i="3" s="1"/>
  <c r="Q571" i="3"/>
  <c r="Q573" i="3"/>
  <c r="Q576" i="3"/>
  <c r="Q582" i="3"/>
  <c r="E572" i="3"/>
  <c r="F572" i="3" s="1"/>
  <c r="G572" i="3" s="1"/>
  <c r="C13" i="3"/>
  <c r="Q572" i="3"/>
  <c r="E567" i="3"/>
  <c r="F567" i="3" s="1"/>
  <c r="G567" i="3" s="1"/>
  <c r="K567" i="3" s="1"/>
  <c r="E568" i="3"/>
  <c r="F568" i="3" s="1"/>
  <c r="G568" i="3" s="1"/>
  <c r="Q567" i="3"/>
  <c r="Q568" i="3"/>
  <c r="E531" i="3"/>
  <c r="F531" i="3" s="1"/>
  <c r="G531" i="3" s="1"/>
  <c r="Q531" i="3"/>
  <c r="E553" i="3"/>
  <c r="F553" i="3" s="1"/>
  <c r="G553" i="3" s="1"/>
  <c r="R553" i="3" s="1"/>
  <c r="Q553" i="3"/>
  <c r="E555" i="3"/>
  <c r="F555" i="3" s="1"/>
  <c r="G555" i="3" s="1"/>
  <c r="R555" i="3" s="1"/>
  <c r="Q555" i="3"/>
  <c r="E564" i="3"/>
  <c r="F564" i="3" s="1"/>
  <c r="G564" i="3" s="1"/>
  <c r="R564" i="3" s="1"/>
  <c r="Q564" i="3"/>
  <c r="E566" i="3"/>
  <c r="F566" i="3" s="1"/>
  <c r="G566" i="3" s="1"/>
  <c r="Q566" i="3"/>
  <c r="E569" i="3"/>
  <c r="F569" i="3" s="1"/>
  <c r="G569" i="3" s="1"/>
  <c r="Q569" i="3"/>
  <c r="E515" i="3"/>
  <c r="F515" i="3" s="1"/>
  <c r="G515" i="3" s="1"/>
  <c r="Q515" i="3"/>
  <c r="E527" i="3"/>
  <c r="F527" i="3" s="1"/>
  <c r="G527" i="3" s="1"/>
  <c r="R527" i="3" s="1"/>
  <c r="Q527" i="3"/>
  <c r="E543" i="3"/>
  <c r="F543" i="3" s="1"/>
  <c r="G543" i="3" s="1"/>
  <c r="S543" i="3" s="1"/>
  <c r="E546" i="3"/>
  <c r="F546" i="3" s="1"/>
  <c r="G546" i="3" s="1"/>
  <c r="R546" i="3" s="1"/>
  <c r="E565" i="3"/>
  <c r="F565" i="3" s="1"/>
  <c r="G565" i="3" s="1"/>
  <c r="R565" i="3" s="1"/>
  <c r="E554" i="3"/>
  <c r="F554" i="3" s="1"/>
  <c r="G554" i="3" s="1"/>
  <c r="R554" i="3" s="1"/>
  <c r="E561" i="3"/>
  <c r="F561" i="3" s="1"/>
  <c r="G561" i="3" s="1"/>
  <c r="E557" i="3"/>
  <c r="F557" i="3" s="1"/>
  <c r="G557" i="3" s="1"/>
  <c r="E562" i="3"/>
  <c r="F562" i="3" s="1"/>
  <c r="G562" i="3" s="1"/>
  <c r="R562" i="3" s="1"/>
  <c r="E563" i="3"/>
  <c r="F563" i="3" s="1"/>
  <c r="G563" i="3" s="1"/>
  <c r="E558" i="3"/>
  <c r="F558" i="3" s="1"/>
  <c r="G558" i="3" s="1"/>
  <c r="R558" i="3" s="1"/>
  <c r="E556" i="3"/>
  <c r="F556" i="3" s="1"/>
  <c r="G556" i="3" s="1"/>
  <c r="S556" i="3" s="1"/>
  <c r="E559" i="3"/>
  <c r="F559" i="3" s="1"/>
  <c r="G559" i="3" s="1"/>
  <c r="E509" i="3"/>
  <c r="F509" i="3" s="1"/>
  <c r="G509" i="3" s="1"/>
  <c r="E523" i="3"/>
  <c r="F523" i="3" s="1"/>
  <c r="G523" i="3" s="1"/>
  <c r="E525" i="3"/>
  <c r="F525" i="3" s="1"/>
  <c r="G525" i="3" s="1"/>
  <c r="E526" i="3"/>
  <c r="F526" i="3" s="1"/>
  <c r="G526" i="3" s="1"/>
  <c r="R526" i="3" s="1"/>
  <c r="E532" i="3"/>
  <c r="F532" i="3" s="1"/>
  <c r="G532" i="3" s="1"/>
  <c r="R532" i="3" s="1"/>
  <c r="E533" i="3"/>
  <c r="F533" i="3" s="1"/>
  <c r="E534" i="3"/>
  <c r="F534" i="3"/>
  <c r="G534" i="3" s="1"/>
  <c r="E536" i="3"/>
  <c r="F536" i="3" s="1"/>
  <c r="G536" i="3" s="1"/>
  <c r="R536" i="3" s="1"/>
  <c r="E539" i="3"/>
  <c r="F539" i="3" s="1"/>
  <c r="G539" i="3" s="1"/>
  <c r="E560" i="3"/>
  <c r="F560" i="3" s="1"/>
  <c r="G560" i="3" s="1"/>
  <c r="S560" i="3" s="1"/>
  <c r="E21" i="3"/>
  <c r="F21" i="3" s="1"/>
  <c r="G21" i="3" s="1"/>
  <c r="R21" i="3" s="1"/>
  <c r="E23" i="3"/>
  <c r="F23" i="3" s="1"/>
  <c r="G23" i="3" s="1"/>
  <c r="E24" i="3"/>
  <c r="F24" i="3" s="1"/>
  <c r="G24" i="3" s="1"/>
  <c r="R24" i="3" s="1"/>
  <c r="E28" i="3"/>
  <c r="F28" i="3" s="1"/>
  <c r="G28" i="3" s="1"/>
  <c r="R28" i="3" s="1"/>
  <c r="E29" i="3"/>
  <c r="F29" i="3" s="1"/>
  <c r="G29" i="3" s="1"/>
  <c r="R29" i="3" s="1"/>
  <c r="E32" i="3"/>
  <c r="F32" i="3" s="1"/>
  <c r="G32" i="3" s="1"/>
  <c r="R32" i="3" s="1"/>
  <c r="E33" i="3"/>
  <c r="F33" i="3" s="1"/>
  <c r="G33" i="3" s="1"/>
  <c r="R33" i="3" s="1"/>
  <c r="E35" i="3"/>
  <c r="F35" i="3" s="1"/>
  <c r="G35" i="3" s="1"/>
  <c r="R35" i="3" s="1"/>
  <c r="E37" i="3"/>
  <c r="F37" i="3" s="1"/>
  <c r="G37" i="3" s="1"/>
  <c r="R37" i="3" s="1"/>
  <c r="E39" i="3"/>
  <c r="F39" i="3" s="1"/>
  <c r="G39" i="3" s="1"/>
  <c r="E41" i="3"/>
  <c r="F41" i="3" s="1"/>
  <c r="G41" i="3" s="1"/>
  <c r="R41" i="3" s="1"/>
  <c r="E42" i="3"/>
  <c r="F42" i="3" s="1"/>
  <c r="G42" i="3" s="1"/>
  <c r="R42" i="3" s="1"/>
  <c r="E44" i="3"/>
  <c r="F44" i="3" s="1"/>
  <c r="G44" i="3" s="1"/>
  <c r="R44" i="3" s="1"/>
  <c r="E45" i="3"/>
  <c r="F45" i="3" s="1"/>
  <c r="G45" i="3" s="1"/>
  <c r="E47" i="3"/>
  <c r="F47" i="3" s="1"/>
  <c r="G47" i="3" s="1"/>
  <c r="R47" i="3" s="1"/>
  <c r="E48" i="3"/>
  <c r="F48" i="3" s="1"/>
  <c r="G48" i="3" s="1"/>
  <c r="R48" i="3" s="1"/>
  <c r="E49" i="3"/>
  <c r="F49" i="3" s="1"/>
  <c r="G49" i="3" s="1"/>
  <c r="R49" i="3" s="1"/>
  <c r="E52" i="3"/>
  <c r="F52" i="3" s="1"/>
  <c r="G52" i="3" s="1"/>
  <c r="R52" i="3" s="1"/>
  <c r="E53" i="3"/>
  <c r="F53" i="3" s="1"/>
  <c r="G53" i="3" s="1"/>
  <c r="R53" i="3" s="1"/>
  <c r="E55" i="3"/>
  <c r="F55" i="3" s="1"/>
  <c r="G55" i="3" s="1"/>
  <c r="R55" i="3" s="1"/>
  <c r="E56" i="3"/>
  <c r="F56" i="3" s="1"/>
  <c r="G56" i="3" s="1"/>
  <c r="R56" i="3" s="1"/>
  <c r="E57" i="3"/>
  <c r="F57" i="3" s="1"/>
  <c r="G57" i="3" s="1"/>
  <c r="R57" i="3" s="1"/>
  <c r="E59" i="3"/>
  <c r="F59" i="3" s="1"/>
  <c r="G59" i="3" s="1"/>
  <c r="R59" i="3" s="1"/>
  <c r="E60" i="3"/>
  <c r="F60" i="3" s="1"/>
  <c r="G60" i="3" s="1"/>
  <c r="R60" i="3" s="1"/>
  <c r="E61" i="3"/>
  <c r="F61" i="3" s="1"/>
  <c r="G61" i="3" s="1"/>
  <c r="R61" i="3" s="1"/>
  <c r="E65" i="3"/>
  <c r="F65" i="3" s="1"/>
  <c r="G65" i="3" s="1"/>
  <c r="E66" i="3"/>
  <c r="F66" i="3" s="1"/>
  <c r="G66" i="3" s="1"/>
  <c r="R66" i="3" s="1"/>
  <c r="E71" i="3"/>
  <c r="F71" i="3" s="1"/>
  <c r="G71" i="3" s="1"/>
  <c r="R71" i="3" s="1"/>
  <c r="E73" i="3"/>
  <c r="F73" i="3" s="1"/>
  <c r="G73" i="3" s="1"/>
  <c r="R73" i="3" s="1"/>
  <c r="E84" i="3"/>
  <c r="F84" i="3" s="1"/>
  <c r="G84" i="3" s="1"/>
  <c r="E86" i="3"/>
  <c r="F86" i="3" s="1"/>
  <c r="G86" i="3" s="1"/>
  <c r="R86" i="3" s="1"/>
  <c r="E87" i="3"/>
  <c r="F87" i="3" s="1"/>
  <c r="G87" i="3" s="1"/>
  <c r="R87" i="3" s="1"/>
  <c r="E90" i="3"/>
  <c r="F90" i="3" s="1"/>
  <c r="G90" i="3" s="1"/>
  <c r="R90" i="3" s="1"/>
  <c r="E91" i="3"/>
  <c r="F91" i="3" s="1"/>
  <c r="G91" i="3" s="1"/>
  <c r="E92" i="3"/>
  <c r="F92" i="3" s="1"/>
  <c r="G92" i="3" s="1"/>
  <c r="R92" i="3" s="1"/>
  <c r="E93" i="3"/>
  <c r="F93" i="3" s="1"/>
  <c r="G93" i="3" s="1"/>
  <c r="R93" i="3" s="1"/>
  <c r="E94" i="3"/>
  <c r="F94" i="3" s="1"/>
  <c r="G94" i="3" s="1"/>
  <c r="R94" i="3" s="1"/>
  <c r="E102" i="3"/>
  <c r="F102" i="3" s="1"/>
  <c r="G102" i="3" s="1"/>
  <c r="R102" i="3" s="1"/>
  <c r="E104" i="3"/>
  <c r="F104" i="3" s="1"/>
  <c r="G104" i="3" s="1"/>
  <c r="R104" i="3" s="1"/>
  <c r="E107" i="3"/>
  <c r="F107" i="3" s="1"/>
  <c r="G107" i="3" s="1"/>
  <c r="R107" i="3" s="1"/>
  <c r="E108" i="3"/>
  <c r="F108" i="3" s="1"/>
  <c r="G108" i="3" s="1"/>
  <c r="R108" i="3" s="1"/>
  <c r="E109" i="3"/>
  <c r="F109" i="3" s="1"/>
  <c r="G109" i="3" s="1"/>
  <c r="E114" i="3"/>
  <c r="F114" i="3" s="1"/>
  <c r="G114" i="3" s="1"/>
  <c r="R114" i="3" s="1"/>
  <c r="E115" i="3"/>
  <c r="F115" i="3" s="1"/>
  <c r="G115" i="3" s="1"/>
  <c r="R115" i="3" s="1"/>
  <c r="E118" i="3"/>
  <c r="F118" i="3" s="1"/>
  <c r="G118" i="3" s="1"/>
  <c r="R118" i="3" s="1"/>
  <c r="E122" i="3"/>
  <c r="F122" i="3" s="1"/>
  <c r="G122" i="3" s="1"/>
  <c r="E124" i="3"/>
  <c r="F124" i="3" s="1"/>
  <c r="G124" i="3" s="1"/>
  <c r="R124" i="3" s="1"/>
  <c r="E125" i="3"/>
  <c r="F125" i="3" s="1"/>
  <c r="G125" i="3" s="1"/>
  <c r="R125" i="3" s="1"/>
  <c r="E127" i="3"/>
  <c r="F127" i="3" s="1"/>
  <c r="G127" i="3" s="1"/>
  <c r="R127" i="3" s="1"/>
  <c r="E132" i="3"/>
  <c r="F132" i="3" s="1"/>
  <c r="G132" i="3" s="1"/>
  <c r="E133" i="3"/>
  <c r="F133" i="3" s="1"/>
  <c r="G133" i="3" s="1"/>
  <c r="R133" i="3" s="1"/>
  <c r="E134" i="3"/>
  <c r="F134" i="3" s="1"/>
  <c r="G134" i="3" s="1"/>
  <c r="R134" i="3" s="1"/>
  <c r="E135" i="3"/>
  <c r="F135" i="3" s="1"/>
  <c r="G135" i="3" s="1"/>
  <c r="E136" i="3"/>
  <c r="F136" i="3" s="1"/>
  <c r="G136" i="3" s="1"/>
  <c r="R136" i="3" s="1"/>
  <c r="E138" i="3"/>
  <c r="F138" i="3" s="1"/>
  <c r="G138" i="3" s="1"/>
  <c r="R138" i="3" s="1"/>
  <c r="E142" i="3"/>
  <c r="F142" i="3" s="1"/>
  <c r="G142" i="3" s="1"/>
  <c r="E143" i="3"/>
  <c r="F143" i="3" s="1"/>
  <c r="G143" i="3" s="1"/>
  <c r="R143" i="3" s="1"/>
  <c r="E144" i="3"/>
  <c r="F144" i="3" s="1"/>
  <c r="G144" i="3" s="1"/>
  <c r="R144" i="3" s="1"/>
  <c r="E145" i="3"/>
  <c r="F145" i="3" s="1"/>
  <c r="G145" i="3" s="1"/>
  <c r="R145" i="3" s="1"/>
  <c r="E146" i="3"/>
  <c r="F146" i="3" s="1"/>
  <c r="G146" i="3" s="1"/>
  <c r="R146" i="3" s="1"/>
  <c r="E150" i="3"/>
  <c r="F150" i="3" s="1"/>
  <c r="G150" i="3" s="1"/>
  <c r="R150" i="3" s="1"/>
  <c r="E152" i="3"/>
  <c r="F152" i="3" s="1"/>
  <c r="G152" i="3" s="1"/>
  <c r="E153" i="3"/>
  <c r="F153" i="3" s="1"/>
  <c r="G153" i="3" s="1"/>
  <c r="R153" i="3" s="1"/>
  <c r="E155" i="3"/>
  <c r="F155" i="3" s="1"/>
  <c r="G155" i="3" s="1"/>
  <c r="R155" i="3" s="1"/>
  <c r="E159" i="3"/>
  <c r="F159" i="3" s="1"/>
  <c r="G159" i="3" s="1"/>
  <c r="E160" i="3"/>
  <c r="F160" i="3" s="1"/>
  <c r="G160" i="3" s="1"/>
  <c r="R160" i="3" s="1"/>
  <c r="E161" i="3"/>
  <c r="F161" i="3" s="1"/>
  <c r="G161" i="3" s="1"/>
  <c r="R161" i="3" s="1"/>
  <c r="E162" i="3"/>
  <c r="F162" i="3" s="1"/>
  <c r="G162" i="3" s="1"/>
  <c r="R162" i="3" s="1"/>
  <c r="E164" i="3"/>
  <c r="F164" i="3" s="1"/>
  <c r="G164" i="3" s="1"/>
  <c r="R164" i="3" s="1"/>
  <c r="E166" i="3"/>
  <c r="F166" i="3" s="1"/>
  <c r="G166" i="3" s="1"/>
  <c r="R166" i="3" s="1"/>
  <c r="E167" i="3"/>
  <c r="F167" i="3" s="1"/>
  <c r="G167" i="3" s="1"/>
  <c r="R167" i="3" s="1"/>
  <c r="E169" i="3"/>
  <c r="F169" i="3" s="1"/>
  <c r="G169" i="3" s="1"/>
  <c r="R169" i="3" s="1"/>
  <c r="E172" i="3"/>
  <c r="F172" i="3" s="1"/>
  <c r="G172" i="3" s="1"/>
  <c r="R172" i="3" s="1"/>
  <c r="E173" i="3"/>
  <c r="F173" i="3" s="1"/>
  <c r="G173" i="3" s="1"/>
  <c r="R173" i="3" s="1"/>
  <c r="E174" i="3"/>
  <c r="F174" i="3" s="1"/>
  <c r="G174" i="3" s="1"/>
  <c r="E178" i="3"/>
  <c r="F178" i="3" s="1"/>
  <c r="G178" i="3" s="1"/>
  <c r="R178" i="3" s="1"/>
  <c r="E179" i="3"/>
  <c r="F179" i="3" s="1"/>
  <c r="G179" i="3" s="1"/>
  <c r="E181" i="3"/>
  <c r="F181" i="3" s="1"/>
  <c r="G181" i="3" s="1"/>
  <c r="R181" i="3" s="1"/>
  <c r="E183" i="3"/>
  <c r="F183" i="3" s="1"/>
  <c r="G183" i="3" s="1"/>
  <c r="R183" i="3" s="1"/>
  <c r="E184" i="3"/>
  <c r="F184" i="3" s="1"/>
  <c r="G184" i="3" s="1"/>
  <c r="R184" i="3" s="1"/>
  <c r="E185" i="3"/>
  <c r="F185" i="3" s="1"/>
  <c r="G185" i="3" s="1"/>
  <c r="R185" i="3" s="1"/>
  <c r="E189" i="3"/>
  <c r="F189" i="3" s="1"/>
  <c r="G189" i="3" s="1"/>
  <c r="R189" i="3" s="1"/>
  <c r="E190" i="3"/>
  <c r="F190" i="3" s="1"/>
  <c r="G190" i="3" s="1"/>
  <c r="R190" i="3" s="1"/>
  <c r="E193" i="3"/>
  <c r="F193" i="3" s="1"/>
  <c r="G193" i="3" s="1"/>
  <c r="R193" i="3" s="1"/>
  <c r="E195" i="3"/>
  <c r="F195" i="3" s="1"/>
  <c r="G195" i="3" s="1"/>
  <c r="R195" i="3" s="1"/>
  <c r="E196" i="3"/>
  <c r="F196" i="3" s="1"/>
  <c r="G196" i="3" s="1"/>
  <c r="R196" i="3" s="1"/>
  <c r="E197" i="3"/>
  <c r="F197" i="3" s="1"/>
  <c r="G197" i="3" s="1"/>
  <c r="R197" i="3" s="1"/>
  <c r="E199" i="3"/>
  <c r="F199" i="3" s="1"/>
  <c r="G199" i="3" s="1"/>
  <c r="R199" i="3" s="1"/>
  <c r="E200" i="3"/>
  <c r="F200" i="3" s="1"/>
  <c r="G200" i="3" s="1"/>
  <c r="E201" i="3"/>
  <c r="F201" i="3" s="1"/>
  <c r="G201" i="3" s="1"/>
  <c r="R201" i="3" s="1"/>
  <c r="E203" i="3"/>
  <c r="F203" i="3" s="1"/>
  <c r="G203" i="3" s="1"/>
  <c r="R203" i="3" s="1"/>
  <c r="E204" i="3"/>
  <c r="F204" i="3" s="1"/>
  <c r="G204" i="3" s="1"/>
  <c r="R204" i="3" s="1"/>
  <c r="E205" i="3"/>
  <c r="F205" i="3" s="1"/>
  <c r="G205" i="3" s="1"/>
  <c r="E207" i="3"/>
  <c r="F207" i="3" s="1"/>
  <c r="G207" i="3" s="1"/>
  <c r="R207" i="3" s="1"/>
  <c r="E208" i="3"/>
  <c r="F208" i="3" s="1"/>
  <c r="G208" i="3" s="1"/>
  <c r="E209" i="3"/>
  <c r="F209" i="3" s="1"/>
  <c r="G209" i="3" s="1"/>
  <c r="R209" i="3" s="1"/>
  <c r="E210" i="3"/>
  <c r="F210" i="3" s="1"/>
  <c r="G210" i="3" s="1"/>
  <c r="E212" i="3"/>
  <c r="F212" i="3" s="1"/>
  <c r="G212" i="3" s="1"/>
  <c r="R212" i="3" s="1"/>
  <c r="E213" i="3"/>
  <c r="F213" i="3" s="1"/>
  <c r="G213" i="3" s="1"/>
  <c r="R213" i="3" s="1"/>
  <c r="E214" i="3"/>
  <c r="F214" i="3" s="1"/>
  <c r="G214" i="3" s="1"/>
  <c r="R214" i="3" s="1"/>
  <c r="E216" i="3"/>
  <c r="F216" i="3" s="1"/>
  <c r="G216" i="3" s="1"/>
  <c r="E218" i="3"/>
  <c r="F218" i="3" s="1"/>
  <c r="G218" i="3" s="1"/>
  <c r="R218" i="3" s="1"/>
  <c r="E219" i="3"/>
  <c r="F219" i="3" s="1"/>
  <c r="G219" i="3" s="1"/>
  <c r="R219" i="3" s="1"/>
  <c r="E220" i="3"/>
  <c r="F220" i="3" s="1"/>
  <c r="G220" i="3" s="1"/>
  <c r="R220" i="3" s="1"/>
  <c r="E221" i="3"/>
  <c r="F221" i="3" s="1"/>
  <c r="G221" i="3" s="1"/>
  <c r="E223" i="3"/>
  <c r="F223" i="3" s="1"/>
  <c r="G223" i="3" s="1"/>
  <c r="R223" i="3" s="1"/>
  <c r="E224" i="3"/>
  <c r="F224" i="3" s="1"/>
  <c r="G224" i="3" s="1"/>
  <c r="R224" i="3" s="1"/>
  <c r="E227" i="3"/>
  <c r="F227" i="3" s="1"/>
  <c r="G227" i="3" s="1"/>
  <c r="R227" i="3" s="1"/>
  <c r="E228" i="3"/>
  <c r="F228" i="3" s="1"/>
  <c r="G228" i="3" s="1"/>
  <c r="R228" i="3" s="1"/>
  <c r="E229" i="3"/>
  <c r="F229" i="3" s="1"/>
  <c r="G229" i="3" s="1"/>
  <c r="R229" i="3" s="1"/>
  <c r="E230" i="3"/>
  <c r="F230" i="3" s="1"/>
  <c r="G230" i="3" s="1"/>
  <c r="R230" i="3" s="1"/>
  <c r="E231" i="3"/>
  <c r="F231" i="3" s="1"/>
  <c r="G231" i="3" s="1"/>
  <c r="E232" i="3"/>
  <c r="F232" i="3" s="1"/>
  <c r="G232" i="3" s="1"/>
  <c r="R232" i="3" s="1"/>
  <c r="E235" i="3"/>
  <c r="F235" i="3" s="1"/>
  <c r="G235" i="3" s="1"/>
  <c r="R235" i="3" s="1"/>
  <c r="E237" i="3"/>
  <c r="F237" i="3" s="1"/>
  <c r="G237" i="3" s="1"/>
  <c r="E239" i="3"/>
  <c r="F239" i="3" s="1"/>
  <c r="G239" i="3" s="1"/>
  <c r="R239" i="3" s="1"/>
  <c r="E241" i="3"/>
  <c r="F241" i="3" s="1"/>
  <c r="G241" i="3" s="1"/>
  <c r="R241" i="3" s="1"/>
  <c r="E242" i="3"/>
  <c r="F242" i="3" s="1"/>
  <c r="G242" i="3" s="1"/>
  <c r="R242" i="3" s="1"/>
  <c r="E243" i="3"/>
  <c r="F243" i="3" s="1"/>
  <c r="G243" i="3" s="1"/>
  <c r="E247" i="3"/>
  <c r="F247" i="3" s="1"/>
  <c r="G247" i="3" s="1"/>
  <c r="E248" i="3"/>
  <c r="F248" i="3" s="1"/>
  <c r="G248" i="3" s="1"/>
  <c r="E251" i="3"/>
  <c r="F251" i="3" s="1"/>
  <c r="G251" i="3" s="1"/>
  <c r="R251" i="3" s="1"/>
  <c r="E253" i="3"/>
  <c r="F253" i="3" s="1"/>
  <c r="G253" i="3" s="1"/>
  <c r="R253" i="3" s="1"/>
  <c r="E261" i="3"/>
  <c r="F261" i="3" s="1"/>
  <c r="G261" i="3" s="1"/>
  <c r="R261" i="3" s="1"/>
  <c r="E266" i="3"/>
  <c r="F266" i="3" s="1"/>
  <c r="G266" i="3" s="1"/>
  <c r="R266" i="3" s="1"/>
  <c r="E267" i="3"/>
  <c r="F267" i="3" s="1"/>
  <c r="G267" i="3" s="1"/>
  <c r="R267" i="3" s="1"/>
  <c r="E268" i="3"/>
  <c r="F268" i="3" s="1"/>
  <c r="G268" i="3" s="1"/>
  <c r="E269" i="3"/>
  <c r="F269" i="3" s="1"/>
  <c r="G269" i="3" s="1"/>
  <c r="R269" i="3" s="1"/>
  <c r="E270" i="3"/>
  <c r="F270" i="3" s="1"/>
  <c r="G270" i="3" s="1"/>
  <c r="R270" i="3" s="1"/>
  <c r="E271" i="3"/>
  <c r="F271" i="3" s="1"/>
  <c r="G271" i="3" s="1"/>
  <c r="R271" i="3" s="1"/>
  <c r="E274" i="3"/>
  <c r="F274" i="3" s="1"/>
  <c r="G274" i="3" s="1"/>
  <c r="R274" i="3" s="1"/>
  <c r="E275" i="3"/>
  <c r="F275" i="3" s="1"/>
  <c r="G275" i="3" s="1"/>
  <c r="R275" i="3" s="1"/>
  <c r="E277" i="3"/>
  <c r="F277" i="3" s="1"/>
  <c r="G277" i="3" s="1"/>
  <c r="R277" i="3" s="1"/>
  <c r="E281" i="3"/>
  <c r="F281" i="3" s="1"/>
  <c r="G281" i="3" s="1"/>
  <c r="E283" i="3"/>
  <c r="F283" i="3" s="1"/>
  <c r="G283" i="3" s="1"/>
  <c r="R283" i="3" s="1"/>
  <c r="E285" i="3"/>
  <c r="F285" i="3" s="1"/>
  <c r="G285" i="3" s="1"/>
  <c r="E286" i="3"/>
  <c r="F286" i="3" s="1"/>
  <c r="G286" i="3" s="1"/>
  <c r="R286" i="3" s="1"/>
  <c r="E287" i="3"/>
  <c r="F287" i="3" s="1"/>
  <c r="G287" i="3" s="1"/>
  <c r="E288" i="3"/>
  <c r="F288" i="3" s="1"/>
  <c r="G288" i="3" s="1"/>
  <c r="R288" i="3" s="1"/>
  <c r="E289" i="3"/>
  <c r="F289" i="3" s="1"/>
  <c r="G289" i="3" s="1"/>
  <c r="R289" i="3" s="1"/>
  <c r="E290" i="3"/>
  <c r="F290" i="3" s="1"/>
  <c r="G290" i="3" s="1"/>
  <c r="R290" i="3" s="1"/>
  <c r="E291" i="3"/>
  <c r="F291" i="3" s="1"/>
  <c r="G291" i="3" s="1"/>
  <c r="E292" i="3"/>
  <c r="F292" i="3" s="1"/>
  <c r="G292" i="3" s="1"/>
  <c r="R292" i="3" s="1"/>
  <c r="E298" i="3"/>
  <c r="F298" i="3" s="1"/>
  <c r="G298" i="3" s="1"/>
  <c r="R298" i="3" s="1"/>
  <c r="E305" i="3"/>
  <c r="F305" i="3" s="1"/>
  <c r="G305" i="3" s="1"/>
  <c r="R305" i="3" s="1"/>
  <c r="E306" i="3"/>
  <c r="F306" i="3" s="1"/>
  <c r="G306" i="3" s="1"/>
  <c r="E307" i="3"/>
  <c r="F307" i="3" s="1"/>
  <c r="G307" i="3" s="1"/>
  <c r="R307" i="3" s="1"/>
  <c r="E313" i="3"/>
  <c r="F313" i="3" s="1"/>
  <c r="G313" i="3" s="1"/>
  <c r="R313" i="3" s="1"/>
  <c r="E323" i="3"/>
  <c r="F323" i="3" s="1"/>
  <c r="G323" i="3" s="1"/>
  <c r="R323" i="3" s="1"/>
  <c r="E331" i="3"/>
  <c r="F331" i="3" s="1"/>
  <c r="G331" i="3" s="1"/>
  <c r="R331" i="3" s="1"/>
  <c r="E332" i="3"/>
  <c r="F332" i="3" s="1"/>
  <c r="G332" i="3" s="1"/>
  <c r="R332" i="3" s="1"/>
  <c r="E342" i="3"/>
  <c r="F342" i="3" s="1"/>
  <c r="G342" i="3" s="1"/>
  <c r="E343" i="3"/>
  <c r="F343" i="3" s="1"/>
  <c r="G343" i="3" s="1"/>
  <c r="E347" i="3"/>
  <c r="F347" i="3" s="1"/>
  <c r="G347" i="3" s="1"/>
  <c r="E351" i="3"/>
  <c r="F351" i="3" s="1"/>
  <c r="G351" i="3" s="1"/>
  <c r="E352" i="3"/>
  <c r="F352" i="3" s="1"/>
  <c r="G352" i="3" s="1"/>
  <c r="R352" i="3" s="1"/>
  <c r="E353" i="3"/>
  <c r="F353" i="3" s="1"/>
  <c r="G353" i="3" s="1"/>
  <c r="E354" i="3"/>
  <c r="F354" i="3" s="1"/>
  <c r="G354" i="3" s="1"/>
  <c r="N354" i="3" s="1"/>
  <c r="E355" i="3"/>
  <c r="F355" i="3" s="1"/>
  <c r="G355" i="3" s="1"/>
  <c r="E356" i="3"/>
  <c r="F356" i="3" s="1"/>
  <c r="G356" i="3" s="1"/>
  <c r="E358" i="3"/>
  <c r="F358" i="3" s="1"/>
  <c r="G358" i="3" s="1"/>
  <c r="E359" i="3"/>
  <c r="F359" i="3" s="1"/>
  <c r="G359" i="3" s="1"/>
  <c r="E360" i="3"/>
  <c r="F360" i="3" s="1"/>
  <c r="G360" i="3" s="1"/>
  <c r="R360" i="3" s="1"/>
  <c r="E361" i="3"/>
  <c r="F361" i="3" s="1"/>
  <c r="G361" i="3" s="1"/>
  <c r="E362" i="3"/>
  <c r="F362" i="3" s="1"/>
  <c r="G362" i="3" s="1"/>
  <c r="E363" i="3"/>
  <c r="F363" i="3" s="1"/>
  <c r="G363" i="3" s="1"/>
  <c r="E364" i="3"/>
  <c r="F364" i="3" s="1"/>
  <c r="G364" i="3" s="1"/>
  <c r="E365" i="3"/>
  <c r="F365" i="3" s="1"/>
  <c r="G365" i="3" s="1"/>
  <c r="E366" i="3"/>
  <c r="F366" i="3" s="1"/>
  <c r="G366" i="3" s="1"/>
  <c r="E367" i="3"/>
  <c r="F367" i="3" s="1"/>
  <c r="G367" i="3" s="1"/>
  <c r="R367" i="3" s="1"/>
  <c r="E368" i="3"/>
  <c r="F368" i="3" s="1"/>
  <c r="G368" i="3" s="1"/>
  <c r="J368" i="3" s="1"/>
  <c r="E369" i="3"/>
  <c r="F369" i="3" s="1"/>
  <c r="G369" i="3" s="1"/>
  <c r="R369" i="3" s="1"/>
  <c r="E370" i="3"/>
  <c r="F370" i="3" s="1"/>
  <c r="G370" i="3" s="1"/>
  <c r="E371" i="3"/>
  <c r="F371" i="3" s="1"/>
  <c r="G371" i="3" s="1"/>
  <c r="E372" i="3"/>
  <c r="F372" i="3" s="1"/>
  <c r="G372" i="3" s="1"/>
  <c r="E373" i="3"/>
  <c r="F373" i="3" s="1"/>
  <c r="G373" i="3" s="1"/>
  <c r="E374" i="3"/>
  <c r="F374" i="3" s="1"/>
  <c r="G374" i="3" s="1"/>
  <c r="E375" i="3"/>
  <c r="F375" i="3" s="1"/>
  <c r="G375" i="3" s="1"/>
  <c r="R375" i="3" s="1"/>
  <c r="E381" i="3"/>
  <c r="F381" i="3" s="1"/>
  <c r="G381" i="3" s="1"/>
  <c r="R381" i="3" s="1"/>
  <c r="E384" i="3"/>
  <c r="F384" i="3" s="1"/>
  <c r="G384" i="3" s="1"/>
  <c r="K384" i="3" s="1"/>
  <c r="E387" i="3"/>
  <c r="F387" i="3" s="1"/>
  <c r="G387" i="3" s="1"/>
  <c r="E389" i="3"/>
  <c r="F389" i="3" s="1"/>
  <c r="G389" i="3" s="1"/>
  <c r="E392" i="3"/>
  <c r="F392" i="3" s="1"/>
  <c r="G392" i="3" s="1"/>
  <c r="E393" i="3"/>
  <c r="F393" i="3" s="1"/>
  <c r="G393" i="3" s="1"/>
  <c r="E395" i="3"/>
  <c r="F395" i="3" s="1"/>
  <c r="G395" i="3" s="1"/>
  <c r="E396" i="3"/>
  <c r="F396" i="3" s="1"/>
  <c r="G396" i="3" s="1"/>
  <c r="R396" i="3" s="1"/>
  <c r="E398" i="3"/>
  <c r="F398" i="3" s="1"/>
  <c r="G398" i="3" s="1"/>
  <c r="N398" i="3" s="1"/>
  <c r="E399" i="3"/>
  <c r="F399" i="3" s="1"/>
  <c r="G399" i="3" s="1"/>
  <c r="R399" i="3" s="1"/>
  <c r="E400" i="3"/>
  <c r="F400" i="3" s="1"/>
  <c r="G400" i="3" s="1"/>
  <c r="E401" i="3"/>
  <c r="F401" i="3" s="1"/>
  <c r="G401" i="3" s="1"/>
  <c r="E405" i="3"/>
  <c r="F405" i="3" s="1"/>
  <c r="G405" i="3" s="1"/>
  <c r="E406" i="3"/>
  <c r="F406" i="3" s="1"/>
  <c r="G406" i="3" s="1"/>
  <c r="R406" i="3" s="1"/>
  <c r="E407" i="3"/>
  <c r="F407" i="3" s="1"/>
  <c r="G407" i="3" s="1"/>
  <c r="I407" i="3" s="1"/>
  <c r="E409" i="3"/>
  <c r="F409" i="3" s="1"/>
  <c r="G409" i="3" s="1"/>
  <c r="R409" i="3" s="1"/>
  <c r="E410" i="3"/>
  <c r="F410" i="3" s="1"/>
  <c r="G410" i="3" s="1"/>
  <c r="R410" i="3" s="1"/>
  <c r="E411" i="3"/>
  <c r="F411" i="3" s="1"/>
  <c r="G411" i="3" s="1"/>
  <c r="E414" i="3"/>
  <c r="F414" i="3" s="1"/>
  <c r="G414" i="3" s="1"/>
  <c r="E415" i="3"/>
  <c r="F415" i="3" s="1"/>
  <c r="G415" i="3" s="1"/>
  <c r="E416" i="3"/>
  <c r="F416" i="3" s="1"/>
  <c r="G416" i="3" s="1"/>
  <c r="K416" i="3" s="1"/>
  <c r="E418" i="3"/>
  <c r="F418" i="3" s="1"/>
  <c r="G418" i="3" s="1"/>
  <c r="R418" i="3" s="1"/>
  <c r="E431" i="3"/>
  <c r="F431" i="3" s="1"/>
  <c r="G431" i="3" s="1"/>
  <c r="E432" i="3"/>
  <c r="F432" i="3" s="1"/>
  <c r="G432" i="3" s="1"/>
  <c r="E433" i="3"/>
  <c r="F433" i="3" s="1"/>
  <c r="G433" i="3" s="1"/>
  <c r="R433" i="3" s="1"/>
  <c r="E434" i="3"/>
  <c r="F434" i="3" s="1"/>
  <c r="G434" i="3" s="1"/>
  <c r="E435" i="3"/>
  <c r="F435" i="3" s="1"/>
  <c r="G435" i="3" s="1"/>
  <c r="E436" i="3"/>
  <c r="F436" i="3" s="1"/>
  <c r="G436" i="3" s="1"/>
  <c r="E437" i="3"/>
  <c r="F437" i="3" s="1"/>
  <c r="G437" i="3" s="1"/>
  <c r="K437" i="3" s="1"/>
  <c r="E439" i="3"/>
  <c r="F439" i="3" s="1"/>
  <c r="G439" i="3" s="1"/>
  <c r="E440" i="3"/>
  <c r="F440" i="3" s="1"/>
  <c r="G440" i="3" s="1"/>
  <c r="E441" i="3"/>
  <c r="F441" i="3" s="1"/>
  <c r="G441" i="3" s="1"/>
  <c r="E444" i="3"/>
  <c r="F444" i="3" s="1"/>
  <c r="G444" i="3" s="1"/>
  <c r="K444" i="3" s="1"/>
  <c r="E445" i="3"/>
  <c r="F445" i="3" s="1"/>
  <c r="G445" i="3" s="1"/>
  <c r="E446" i="3"/>
  <c r="F446" i="3" s="1"/>
  <c r="G446" i="3" s="1"/>
  <c r="E447" i="3"/>
  <c r="F447" i="3" s="1"/>
  <c r="G447" i="3" s="1"/>
  <c r="E448" i="3"/>
  <c r="F448" i="3" s="1"/>
  <c r="G448" i="3" s="1"/>
  <c r="K448" i="3" s="1"/>
  <c r="E449" i="3"/>
  <c r="F449" i="3" s="1"/>
  <c r="G449" i="3" s="1"/>
  <c r="E452" i="3"/>
  <c r="F452" i="3" s="1"/>
  <c r="G452" i="3" s="1"/>
  <c r="E456" i="3"/>
  <c r="F456" i="3" s="1"/>
  <c r="G456" i="3" s="1"/>
  <c r="E457" i="3"/>
  <c r="F457" i="3" s="1"/>
  <c r="G457" i="3" s="1"/>
  <c r="K457" i="3" s="1"/>
  <c r="E458" i="3"/>
  <c r="F458" i="3" s="1"/>
  <c r="G458" i="3" s="1"/>
  <c r="E459" i="3"/>
  <c r="F459" i="3" s="1"/>
  <c r="G459" i="3" s="1"/>
  <c r="E460" i="3"/>
  <c r="F460" i="3"/>
  <c r="G460" i="3" s="1"/>
  <c r="R460" i="3" s="1"/>
  <c r="E461" i="3"/>
  <c r="F461" i="3" s="1"/>
  <c r="G461" i="3" s="1"/>
  <c r="K461" i="3" s="1"/>
  <c r="E463" i="3"/>
  <c r="F463" i="3" s="1"/>
  <c r="G463" i="3" s="1"/>
  <c r="E464" i="3"/>
  <c r="F464" i="3" s="1"/>
  <c r="G464" i="3" s="1"/>
  <c r="E465" i="3"/>
  <c r="F465" i="3" s="1"/>
  <c r="G465" i="3" s="1"/>
  <c r="R465" i="3" s="1"/>
  <c r="E474" i="3"/>
  <c r="F474" i="3" s="1"/>
  <c r="G474" i="3" s="1"/>
  <c r="R474" i="3" s="1"/>
  <c r="E475" i="3"/>
  <c r="F475" i="3" s="1"/>
  <c r="G475" i="3" s="1"/>
  <c r="R475" i="3" s="1"/>
  <c r="E476" i="3"/>
  <c r="F476" i="3"/>
  <c r="G476" i="3" s="1"/>
  <c r="E480" i="3"/>
  <c r="F480" i="3" s="1"/>
  <c r="G480" i="3" s="1"/>
  <c r="E484" i="3"/>
  <c r="F484" i="3" s="1"/>
  <c r="G484" i="3" s="1"/>
  <c r="K484" i="3" s="1"/>
  <c r="E485" i="3"/>
  <c r="F485" i="3" s="1"/>
  <c r="G485" i="3" s="1"/>
  <c r="E487" i="3"/>
  <c r="F487" i="3" s="1"/>
  <c r="G487" i="3" s="1"/>
  <c r="R487" i="3" s="1"/>
  <c r="E488" i="3"/>
  <c r="F488" i="3" s="1"/>
  <c r="G488" i="3" s="1"/>
  <c r="R488" i="3" s="1"/>
  <c r="E489" i="3"/>
  <c r="F489" i="3" s="1"/>
  <c r="G489" i="3" s="1"/>
  <c r="K489" i="3" s="1"/>
  <c r="E490" i="3"/>
  <c r="F490" i="3" s="1"/>
  <c r="G490" i="3" s="1"/>
  <c r="K490" i="3" s="1"/>
  <c r="E491" i="3"/>
  <c r="F491" i="3" s="1"/>
  <c r="G491" i="3" s="1"/>
  <c r="E492" i="3"/>
  <c r="F492" i="3" s="1"/>
  <c r="G492" i="3" s="1"/>
  <c r="E494" i="3"/>
  <c r="F494" i="3" s="1"/>
  <c r="G494" i="3" s="1"/>
  <c r="N494" i="3" s="1"/>
  <c r="E495" i="3"/>
  <c r="F495" i="3" s="1"/>
  <c r="G495" i="3" s="1"/>
  <c r="E498" i="3"/>
  <c r="F498" i="3" s="1"/>
  <c r="G498" i="3" s="1"/>
  <c r="R498" i="3" s="1"/>
  <c r="E500" i="3"/>
  <c r="F500" i="3" s="1"/>
  <c r="G500" i="3" s="1"/>
  <c r="E502" i="3"/>
  <c r="F502" i="3" s="1"/>
  <c r="G502" i="3" s="1"/>
  <c r="R502" i="3" s="1"/>
  <c r="E503" i="3"/>
  <c r="F503" i="3" s="1"/>
  <c r="G503" i="3" s="1"/>
  <c r="R503" i="3" s="1"/>
  <c r="E504" i="3"/>
  <c r="F504" i="3" s="1"/>
  <c r="G504" i="3" s="1"/>
  <c r="E505" i="3"/>
  <c r="F505" i="3" s="1"/>
  <c r="G505" i="3" s="1"/>
  <c r="E507" i="3"/>
  <c r="F507" i="3" s="1"/>
  <c r="G507" i="3" s="1"/>
  <c r="N507" i="3" s="1"/>
  <c r="E510" i="3"/>
  <c r="F510" i="3" s="1"/>
  <c r="G510" i="3" s="1"/>
  <c r="E512" i="3"/>
  <c r="F512" i="3" s="1"/>
  <c r="G512" i="3" s="1"/>
  <c r="E513" i="3"/>
  <c r="F513" i="3" s="1"/>
  <c r="G513" i="3" s="1"/>
  <c r="E514" i="3"/>
  <c r="F514" i="3" s="1"/>
  <c r="G514" i="3" s="1"/>
  <c r="K514" i="3" s="1"/>
  <c r="E516" i="3"/>
  <c r="F516" i="3" s="1"/>
  <c r="G516" i="3" s="1"/>
  <c r="R516" i="3" s="1"/>
  <c r="E517" i="3"/>
  <c r="F517" i="3" s="1"/>
  <c r="G517" i="3" s="1"/>
  <c r="E518" i="3"/>
  <c r="F518" i="3" s="1"/>
  <c r="G518" i="3" s="1"/>
  <c r="E519" i="3"/>
  <c r="F519" i="3" s="1"/>
  <c r="G519" i="3" s="1"/>
  <c r="K519" i="3" s="1"/>
  <c r="E520" i="3"/>
  <c r="F520" i="3" s="1"/>
  <c r="G520" i="3" s="1"/>
  <c r="R520" i="3" s="1"/>
  <c r="E521" i="3"/>
  <c r="F521" i="3" s="1"/>
  <c r="G521" i="3" s="1"/>
  <c r="E524" i="3"/>
  <c r="F524" i="3" s="1"/>
  <c r="G524" i="3" s="1"/>
  <c r="E537" i="3"/>
  <c r="F537" i="3" s="1"/>
  <c r="G537" i="3" s="1"/>
  <c r="E538" i="3"/>
  <c r="F538" i="3" s="1"/>
  <c r="G538" i="3" s="1"/>
  <c r="R538" i="3" s="1"/>
  <c r="E540" i="3"/>
  <c r="F540" i="3" s="1"/>
  <c r="G540" i="3" s="1"/>
  <c r="E541" i="3"/>
  <c r="F541" i="3" s="1"/>
  <c r="G541" i="3" s="1"/>
  <c r="E544" i="3"/>
  <c r="F544" i="3" s="1"/>
  <c r="G544" i="3" s="1"/>
  <c r="R544" i="3" s="1"/>
  <c r="E545" i="3"/>
  <c r="F545" i="3" s="1"/>
  <c r="G545" i="3" s="1"/>
  <c r="E548" i="3"/>
  <c r="F548" i="3" s="1"/>
  <c r="G548" i="3" s="1"/>
  <c r="E549" i="3"/>
  <c r="F549" i="3" s="1"/>
  <c r="G549" i="3" s="1"/>
  <c r="N549" i="3" s="1"/>
  <c r="E550" i="3"/>
  <c r="F550" i="3" s="1"/>
  <c r="G550" i="3" s="1"/>
  <c r="E552" i="3"/>
  <c r="F552" i="3" s="1"/>
  <c r="G552" i="3" s="1"/>
  <c r="E22" i="3"/>
  <c r="F22" i="3" s="1"/>
  <c r="G22" i="3" s="1"/>
  <c r="S22" i="3" s="1"/>
  <c r="E25" i="3"/>
  <c r="F25" i="3" s="1"/>
  <c r="G25" i="3" s="1"/>
  <c r="E26" i="3"/>
  <c r="F26" i="3" s="1"/>
  <c r="G26" i="3" s="1"/>
  <c r="E27" i="3"/>
  <c r="F27" i="3" s="1"/>
  <c r="E30" i="3"/>
  <c r="F30" i="3" s="1"/>
  <c r="G30" i="3" s="1"/>
  <c r="E31" i="3"/>
  <c r="F31" i="3" s="1"/>
  <c r="G31" i="3" s="1"/>
  <c r="E34" i="3"/>
  <c r="F34" i="3" s="1"/>
  <c r="G34" i="3" s="1"/>
  <c r="S34" i="3" s="1"/>
  <c r="E36" i="3"/>
  <c r="F36" i="3" s="1"/>
  <c r="G36" i="3" s="1"/>
  <c r="K36" i="3" s="1"/>
  <c r="E38" i="3"/>
  <c r="F38" i="3" s="1"/>
  <c r="G38" i="3" s="1"/>
  <c r="S38" i="3" s="1"/>
  <c r="E40" i="3"/>
  <c r="F40" i="3" s="1"/>
  <c r="E43" i="3"/>
  <c r="F43" i="3" s="1"/>
  <c r="G43" i="3" s="1"/>
  <c r="S43" i="3" s="1"/>
  <c r="E46" i="3"/>
  <c r="F46" i="3"/>
  <c r="U46" i="3" s="1"/>
  <c r="E50" i="3"/>
  <c r="F50" i="3" s="1"/>
  <c r="E51" i="3"/>
  <c r="F51" i="3" s="1"/>
  <c r="G51" i="3" s="1"/>
  <c r="E54" i="3"/>
  <c r="F54" i="3" s="1"/>
  <c r="E58" i="3"/>
  <c r="F58" i="3" s="1"/>
  <c r="G58" i="3" s="1"/>
  <c r="E62" i="3"/>
  <c r="F62" i="3" s="1"/>
  <c r="G62" i="3" s="1"/>
  <c r="E63" i="3"/>
  <c r="F63" i="3" s="1"/>
  <c r="G63" i="3" s="1"/>
  <c r="K63" i="3" s="1"/>
  <c r="E64" i="3"/>
  <c r="F64" i="3" s="1"/>
  <c r="G64" i="3" s="1"/>
  <c r="S64" i="3" s="1"/>
  <c r="E67" i="3"/>
  <c r="F67" i="3" s="1"/>
  <c r="G67" i="3" s="1"/>
  <c r="E68" i="3"/>
  <c r="F68" i="3" s="1"/>
  <c r="E69" i="3"/>
  <c r="F69" i="3" s="1"/>
  <c r="E70" i="3"/>
  <c r="F70" i="3" s="1"/>
  <c r="E72" i="3"/>
  <c r="F72" i="3" s="1"/>
  <c r="G72" i="3" s="1"/>
  <c r="E74" i="3"/>
  <c r="F74" i="3" s="1"/>
  <c r="E75" i="3"/>
  <c r="F75" i="3" s="1"/>
  <c r="G75" i="3" s="1"/>
  <c r="E76" i="3"/>
  <c r="F76" i="3" s="1"/>
  <c r="G76" i="3" s="1"/>
  <c r="E77" i="3"/>
  <c r="F77" i="3" s="1"/>
  <c r="G77" i="3" s="1"/>
  <c r="E78" i="3"/>
  <c r="F78" i="3" s="1"/>
  <c r="E79" i="3"/>
  <c r="F79" i="3" s="1"/>
  <c r="G79" i="3" s="1"/>
  <c r="E80" i="3"/>
  <c r="F80" i="3" s="1"/>
  <c r="E81" i="3"/>
  <c r="F81" i="3" s="1"/>
  <c r="G81" i="3" s="1"/>
  <c r="E82" i="3"/>
  <c r="F82" i="3" s="1"/>
  <c r="G82" i="3" s="1"/>
  <c r="E83" i="3"/>
  <c r="F83" i="3" s="1"/>
  <c r="G83" i="3" s="1"/>
  <c r="K83" i="3" s="1"/>
  <c r="E85" i="3"/>
  <c r="F85" i="3" s="1"/>
  <c r="G85" i="3" s="1"/>
  <c r="E88" i="3"/>
  <c r="F88" i="3" s="1"/>
  <c r="U88" i="3" s="1"/>
  <c r="E89" i="3"/>
  <c r="F89" i="3" s="1"/>
  <c r="E95" i="3"/>
  <c r="F95" i="3" s="1"/>
  <c r="G95" i="3" s="1"/>
  <c r="S95" i="3" s="1"/>
  <c r="E96" i="3"/>
  <c r="F96" i="3" s="1"/>
  <c r="E97" i="3"/>
  <c r="F97" i="3" s="1"/>
  <c r="G97" i="3" s="1"/>
  <c r="E98" i="3"/>
  <c r="F98" i="3" s="1"/>
  <c r="G98" i="3" s="1"/>
  <c r="K98" i="3" s="1"/>
  <c r="E99" i="3"/>
  <c r="F99" i="3" s="1"/>
  <c r="G99" i="3" s="1"/>
  <c r="S99" i="3" s="1"/>
  <c r="E100" i="3"/>
  <c r="F100" i="3" s="1"/>
  <c r="G100" i="3" s="1"/>
  <c r="E101" i="3"/>
  <c r="F101" i="3" s="1"/>
  <c r="G101" i="3" s="1"/>
  <c r="S101" i="3" s="1"/>
  <c r="E103" i="3"/>
  <c r="F103" i="3" s="1"/>
  <c r="G103" i="3" s="1"/>
  <c r="E105" i="3"/>
  <c r="F105" i="3" s="1"/>
  <c r="G105" i="3" s="1"/>
  <c r="S105" i="3" s="1"/>
  <c r="E106" i="3"/>
  <c r="F106" i="3" s="1"/>
  <c r="G106" i="3" s="1"/>
  <c r="E110" i="3"/>
  <c r="F110" i="3" s="1"/>
  <c r="G110" i="3" s="1"/>
  <c r="E111" i="3"/>
  <c r="F111" i="3" s="1"/>
  <c r="G111" i="3" s="1"/>
  <c r="S111" i="3" s="1"/>
  <c r="E112" i="3"/>
  <c r="F112" i="3" s="1"/>
  <c r="G112" i="3" s="1"/>
  <c r="S112" i="3" s="1"/>
  <c r="E113" i="3"/>
  <c r="F113" i="3" s="1"/>
  <c r="E116" i="3"/>
  <c r="F116" i="3" s="1"/>
  <c r="G116" i="3" s="1"/>
  <c r="S116" i="3" s="1"/>
  <c r="E117" i="3"/>
  <c r="F117" i="3" s="1"/>
  <c r="G117" i="3" s="1"/>
  <c r="E119" i="3"/>
  <c r="F119" i="3" s="1"/>
  <c r="G119" i="3" s="1"/>
  <c r="S119" i="3" s="1"/>
  <c r="E120" i="3"/>
  <c r="F120" i="3" s="1"/>
  <c r="E121" i="3"/>
  <c r="F121" i="3" s="1"/>
  <c r="G121" i="3" s="1"/>
  <c r="E123" i="3"/>
  <c r="F123" i="3" s="1"/>
  <c r="G123" i="3" s="1"/>
  <c r="E126" i="3"/>
  <c r="F126" i="3" s="1"/>
  <c r="G126" i="3" s="1"/>
  <c r="E128" i="3"/>
  <c r="F128" i="3" s="1"/>
  <c r="G128" i="3" s="1"/>
  <c r="E129" i="3"/>
  <c r="F129" i="3" s="1"/>
  <c r="G129" i="3" s="1"/>
  <c r="E130" i="3"/>
  <c r="F130" i="3" s="1"/>
  <c r="G130" i="3" s="1"/>
  <c r="E131" i="3"/>
  <c r="F131" i="3" s="1"/>
  <c r="G131" i="3" s="1"/>
  <c r="S131" i="3" s="1"/>
  <c r="E137" i="3"/>
  <c r="F137" i="3" s="1"/>
  <c r="G137" i="3" s="1"/>
  <c r="E139" i="3"/>
  <c r="F139" i="3" s="1"/>
  <c r="G139" i="3" s="1"/>
  <c r="K139" i="3" s="1"/>
  <c r="E140" i="3"/>
  <c r="F140" i="3" s="1"/>
  <c r="E141" i="3"/>
  <c r="F141" i="3" s="1"/>
  <c r="G141" i="3" s="1"/>
  <c r="S141" i="3" s="1"/>
  <c r="E147" i="3"/>
  <c r="F147" i="3" s="1"/>
  <c r="G147" i="3" s="1"/>
  <c r="E148" i="3"/>
  <c r="F148" i="3" s="1"/>
  <c r="G148" i="3" s="1"/>
  <c r="S148" i="3" s="1"/>
  <c r="E149" i="3"/>
  <c r="F149" i="3" s="1"/>
  <c r="U149" i="3" s="1"/>
  <c r="E151" i="3"/>
  <c r="F151" i="3" s="1"/>
  <c r="U151" i="3" s="1"/>
  <c r="E154" i="3"/>
  <c r="F154" i="3" s="1"/>
  <c r="G154" i="3" s="1"/>
  <c r="S154" i="3" s="1"/>
  <c r="E156" i="3"/>
  <c r="F156" i="3" s="1"/>
  <c r="E157" i="3"/>
  <c r="F157" i="3" s="1"/>
  <c r="G157" i="3" s="1"/>
  <c r="S157" i="3" s="1"/>
  <c r="E158" i="3"/>
  <c r="F158" i="3" s="1"/>
  <c r="G158" i="3" s="1"/>
  <c r="E163" i="3"/>
  <c r="F163" i="3" s="1"/>
  <c r="G163" i="3" s="1"/>
  <c r="E165" i="3"/>
  <c r="F165" i="3" s="1"/>
  <c r="E168" i="3"/>
  <c r="F168" i="3" s="1"/>
  <c r="G168" i="3" s="1"/>
  <c r="K168" i="3" s="1"/>
  <c r="E170" i="3"/>
  <c r="F170" i="3" s="1"/>
  <c r="G170" i="3" s="1"/>
  <c r="E171" i="3"/>
  <c r="F171" i="3" s="1"/>
  <c r="G171" i="3" s="1"/>
  <c r="S171" i="3" s="1"/>
  <c r="E175" i="3"/>
  <c r="F175" i="3" s="1"/>
  <c r="G175" i="3" s="1"/>
  <c r="E176" i="3"/>
  <c r="F176" i="3" s="1"/>
  <c r="G176" i="3" s="1"/>
  <c r="E177" i="3"/>
  <c r="F177" i="3" s="1"/>
  <c r="G177" i="3" s="1"/>
  <c r="S177" i="3" s="1"/>
  <c r="E180" i="3"/>
  <c r="F180" i="3"/>
  <c r="G180" i="3" s="1"/>
  <c r="K180" i="3" s="1"/>
  <c r="E182" i="3"/>
  <c r="F182" i="3" s="1"/>
  <c r="G182" i="3" s="1"/>
  <c r="E186" i="3"/>
  <c r="F186" i="3" s="1"/>
  <c r="G186" i="3" s="1"/>
  <c r="K186" i="3" s="1"/>
  <c r="E187" i="3"/>
  <c r="F187" i="3" s="1"/>
  <c r="G187" i="3" s="1"/>
  <c r="E188" i="3"/>
  <c r="F188" i="3" s="1"/>
  <c r="G188" i="3" s="1"/>
  <c r="E191" i="3"/>
  <c r="F191" i="3" s="1"/>
  <c r="G191" i="3" s="1"/>
  <c r="E192" i="3"/>
  <c r="F192" i="3"/>
  <c r="G192" i="3" s="1"/>
  <c r="E194" i="3"/>
  <c r="F194" i="3" s="1"/>
  <c r="G194" i="3" s="1"/>
  <c r="E198" i="3"/>
  <c r="F198" i="3" s="1"/>
  <c r="G198" i="3" s="1"/>
  <c r="E202" i="3"/>
  <c r="F202" i="3" s="1"/>
  <c r="E206" i="3"/>
  <c r="F206" i="3" s="1"/>
  <c r="G206" i="3" s="1"/>
  <c r="S206" i="3" s="1"/>
  <c r="E211" i="3"/>
  <c r="F211" i="3" s="1"/>
  <c r="G211" i="3" s="1"/>
  <c r="E215" i="3"/>
  <c r="F215" i="3" s="1"/>
  <c r="G215" i="3" s="1"/>
  <c r="E217" i="3"/>
  <c r="F217" i="3" s="1"/>
  <c r="G217" i="3" s="1"/>
  <c r="E222" i="3"/>
  <c r="F222" i="3" s="1"/>
  <c r="G222" i="3" s="1"/>
  <c r="S222" i="3" s="1"/>
  <c r="E225" i="3"/>
  <c r="F225" i="3" s="1"/>
  <c r="E226" i="3"/>
  <c r="F226" i="3" s="1"/>
  <c r="G226" i="3" s="1"/>
  <c r="K226" i="3" s="1"/>
  <c r="E233" i="3"/>
  <c r="F233" i="3" s="1"/>
  <c r="G233" i="3" s="1"/>
  <c r="S233" i="3" s="1"/>
  <c r="E234" i="3"/>
  <c r="F234" i="3" s="1"/>
  <c r="G234" i="3" s="1"/>
  <c r="S234" i="3" s="1"/>
  <c r="E236" i="3"/>
  <c r="F236" i="3" s="1"/>
  <c r="G236" i="3" s="1"/>
  <c r="E238" i="3"/>
  <c r="F238" i="3" s="1"/>
  <c r="G238" i="3" s="1"/>
  <c r="E240" i="3"/>
  <c r="F240" i="3" s="1"/>
  <c r="G240" i="3" s="1"/>
  <c r="E244" i="3"/>
  <c r="F244" i="3" s="1"/>
  <c r="G244" i="3" s="1"/>
  <c r="E245" i="3"/>
  <c r="F245" i="3" s="1"/>
  <c r="G245" i="3" s="1"/>
  <c r="S245" i="3" s="1"/>
  <c r="E246" i="3"/>
  <c r="F246" i="3" s="1"/>
  <c r="G246" i="3" s="1"/>
  <c r="E249" i="3"/>
  <c r="F249" i="3" s="1"/>
  <c r="G249" i="3" s="1"/>
  <c r="E250" i="3"/>
  <c r="F250" i="3" s="1"/>
  <c r="G250" i="3" s="1"/>
  <c r="I250" i="3" s="1"/>
  <c r="E252" i="3"/>
  <c r="F252" i="3" s="1"/>
  <c r="G252" i="3" s="1"/>
  <c r="E254" i="3"/>
  <c r="F254" i="3" s="1"/>
  <c r="G254" i="3" s="1"/>
  <c r="E255" i="3"/>
  <c r="F255" i="3" s="1"/>
  <c r="G255" i="3" s="1"/>
  <c r="I255" i="3" s="1"/>
  <c r="E256" i="3"/>
  <c r="F256" i="3" s="1"/>
  <c r="G256" i="3" s="1"/>
  <c r="E257" i="3"/>
  <c r="F257" i="3" s="1"/>
  <c r="G257" i="3" s="1"/>
  <c r="E258" i="3"/>
  <c r="F258" i="3"/>
  <c r="G258" i="3" s="1"/>
  <c r="E259" i="3"/>
  <c r="F259" i="3" s="1"/>
  <c r="G259" i="3" s="1"/>
  <c r="E260" i="3"/>
  <c r="F260" i="3" s="1"/>
  <c r="G260" i="3" s="1"/>
  <c r="E262" i="3"/>
  <c r="F262" i="3" s="1"/>
  <c r="G262" i="3" s="1"/>
  <c r="E263" i="3"/>
  <c r="F263" i="3" s="1"/>
  <c r="G263" i="3" s="1"/>
  <c r="E264" i="3"/>
  <c r="F264" i="3" s="1"/>
  <c r="G264" i="3" s="1"/>
  <c r="E265" i="3"/>
  <c r="F265" i="3" s="1"/>
  <c r="E272" i="3"/>
  <c r="F272" i="3" s="1"/>
  <c r="G272" i="3" s="1"/>
  <c r="M272" i="3" s="1"/>
  <c r="E273" i="3"/>
  <c r="F273" i="3" s="1"/>
  <c r="G273" i="3" s="1"/>
  <c r="E276" i="3"/>
  <c r="F276" i="3" s="1"/>
  <c r="G276" i="3" s="1"/>
  <c r="E278" i="3"/>
  <c r="F278" i="3" s="1"/>
  <c r="G278" i="3" s="1"/>
  <c r="E279" i="3"/>
  <c r="F279" i="3" s="1"/>
  <c r="G279" i="3" s="1"/>
  <c r="N279" i="3" s="1"/>
  <c r="E280" i="3"/>
  <c r="F280" i="3" s="1"/>
  <c r="G280" i="3" s="1"/>
  <c r="E282" i="3"/>
  <c r="F282" i="3" s="1"/>
  <c r="G282" i="3" s="1"/>
  <c r="E284" i="3"/>
  <c r="F284" i="3" s="1"/>
  <c r="E293" i="3"/>
  <c r="F293" i="3" s="1"/>
  <c r="G293" i="3" s="1"/>
  <c r="E294" i="3"/>
  <c r="F294" i="3" s="1"/>
  <c r="G294" i="3" s="1"/>
  <c r="E295" i="3"/>
  <c r="F295" i="3" s="1"/>
  <c r="E296" i="3"/>
  <c r="F296" i="3" s="1"/>
  <c r="G296" i="3" s="1"/>
  <c r="E297" i="3"/>
  <c r="F297" i="3" s="1"/>
  <c r="G297" i="3" s="1"/>
  <c r="E299" i="3"/>
  <c r="F299" i="3" s="1"/>
  <c r="G299" i="3" s="1"/>
  <c r="S299" i="3" s="1"/>
  <c r="E300" i="3"/>
  <c r="F300" i="3" s="1"/>
  <c r="G300" i="3" s="1"/>
  <c r="S300" i="3" s="1"/>
  <c r="E301" i="3"/>
  <c r="F301" i="3" s="1"/>
  <c r="G301" i="3" s="1"/>
  <c r="K301" i="3" s="1"/>
  <c r="E302" i="3"/>
  <c r="F302" i="3" s="1"/>
  <c r="G302" i="3" s="1"/>
  <c r="K302" i="3" s="1"/>
  <c r="E303" i="3"/>
  <c r="F303" i="3" s="1"/>
  <c r="G303" i="3" s="1"/>
  <c r="K303" i="3" s="1"/>
  <c r="E304" i="3"/>
  <c r="F304" i="3" s="1"/>
  <c r="G304" i="3" s="1"/>
  <c r="K304" i="3" s="1"/>
  <c r="E308" i="3"/>
  <c r="F308" i="3" s="1"/>
  <c r="E309" i="3"/>
  <c r="F309" i="3" s="1"/>
  <c r="G309" i="3" s="1"/>
  <c r="K309" i="3" s="1"/>
  <c r="E310" i="3"/>
  <c r="F310" i="3" s="1"/>
  <c r="G310" i="3" s="1"/>
  <c r="K310" i="3" s="1"/>
  <c r="E311" i="3"/>
  <c r="F311" i="3" s="1"/>
  <c r="G311" i="3" s="1"/>
  <c r="E312" i="3"/>
  <c r="F312" i="3" s="1"/>
  <c r="G312" i="3" s="1"/>
  <c r="E314" i="3"/>
  <c r="F314" i="3" s="1"/>
  <c r="G314" i="3" s="1"/>
  <c r="S314" i="3" s="1"/>
  <c r="E315" i="3"/>
  <c r="F315" i="3" s="1"/>
  <c r="G315" i="3" s="1"/>
  <c r="E316" i="3"/>
  <c r="F316" i="3" s="1"/>
  <c r="G316" i="3" s="1"/>
  <c r="E317" i="3"/>
  <c r="F317" i="3" s="1"/>
  <c r="G317" i="3" s="1"/>
  <c r="E318" i="3"/>
  <c r="F318" i="3" s="1"/>
  <c r="G318" i="3" s="1"/>
  <c r="E319" i="3"/>
  <c r="F319" i="3" s="1"/>
  <c r="G319" i="3" s="1"/>
  <c r="E320" i="3"/>
  <c r="F320" i="3" s="1"/>
  <c r="G320" i="3" s="1"/>
  <c r="E321" i="3"/>
  <c r="F321" i="3" s="1"/>
  <c r="G321" i="3" s="1"/>
  <c r="E322" i="3"/>
  <c r="F322" i="3" s="1"/>
  <c r="G322" i="3" s="1"/>
  <c r="S322" i="3" s="1"/>
  <c r="E324" i="3"/>
  <c r="F324" i="3" s="1"/>
  <c r="G324" i="3" s="1"/>
  <c r="E325" i="3"/>
  <c r="F325" i="3" s="1"/>
  <c r="G325" i="3" s="1"/>
  <c r="S325" i="3" s="1"/>
  <c r="E326" i="3"/>
  <c r="F326" i="3" s="1"/>
  <c r="G326" i="3" s="1"/>
  <c r="E327" i="3"/>
  <c r="F327" i="3" s="1"/>
  <c r="G327" i="3" s="1"/>
  <c r="E328" i="3"/>
  <c r="F328" i="3" s="1"/>
  <c r="G328" i="3" s="1"/>
  <c r="E329" i="3"/>
  <c r="F329" i="3" s="1"/>
  <c r="G329" i="3" s="1"/>
  <c r="N329" i="3" s="1"/>
  <c r="E330" i="3"/>
  <c r="F330" i="3" s="1"/>
  <c r="G330" i="3" s="1"/>
  <c r="E333" i="3"/>
  <c r="F333" i="3" s="1"/>
  <c r="G333" i="3" s="1"/>
  <c r="E334" i="3"/>
  <c r="F334" i="3" s="1"/>
  <c r="G334" i="3" s="1"/>
  <c r="J334" i="3" s="1"/>
  <c r="E335" i="3"/>
  <c r="F335" i="3" s="1"/>
  <c r="G335" i="3" s="1"/>
  <c r="J335" i="3" s="1"/>
  <c r="E336" i="3"/>
  <c r="F336" i="3" s="1"/>
  <c r="G336" i="3" s="1"/>
  <c r="E337" i="3"/>
  <c r="F337" i="3" s="1"/>
  <c r="G337" i="3" s="1"/>
  <c r="S337" i="3" s="1"/>
  <c r="E338" i="3"/>
  <c r="F338" i="3" s="1"/>
  <c r="G338" i="3" s="1"/>
  <c r="J338" i="3" s="1"/>
  <c r="E339" i="3"/>
  <c r="F339" i="3" s="1"/>
  <c r="G339" i="3" s="1"/>
  <c r="E340" i="3"/>
  <c r="F340" i="3" s="1"/>
  <c r="G340" i="3" s="1"/>
  <c r="E341" i="3"/>
  <c r="F341" i="3" s="1"/>
  <c r="E344" i="3"/>
  <c r="F344" i="3" s="1"/>
  <c r="G344" i="3" s="1"/>
  <c r="E345" i="3"/>
  <c r="F345" i="3" s="1"/>
  <c r="G345" i="3" s="1"/>
  <c r="E346" i="3"/>
  <c r="F346" i="3" s="1"/>
  <c r="G346" i="3" s="1"/>
  <c r="J346" i="3" s="1"/>
  <c r="E348" i="3"/>
  <c r="F348" i="3" s="1"/>
  <c r="G348" i="3" s="1"/>
  <c r="J348" i="3" s="1"/>
  <c r="E349" i="3"/>
  <c r="F349" i="3" s="1"/>
  <c r="G349" i="3" s="1"/>
  <c r="J349" i="3" s="1"/>
  <c r="E350" i="3"/>
  <c r="F350" i="3" s="1"/>
  <c r="G350" i="3" s="1"/>
  <c r="J350" i="3" s="1"/>
  <c r="E357" i="3"/>
  <c r="F357" i="3" s="1"/>
  <c r="G357" i="3" s="1"/>
  <c r="N357" i="3" s="1"/>
  <c r="E376" i="3"/>
  <c r="F376" i="3" s="1"/>
  <c r="G376" i="3" s="1"/>
  <c r="E377" i="3"/>
  <c r="F377" i="3" s="1"/>
  <c r="G377" i="3" s="1"/>
  <c r="K377" i="3" s="1"/>
  <c r="E378" i="3"/>
  <c r="F378" i="3" s="1"/>
  <c r="G378" i="3" s="1"/>
  <c r="E379" i="3"/>
  <c r="F379" i="3" s="1"/>
  <c r="G379" i="3" s="1"/>
  <c r="E380" i="3"/>
  <c r="F380" i="3" s="1"/>
  <c r="G380" i="3" s="1"/>
  <c r="E382" i="3"/>
  <c r="F382" i="3" s="1"/>
  <c r="G382" i="3" s="1"/>
  <c r="E383" i="3"/>
  <c r="F383" i="3" s="1"/>
  <c r="G383" i="3" s="1"/>
  <c r="S383" i="3" s="1"/>
  <c r="E385" i="3"/>
  <c r="F385" i="3" s="1"/>
  <c r="G385" i="3" s="1"/>
  <c r="E386" i="3"/>
  <c r="F386" i="3" s="1"/>
  <c r="G386" i="3" s="1"/>
  <c r="E388" i="3"/>
  <c r="F388" i="3" s="1"/>
  <c r="G388" i="3" s="1"/>
  <c r="S388" i="3" s="1"/>
  <c r="E390" i="3"/>
  <c r="F390" i="3" s="1"/>
  <c r="G390" i="3" s="1"/>
  <c r="E391" i="3"/>
  <c r="F391" i="3" s="1"/>
  <c r="G391" i="3" s="1"/>
  <c r="E394" i="3"/>
  <c r="F394" i="3" s="1"/>
  <c r="G394" i="3" s="1"/>
  <c r="E397" i="3"/>
  <c r="F397" i="3" s="1"/>
  <c r="G397" i="3" s="1"/>
  <c r="E402" i="3"/>
  <c r="F402" i="3" s="1"/>
  <c r="G402" i="3" s="1"/>
  <c r="E403" i="3"/>
  <c r="F403" i="3" s="1"/>
  <c r="G403" i="3" s="1"/>
  <c r="E404" i="3"/>
  <c r="F404" i="3" s="1"/>
  <c r="G404" i="3" s="1"/>
  <c r="J404" i="3" s="1"/>
  <c r="E408" i="3"/>
  <c r="F408" i="3" s="1"/>
  <c r="G408" i="3" s="1"/>
  <c r="S408" i="3" s="1"/>
  <c r="E412" i="3"/>
  <c r="F412" i="3" s="1"/>
  <c r="G412" i="3" s="1"/>
  <c r="E413" i="3"/>
  <c r="F413" i="3" s="1"/>
  <c r="G413" i="3" s="1"/>
  <c r="S413" i="3" s="1"/>
  <c r="E417" i="3"/>
  <c r="F417" i="3" s="1"/>
  <c r="G417" i="3" s="1"/>
  <c r="E419" i="3"/>
  <c r="F419" i="3" s="1"/>
  <c r="G419" i="3" s="1"/>
  <c r="E420" i="3"/>
  <c r="F420" i="3" s="1"/>
  <c r="G420" i="3" s="1"/>
  <c r="M420" i="3" s="1"/>
  <c r="E421" i="3"/>
  <c r="F421" i="3" s="1"/>
  <c r="G421" i="3" s="1"/>
  <c r="E422" i="3"/>
  <c r="F422" i="3" s="1"/>
  <c r="E423" i="3"/>
  <c r="F423" i="3" s="1"/>
  <c r="G423" i="3" s="1"/>
  <c r="E424" i="3"/>
  <c r="F424" i="3" s="1"/>
  <c r="G424" i="3" s="1"/>
  <c r="E425" i="3"/>
  <c r="F425" i="3" s="1"/>
  <c r="G425" i="3" s="1"/>
  <c r="K425" i="3" s="1"/>
  <c r="E426" i="3"/>
  <c r="F426" i="3" s="1"/>
  <c r="G426" i="3" s="1"/>
  <c r="E427" i="3"/>
  <c r="F427" i="3" s="1"/>
  <c r="G427" i="3" s="1"/>
  <c r="E428" i="3"/>
  <c r="F428" i="3" s="1"/>
  <c r="G428" i="3" s="1"/>
  <c r="E429" i="3"/>
  <c r="F429" i="3" s="1"/>
  <c r="G429" i="3" s="1"/>
  <c r="E430" i="3"/>
  <c r="F430" i="3" s="1"/>
  <c r="G430" i="3" s="1"/>
  <c r="S431" i="3" s="1"/>
  <c r="E438" i="3"/>
  <c r="F438" i="3" s="1"/>
  <c r="G438" i="3" s="1"/>
  <c r="E442" i="3"/>
  <c r="F442" i="3" s="1"/>
  <c r="G442" i="3" s="1"/>
  <c r="E443" i="3"/>
  <c r="F443" i="3" s="1"/>
  <c r="G443" i="3" s="1"/>
  <c r="S443" i="3" s="1"/>
  <c r="E450" i="3"/>
  <c r="F450" i="3" s="1"/>
  <c r="G450" i="3" s="1"/>
  <c r="E451" i="3"/>
  <c r="F451" i="3" s="1"/>
  <c r="G451" i="3" s="1"/>
  <c r="E453" i="3"/>
  <c r="F453" i="3" s="1"/>
  <c r="G453" i="3" s="1"/>
  <c r="E454" i="3"/>
  <c r="F454" i="3" s="1"/>
  <c r="G454" i="3" s="1"/>
  <c r="E455" i="3"/>
  <c r="F455" i="3" s="1"/>
  <c r="G455" i="3" s="1"/>
  <c r="S455" i="3" s="1"/>
  <c r="E462" i="3"/>
  <c r="F462" i="3" s="1"/>
  <c r="G462" i="3" s="1"/>
  <c r="E466" i="3"/>
  <c r="F466" i="3" s="1"/>
  <c r="G466" i="3" s="1"/>
  <c r="E467" i="3"/>
  <c r="F467" i="3" s="1"/>
  <c r="G467" i="3" s="1"/>
  <c r="K467" i="3" s="1"/>
  <c r="E468" i="3"/>
  <c r="F468" i="3" s="1"/>
  <c r="G468" i="3" s="1"/>
  <c r="E469" i="3"/>
  <c r="F469" i="3" s="1"/>
  <c r="G469" i="3" s="1"/>
  <c r="S469" i="3" s="1"/>
  <c r="E470" i="3"/>
  <c r="F470" i="3" s="1"/>
  <c r="G470" i="3" s="1"/>
  <c r="E471" i="3"/>
  <c r="F471" i="3" s="1"/>
  <c r="G471" i="3" s="1"/>
  <c r="E472" i="3"/>
  <c r="F472" i="3" s="1"/>
  <c r="G472" i="3" s="1"/>
  <c r="S472" i="3" s="1"/>
  <c r="E473" i="3"/>
  <c r="F473" i="3" s="1"/>
  <c r="G473" i="3" s="1"/>
  <c r="E477" i="3"/>
  <c r="F477" i="3" s="1"/>
  <c r="G477" i="3" s="1"/>
  <c r="E478" i="3"/>
  <c r="F478" i="3" s="1"/>
  <c r="G478" i="3" s="1"/>
  <c r="K478" i="3" s="1"/>
  <c r="E479" i="3"/>
  <c r="F479" i="3" s="1"/>
  <c r="G479" i="3" s="1"/>
  <c r="E481" i="3"/>
  <c r="F481" i="3" s="1"/>
  <c r="G481" i="3" s="1"/>
  <c r="E482" i="3"/>
  <c r="F482" i="3" s="1"/>
  <c r="G482" i="3" s="1"/>
  <c r="E483" i="3"/>
  <c r="F483" i="3" s="1"/>
  <c r="G483" i="3" s="1"/>
  <c r="E486" i="3"/>
  <c r="F486" i="3" s="1"/>
  <c r="G486" i="3" s="1"/>
  <c r="K486" i="3" s="1"/>
  <c r="E493" i="3"/>
  <c r="F493" i="3" s="1"/>
  <c r="G493" i="3" s="1"/>
  <c r="E496" i="3"/>
  <c r="F496" i="3" s="1"/>
  <c r="G496" i="3" s="1"/>
  <c r="E497" i="3"/>
  <c r="F497" i="3" s="1"/>
  <c r="G497" i="3" s="1"/>
  <c r="K497" i="3" s="1"/>
  <c r="E499" i="3"/>
  <c r="F499" i="3" s="1"/>
  <c r="G499" i="3" s="1"/>
  <c r="E501" i="3"/>
  <c r="F501" i="3" s="1"/>
  <c r="G501" i="3" s="1"/>
  <c r="E506" i="3"/>
  <c r="F506" i="3" s="1"/>
  <c r="G506" i="3" s="1"/>
  <c r="E508" i="3"/>
  <c r="F508" i="3" s="1"/>
  <c r="G508" i="3" s="1"/>
  <c r="E511" i="3"/>
  <c r="F511" i="3" s="1"/>
  <c r="G511" i="3" s="1"/>
  <c r="K511" i="3" s="1"/>
  <c r="E522" i="3"/>
  <c r="F522" i="3" s="1"/>
  <c r="G522" i="3" s="1"/>
  <c r="E528" i="3"/>
  <c r="F528" i="3" s="1"/>
  <c r="G528" i="3" s="1"/>
  <c r="E529" i="3"/>
  <c r="F529" i="3" s="1"/>
  <c r="G529" i="3" s="1"/>
  <c r="S529" i="3" s="1"/>
  <c r="E530" i="3"/>
  <c r="F530" i="3" s="1"/>
  <c r="G530" i="3" s="1"/>
  <c r="E535" i="3"/>
  <c r="F535" i="3" s="1"/>
  <c r="G535" i="3" s="1"/>
  <c r="E542" i="3"/>
  <c r="F542" i="3" s="1"/>
  <c r="G542" i="3" s="1"/>
  <c r="E547" i="3"/>
  <c r="F547" i="3" s="1"/>
  <c r="G547" i="3" s="1"/>
  <c r="E551" i="3"/>
  <c r="F551" i="3" s="1"/>
  <c r="G551" i="3" s="1"/>
  <c r="C14" i="3"/>
  <c r="G533" i="3"/>
  <c r="S533" i="3" s="1"/>
  <c r="G27" i="3"/>
  <c r="K27" i="3" s="1"/>
  <c r="G40" i="3"/>
  <c r="S40" i="3" s="1"/>
  <c r="G50" i="3"/>
  <c r="K50" i="3" s="1"/>
  <c r="G54" i="3"/>
  <c r="S54" i="3" s="1"/>
  <c r="G68" i="3"/>
  <c r="K68" i="3" s="1"/>
  <c r="G69" i="3"/>
  <c r="K69" i="3" s="1"/>
  <c r="G70" i="3"/>
  <c r="S70" i="3" s="1"/>
  <c r="G74" i="3"/>
  <c r="K74" i="3" s="1"/>
  <c r="G78" i="3"/>
  <c r="K78" i="3" s="1"/>
  <c r="G80" i="3"/>
  <c r="S80" i="3" s="1"/>
  <c r="G89" i="3"/>
  <c r="S89" i="3" s="1"/>
  <c r="G96" i="3"/>
  <c r="S96" i="3" s="1"/>
  <c r="G113" i="3"/>
  <c r="K113" i="3" s="1"/>
  <c r="G120" i="3"/>
  <c r="S120" i="3" s="1"/>
  <c r="G140" i="3"/>
  <c r="K140" i="3" s="1"/>
  <c r="G156" i="3"/>
  <c r="S156" i="3" s="1"/>
  <c r="G165" i="3"/>
  <c r="K165" i="3" s="1"/>
  <c r="G202" i="3"/>
  <c r="S202" i="3" s="1"/>
  <c r="G265" i="3"/>
  <c r="S265" i="3" s="1"/>
  <c r="G341" i="3"/>
  <c r="K341" i="3" s="1"/>
  <c r="D14" i="3"/>
  <c r="D13" i="3"/>
  <c r="Q543" i="3"/>
  <c r="Q546" i="3"/>
  <c r="Q565" i="3"/>
  <c r="Q554" i="3"/>
  <c r="Q561" i="3"/>
  <c r="Q557" i="3"/>
  <c r="Q562" i="3"/>
  <c r="Q563" i="3"/>
  <c r="Q558" i="3"/>
  <c r="Q556" i="3"/>
  <c r="Q559" i="3"/>
  <c r="Q509" i="3"/>
  <c r="Q523" i="3"/>
  <c r="Q525" i="3"/>
  <c r="K526" i="3"/>
  <c r="Q526" i="3"/>
  <c r="K532" i="3"/>
  <c r="Q532" i="3"/>
  <c r="Q533" i="3"/>
  <c r="Q534" i="3"/>
  <c r="Q536" i="3"/>
  <c r="Q539" i="3"/>
  <c r="Q560" i="3"/>
  <c r="E146" i="1"/>
  <c r="F146" i="1"/>
  <c r="G146" i="1"/>
  <c r="R146" i="1"/>
  <c r="E154" i="1"/>
  <c r="F154" i="1"/>
  <c r="G154" i="1"/>
  <c r="R154" i="1"/>
  <c r="E157" i="1"/>
  <c r="F157" i="1"/>
  <c r="G157" i="1"/>
  <c r="R157" i="1"/>
  <c r="E160" i="1"/>
  <c r="F160" i="1"/>
  <c r="G160" i="1"/>
  <c r="R160" i="1"/>
  <c r="E164" i="1"/>
  <c r="F164" i="1"/>
  <c r="G164" i="1"/>
  <c r="R164" i="1"/>
  <c r="E166" i="1"/>
  <c r="F166" i="1"/>
  <c r="G166" i="1"/>
  <c r="R166" i="1"/>
  <c r="E100" i="1"/>
  <c r="F100" i="1"/>
  <c r="G100" i="1"/>
  <c r="R100" i="1"/>
  <c r="E101" i="1"/>
  <c r="F101" i="1"/>
  <c r="G101" i="1"/>
  <c r="R101" i="1"/>
  <c r="E121" i="1"/>
  <c r="F121" i="1"/>
  <c r="G121" i="1"/>
  <c r="R121" i="1"/>
  <c r="E77" i="1"/>
  <c r="F77" i="1"/>
  <c r="G77" i="1"/>
  <c r="R77" i="1"/>
  <c r="E118" i="1"/>
  <c r="F118" i="1"/>
  <c r="G118" i="1"/>
  <c r="R118" i="1"/>
  <c r="E119" i="1"/>
  <c r="F119" i="1"/>
  <c r="G119" i="1"/>
  <c r="R119" i="1"/>
  <c r="E171" i="1"/>
  <c r="F171" i="1"/>
  <c r="G171" i="1"/>
  <c r="R171" i="1"/>
  <c r="E172" i="1"/>
  <c r="F172" i="1"/>
  <c r="G172" i="1"/>
  <c r="R172" i="1"/>
  <c r="E179" i="1"/>
  <c r="F179" i="1"/>
  <c r="G179" i="1"/>
  <c r="R179" i="1"/>
  <c r="E192" i="1"/>
  <c r="F192" i="1"/>
  <c r="G192" i="1"/>
  <c r="R192" i="1"/>
  <c r="E41" i="1"/>
  <c r="F41" i="1"/>
  <c r="G41" i="1"/>
  <c r="R41" i="1"/>
  <c r="E58" i="1"/>
  <c r="F58" i="1"/>
  <c r="G58" i="1"/>
  <c r="R58" i="1"/>
  <c r="E60" i="1"/>
  <c r="F60" i="1"/>
  <c r="G60" i="1"/>
  <c r="R60" i="1"/>
  <c r="E62" i="1"/>
  <c r="F62" i="1"/>
  <c r="G62" i="1"/>
  <c r="R62" i="1"/>
  <c r="E71" i="1"/>
  <c r="F71" i="1"/>
  <c r="G71" i="1"/>
  <c r="R71" i="1"/>
  <c r="E87" i="1"/>
  <c r="F87" i="1"/>
  <c r="G87" i="1"/>
  <c r="R87" i="1"/>
  <c r="E120" i="1"/>
  <c r="F120" i="1"/>
  <c r="G120" i="1"/>
  <c r="R120" i="1"/>
  <c r="E123" i="1"/>
  <c r="F123" i="1"/>
  <c r="G123" i="1"/>
  <c r="R123" i="1"/>
  <c r="E124" i="1"/>
  <c r="F124" i="1"/>
  <c r="G124" i="1"/>
  <c r="R124" i="1"/>
  <c r="E125" i="1"/>
  <c r="F125" i="1"/>
  <c r="G125" i="1"/>
  <c r="R125" i="1"/>
  <c r="E126" i="1"/>
  <c r="F126" i="1"/>
  <c r="G126" i="1"/>
  <c r="R126" i="1"/>
  <c r="E127" i="1"/>
  <c r="F127" i="1"/>
  <c r="G127" i="1"/>
  <c r="R127" i="1"/>
  <c r="E128" i="1"/>
  <c r="F128" i="1"/>
  <c r="G128" i="1"/>
  <c r="R128" i="1"/>
  <c r="E129" i="1"/>
  <c r="F129" i="1"/>
  <c r="G129" i="1"/>
  <c r="R129" i="1"/>
  <c r="E130" i="1"/>
  <c r="F130" i="1"/>
  <c r="G130" i="1"/>
  <c r="R130" i="1"/>
  <c r="E131" i="1"/>
  <c r="F131" i="1"/>
  <c r="G131" i="1"/>
  <c r="R131" i="1"/>
  <c r="E132" i="1"/>
  <c r="F132" i="1"/>
  <c r="G132" i="1"/>
  <c r="R132" i="1"/>
  <c r="E133" i="1"/>
  <c r="F133" i="1"/>
  <c r="G133" i="1"/>
  <c r="R133" i="1"/>
  <c r="E134" i="1"/>
  <c r="F134" i="1"/>
  <c r="G134" i="1"/>
  <c r="R134" i="1"/>
  <c r="E135" i="1"/>
  <c r="F135" i="1"/>
  <c r="G135" i="1"/>
  <c r="R135" i="1"/>
  <c r="E136" i="1"/>
  <c r="F136" i="1"/>
  <c r="G136" i="1"/>
  <c r="R136" i="1"/>
  <c r="E137" i="1"/>
  <c r="F137" i="1"/>
  <c r="G137" i="1"/>
  <c r="R137" i="1"/>
  <c r="E138" i="1"/>
  <c r="F138" i="1"/>
  <c r="G138" i="1"/>
  <c r="R138" i="1"/>
  <c r="E139" i="1"/>
  <c r="F139" i="1"/>
  <c r="G139" i="1"/>
  <c r="R139" i="1"/>
  <c r="E140" i="1"/>
  <c r="F140" i="1"/>
  <c r="G140" i="1"/>
  <c r="R140" i="1"/>
  <c r="E22" i="1"/>
  <c r="F22" i="1"/>
  <c r="G22" i="1"/>
  <c r="R22" i="1"/>
  <c r="E21" i="1"/>
  <c r="F21" i="1"/>
  <c r="G21" i="1"/>
  <c r="R21" i="1"/>
  <c r="E23" i="1"/>
  <c r="F23" i="1"/>
  <c r="G23" i="1"/>
  <c r="R23" i="1"/>
  <c r="E24" i="1"/>
  <c r="F24" i="1"/>
  <c r="G24" i="1"/>
  <c r="R24" i="1"/>
  <c r="E25" i="1"/>
  <c r="F25" i="1"/>
  <c r="G25" i="1"/>
  <c r="R25" i="1"/>
  <c r="E27" i="1"/>
  <c r="F27" i="1"/>
  <c r="G27" i="1"/>
  <c r="R27" i="1"/>
  <c r="E28" i="1"/>
  <c r="F28" i="1"/>
  <c r="G28" i="1"/>
  <c r="R28" i="1"/>
  <c r="E29" i="1"/>
  <c r="F29" i="1"/>
  <c r="G29" i="1"/>
  <c r="R29" i="1"/>
  <c r="E32" i="1"/>
  <c r="F32" i="1"/>
  <c r="G32" i="1"/>
  <c r="R32" i="1"/>
  <c r="E33" i="1"/>
  <c r="F33" i="1"/>
  <c r="G33" i="1"/>
  <c r="R33" i="1"/>
  <c r="E30" i="1"/>
  <c r="F30" i="1"/>
  <c r="G30" i="1"/>
  <c r="R30" i="1"/>
  <c r="E35" i="1"/>
  <c r="F35" i="1"/>
  <c r="G35" i="1"/>
  <c r="R35" i="1"/>
  <c r="E36" i="1"/>
  <c r="F36" i="1"/>
  <c r="G36" i="1"/>
  <c r="R36" i="1"/>
  <c r="E37" i="1"/>
  <c r="F37" i="1"/>
  <c r="G37" i="1"/>
  <c r="R37" i="1"/>
  <c r="E38" i="1"/>
  <c r="F38" i="1"/>
  <c r="G38" i="1"/>
  <c r="R38" i="1"/>
  <c r="E40" i="1"/>
  <c r="F40" i="1"/>
  <c r="G40" i="1"/>
  <c r="R40" i="1"/>
  <c r="E44" i="1"/>
  <c r="F44" i="1"/>
  <c r="G44" i="1"/>
  <c r="R44" i="1"/>
  <c r="E46" i="1"/>
  <c r="F46" i="1"/>
  <c r="G46" i="1"/>
  <c r="R46" i="1"/>
  <c r="E54" i="1"/>
  <c r="F54" i="1"/>
  <c r="G54" i="1"/>
  <c r="R54" i="1"/>
  <c r="E59" i="1"/>
  <c r="F59" i="1"/>
  <c r="G59" i="1"/>
  <c r="R59" i="1"/>
  <c r="E64" i="1"/>
  <c r="F64" i="1"/>
  <c r="G64" i="1"/>
  <c r="R64" i="1"/>
  <c r="E68" i="1"/>
  <c r="F68" i="1"/>
  <c r="G68" i="1"/>
  <c r="R68" i="1"/>
  <c r="E110" i="1"/>
  <c r="F110" i="1"/>
  <c r="G110" i="1"/>
  <c r="R110" i="1"/>
  <c r="E117" i="1"/>
  <c r="F117" i="1"/>
  <c r="G117" i="1"/>
  <c r="R117" i="1"/>
  <c r="E149" i="1"/>
  <c r="F149" i="1"/>
  <c r="G149" i="1"/>
  <c r="R149" i="1"/>
  <c r="E158" i="1"/>
  <c r="F158" i="1"/>
  <c r="G158" i="1"/>
  <c r="R158" i="1"/>
  <c r="E161" i="1"/>
  <c r="F161" i="1"/>
  <c r="G161" i="1"/>
  <c r="R161" i="1"/>
  <c r="E165" i="1"/>
  <c r="F165" i="1"/>
  <c r="G165" i="1"/>
  <c r="R165" i="1"/>
  <c r="E170" i="1"/>
  <c r="F170" i="1"/>
  <c r="G170" i="1"/>
  <c r="R170" i="1"/>
  <c r="E174" i="1"/>
  <c r="F174" i="1"/>
  <c r="G174" i="1"/>
  <c r="R174" i="1"/>
  <c r="E175" i="1"/>
  <c r="F175" i="1"/>
  <c r="G175" i="1"/>
  <c r="R175" i="1"/>
  <c r="E181" i="1"/>
  <c r="F181" i="1"/>
  <c r="G181" i="1"/>
  <c r="R181" i="1"/>
  <c r="E194" i="1"/>
  <c r="F194" i="1"/>
  <c r="G194" i="1"/>
  <c r="R194" i="1"/>
  <c r="E195" i="1"/>
  <c r="F195" i="1"/>
  <c r="G195" i="1"/>
  <c r="R195" i="1"/>
  <c r="E196" i="1"/>
  <c r="F196" i="1"/>
  <c r="G196" i="1"/>
  <c r="R196" i="1"/>
  <c r="E197" i="1"/>
  <c r="F197" i="1"/>
  <c r="G197" i="1"/>
  <c r="R197" i="1"/>
  <c r="E201" i="1"/>
  <c r="F201" i="1"/>
  <c r="G201" i="1"/>
  <c r="R201" i="1"/>
  <c r="E202" i="1"/>
  <c r="F202" i="1"/>
  <c r="G202" i="1"/>
  <c r="R202" i="1"/>
  <c r="E203" i="1"/>
  <c r="F203" i="1"/>
  <c r="G203" i="1"/>
  <c r="R203" i="1"/>
  <c r="E204" i="1"/>
  <c r="F204" i="1"/>
  <c r="G204" i="1"/>
  <c r="R204" i="1"/>
  <c r="E205" i="1"/>
  <c r="F205" i="1"/>
  <c r="G205" i="1"/>
  <c r="R205" i="1"/>
  <c r="E208" i="1"/>
  <c r="F208" i="1"/>
  <c r="G208" i="1"/>
  <c r="R208" i="1"/>
  <c r="E225" i="1"/>
  <c r="F225" i="1"/>
  <c r="G225" i="1"/>
  <c r="R225" i="1"/>
  <c r="E226" i="1"/>
  <c r="F226" i="1"/>
  <c r="G226" i="1"/>
  <c r="R226" i="1"/>
  <c r="E227" i="1"/>
  <c r="F227" i="1"/>
  <c r="G227" i="1"/>
  <c r="R227" i="1"/>
  <c r="E238" i="1"/>
  <c r="F238" i="1"/>
  <c r="G238" i="1"/>
  <c r="R238" i="1"/>
  <c r="E230" i="1"/>
  <c r="F230" i="1"/>
  <c r="G230" i="1"/>
  <c r="R230" i="1"/>
  <c r="E233" i="1"/>
  <c r="F233" i="1"/>
  <c r="G233" i="1"/>
  <c r="R233" i="1"/>
  <c r="E246" i="1"/>
  <c r="F246" i="1"/>
  <c r="G246" i="1"/>
  <c r="R246" i="1"/>
  <c r="E241" i="1"/>
  <c r="F241" i="1"/>
  <c r="G241" i="1"/>
  <c r="R241" i="1"/>
  <c r="E254" i="1"/>
  <c r="F254" i="1"/>
  <c r="G254" i="1"/>
  <c r="R254" i="1"/>
  <c r="E253" i="1"/>
  <c r="F253" i="1"/>
  <c r="G253" i="1"/>
  <c r="R253" i="1"/>
  <c r="E256" i="1"/>
  <c r="F256" i="1"/>
  <c r="G256" i="1"/>
  <c r="R256" i="1"/>
  <c r="E259" i="1"/>
  <c r="F259" i="1"/>
  <c r="G259" i="1"/>
  <c r="R259" i="1"/>
  <c r="E261" i="1"/>
  <c r="F261" i="1"/>
  <c r="G261" i="1"/>
  <c r="R261" i="1"/>
  <c r="E228" i="1"/>
  <c r="F228" i="1"/>
  <c r="G228" i="1"/>
  <c r="R228" i="1"/>
  <c r="E231" i="1"/>
  <c r="F231" i="1"/>
  <c r="G231" i="1"/>
  <c r="R231" i="1"/>
  <c r="E234" i="1"/>
  <c r="F234" i="1"/>
  <c r="G234" i="1"/>
  <c r="R234" i="1"/>
  <c r="E235" i="1"/>
  <c r="F235" i="1"/>
  <c r="G235" i="1"/>
  <c r="R235" i="1"/>
  <c r="E237" i="1"/>
  <c r="F237" i="1"/>
  <c r="G237" i="1"/>
  <c r="R237" i="1"/>
  <c r="E242" i="1"/>
  <c r="F242" i="1"/>
  <c r="G242" i="1"/>
  <c r="R242" i="1"/>
  <c r="E257" i="1"/>
  <c r="F257" i="1"/>
  <c r="G257" i="1"/>
  <c r="R257" i="1"/>
  <c r="E260" i="1"/>
  <c r="F260" i="1"/>
  <c r="G260" i="1"/>
  <c r="R260" i="1"/>
  <c r="E152" i="1"/>
  <c r="F152" i="1"/>
  <c r="G152" i="1"/>
  <c r="R152" i="1"/>
  <c r="E163" i="1"/>
  <c r="F163" i="1"/>
  <c r="G163" i="1"/>
  <c r="R163" i="1"/>
  <c r="E178" i="1"/>
  <c r="F178" i="1"/>
  <c r="G178" i="1"/>
  <c r="R178" i="1"/>
  <c r="E207" i="1"/>
  <c r="F207" i="1"/>
  <c r="G207" i="1"/>
  <c r="R207" i="1"/>
  <c r="E222" i="1"/>
  <c r="F222" i="1"/>
  <c r="G222" i="1"/>
  <c r="R222" i="1"/>
  <c r="E224" i="1"/>
  <c r="F224" i="1"/>
  <c r="G224" i="1"/>
  <c r="R224" i="1"/>
  <c r="E239" i="1"/>
  <c r="F239" i="1"/>
  <c r="G239" i="1"/>
  <c r="R239" i="1"/>
  <c r="E240" i="1"/>
  <c r="F240" i="1"/>
  <c r="G240" i="1"/>
  <c r="R240" i="1"/>
  <c r="E243" i="1"/>
  <c r="F243" i="1"/>
  <c r="G243" i="1"/>
  <c r="R243" i="1"/>
  <c r="E244" i="1"/>
  <c r="F244" i="1"/>
  <c r="G244" i="1"/>
  <c r="R244" i="1"/>
  <c r="E251" i="1"/>
  <c r="F251" i="1"/>
  <c r="G251" i="1"/>
  <c r="R251" i="1"/>
  <c r="E252" i="1"/>
  <c r="F252" i="1"/>
  <c r="G252" i="1"/>
  <c r="R252" i="1"/>
  <c r="E191" i="1"/>
  <c r="F191" i="1"/>
  <c r="G191" i="1"/>
  <c r="R191" i="1"/>
  <c r="E150" i="1"/>
  <c r="F150" i="1"/>
  <c r="E153" i="1"/>
  <c r="F153" i="1"/>
  <c r="E155" i="1"/>
  <c r="F155" i="1"/>
  <c r="G155" i="1"/>
  <c r="S155" i="1"/>
  <c r="E156" i="1"/>
  <c r="F156" i="1"/>
  <c r="E159" i="1"/>
  <c r="F159" i="1"/>
  <c r="E162" i="1"/>
  <c r="F162" i="1"/>
  <c r="E167" i="1"/>
  <c r="F167" i="1"/>
  <c r="G167" i="1"/>
  <c r="S167" i="1"/>
  <c r="E168" i="1"/>
  <c r="F168" i="1"/>
  <c r="G168" i="1"/>
  <c r="S168" i="1"/>
  <c r="E98" i="1"/>
  <c r="F98" i="1"/>
  <c r="E99" i="1"/>
  <c r="F99" i="1"/>
  <c r="E122" i="1"/>
  <c r="F122" i="1"/>
  <c r="G122" i="1"/>
  <c r="S123" i="1"/>
  <c r="E74" i="1"/>
  <c r="F74" i="1"/>
  <c r="E76" i="1"/>
  <c r="F76" i="1"/>
  <c r="G76" i="1"/>
  <c r="S76" i="1"/>
  <c r="E66" i="1"/>
  <c r="F66" i="1"/>
  <c r="E90" i="1"/>
  <c r="F90" i="1"/>
  <c r="E91" i="1"/>
  <c r="F91" i="1"/>
  <c r="E92" i="1"/>
  <c r="F92" i="1"/>
  <c r="G92" i="1"/>
  <c r="S92" i="1"/>
  <c r="E102" i="1"/>
  <c r="F102" i="1"/>
  <c r="E188" i="1"/>
  <c r="F188" i="1"/>
  <c r="E189" i="1"/>
  <c r="F189" i="1"/>
  <c r="E193" i="1"/>
  <c r="F193" i="1"/>
  <c r="G193" i="1"/>
  <c r="S193" i="1"/>
  <c r="E42" i="1"/>
  <c r="F42" i="1"/>
  <c r="E43" i="1"/>
  <c r="F43" i="1"/>
  <c r="E48" i="1"/>
  <c r="F48" i="1"/>
  <c r="G48" i="1"/>
  <c r="S48" i="1"/>
  <c r="E72" i="1"/>
  <c r="F72" i="1"/>
  <c r="G72" i="1"/>
  <c r="S72" i="1"/>
  <c r="E103" i="1"/>
  <c r="F103" i="1"/>
  <c r="E104" i="1"/>
  <c r="F104" i="1"/>
  <c r="E105" i="1"/>
  <c r="F105" i="1"/>
  <c r="E106" i="1"/>
  <c r="F106" i="1"/>
  <c r="G106" i="1"/>
  <c r="S106" i="1"/>
  <c r="E107" i="1"/>
  <c r="F107" i="1"/>
  <c r="E108" i="1"/>
  <c r="F108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44" i="1"/>
  <c r="F144" i="1"/>
  <c r="E147" i="1"/>
  <c r="F147" i="1"/>
  <c r="E169" i="1"/>
  <c r="F169" i="1"/>
  <c r="E26" i="1"/>
  <c r="F26" i="1"/>
  <c r="E31" i="1"/>
  <c r="F31" i="1"/>
  <c r="G31" i="1"/>
  <c r="S31" i="1"/>
  <c r="E34" i="1"/>
  <c r="F34" i="1"/>
  <c r="E39" i="1"/>
  <c r="F39" i="1"/>
  <c r="G39" i="1"/>
  <c r="S39" i="1"/>
  <c r="E45" i="1"/>
  <c r="F45" i="1"/>
  <c r="E47" i="1"/>
  <c r="F47" i="1"/>
  <c r="E49" i="1"/>
  <c r="F49" i="1"/>
  <c r="E50" i="1"/>
  <c r="F50" i="1"/>
  <c r="G50" i="1"/>
  <c r="S50" i="1"/>
  <c r="E53" i="1"/>
  <c r="F53" i="1"/>
  <c r="E56" i="1"/>
  <c r="F56" i="1"/>
  <c r="E57" i="1"/>
  <c r="F57" i="1"/>
  <c r="G57" i="1"/>
  <c r="S57" i="1"/>
  <c r="E70" i="1"/>
  <c r="F70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6" i="1"/>
  <c r="F86" i="1"/>
  <c r="E88" i="1"/>
  <c r="F88" i="1"/>
  <c r="E89" i="1"/>
  <c r="F89" i="1"/>
  <c r="E63" i="1"/>
  <c r="F63" i="1"/>
  <c r="G63" i="1"/>
  <c r="S63" i="1"/>
  <c r="E65" i="1"/>
  <c r="F65" i="1"/>
  <c r="E94" i="1"/>
  <c r="F94" i="1"/>
  <c r="E95" i="1"/>
  <c r="F95" i="1"/>
  <c r="E96" i="1"/>
  <c r="F96" i="1"/>
  <c r="G96" i="1"/>
  <c r="S96" i="1"/>
  <c r="E109" i="1"/>
  <c r="F109" i="1"/>
  <c r="E142" i="1"/>
  <c r="F142" i="1"/>
  <c r="E143" i="1"/>
  <c r="F143" i="1"/>
  <c r="E145" i="1"/>
  <c r="F145" i="1"/>
  <c r="G145" i="1"/>
  <c r="S145" i="1"/>
  <c r="E148" i="1"/>
  <c r="F148" i="1"/>
  <c r="E151" i="1"/>
  <c r="F151" i="1"/>
  <c r="E173" i="1"/>
  <c r="F173" i="1"/>
  <c r="E184" i="1"/>
  <c r="F184" i="1"/>
  <c r="E185" i="1"/>
  <c r="F185" i="1"/>
  <c r="G185" i="1"/>
  <c r="S186" i="1"/>
  <c r="E186" i="1"/>
  <c r="F186" i="1"/>
  <c r="E190" i="1"/>
  <c r="F190" i="1"/>
  <c r="E198" i="1"/>
  <c r="F198" i="1"/>
  <c r="G198" i="1"/>
  <c r="S198" i="1"/>
  <c r="E199" i="1"/>
  <c r="F199" i="1"/>
  <c r="G199" i="1"/>
  <c r="E200" i="1"/>
  <c r="F200" i="1"/>
  <c r="G200" i="1"/>
  <c r="E206" i="1"/>
  <c r="F206" i="1"/>
  <c r="E210" i="1"/>
  <c r="F210" i="1"/>
  <c r="G210" i="1"/>
  <c r="E209" i="1"/>
  <c r="F209" i="1"/>
  <c r="G209" i="1"/>
  <c r="S209" i="1"/>
  <c r="E211" i="1"/>
  <c r="F211" i="1"/>
  <c r="G211" i="1"/>
  <c r="E215" i="1"/>
  <c r="F215" i="1"/>
  <c r="E219" i="1"/>
  <c r="F219" i="1"/>
  <c r="G219" i="1"/>
  <c r="E217" i="1"/>
  <c r="F217" i="1"/>
  <c r="E218" i="1"/>
  <c r="F218" i="1"/>
  <c r="G218" i="1"/>
  <c r="S218" i="1"/>
  <c r="E223" i="1"/>
  <c r="F223" i="1"/>
  <c r="E220" i="1"/>
  <c r="F220" i="1"/>
  <c r="G220" i="1"/>
  <c r="S220" i="1"/>
  <c r="E221" i="1"/>
  <c r="F221" i="1"/>
  <c r="G221" i="1"/>
  <c r="S221" i="1"/>
  <c r="E216" i="1"/>
  <c r="F216" i="1"/>
  <c r="G216" i="1"/>
  <c r="S216" i="1"/>
  <c r="E229" i="1"/>
  <c r="F229" i="1"/>
  <c r="E232" i="1"/>
  <c r="F232" i="1"/>
  <c r="G232" i="1"/>
  <c r="E236" i="1"/>
  <c r="F236" i="1"/>
  <c r="G236" i="1"/>
  <c r="E245" i="1"/>
  <c r="F245" i="1"/>
  <c r="G245" i="1"/>
  <c r="E250" i="1"/>
  <c r="F250" i="1"/>
  <c r="E255" i="1"/>
  <c r="F255" i="1"/>
  <c r="G255" i="1"/>
  <c r="E258" i="1"/>
  <c r="F258" i="1"/>
  <c r="G258" i="1"/>
  <c r="E262" i="1"/>
  <c r="F262" i="1"/>
  <c r="E176" i="1"/>
  <c r="F176" i="1"/>
  <c r="E177" i="1"/>
  <c r="F177" i="1"/>
  <c r="G177" i="1"/>
  <c r="E212" i="1"/>
  <c r="F212" i="1"/>
  <c r="G212" i="1"/>
  <c r="E213" i="1"/>
  <c r="F213" i="1"/>
  <c r="E214" i="1"/>
  <c r="F214" i="1"/>
  <c r="G214" i="1"/>
  <c r="E247" i="1"/>
  <c r="F247" i="1"/>
  <c r="E249" i="1"/>
  <c r="F249" i="1"/>
  <c r="G249" i="1"/>
  <c r="E248" i="1"/>
  <c r="F248" i="1"/>
  <c r="E51" i="1"/>
  <c r="F51" i="1"/>
  <c r="G51" i="1"/>
  <c r="E52" i="1"/>
  <c r="F52" i="1"/>
  <c r="E55" i="1"/>
  <c r="F55" i="1"/>
  <c r="G55" i="1"/>
  <c r="E61" i="1"/>
  <c r="F61" i="1"/>
  <c r="E67" i="1"/>
  <c r="F67" i="1"/>
  <c r="G67" i="1"/>
  <c r="E69" i="1"/>
  <c r="F69" i="1"/>
  <c r="E73" i="1"/>
  <c r="F73" i="1"/>
  <c r="G73" i="1"/>
  <c r="E75" i="1"/>
  <c r="F75" i="1"/>
  <c r="E85" i="1"/>
  <c r="F85" i="1"/>
  <c r="G85" i="1"/>
  <c r="S85" i="1"/>
  <c r="E93" i="1"/>
  <c r="F93" i="1"/>
  <c r="E97" i="1"/>
  <c r="F97" i="1"/>
  <c r="G97" i="1"/>
  <c r="E141" i="1"/>
  <c r="F141" i="1"/>
  <c r="E180" i="1"/>
  <c r="F180" i="1"/>
  <c r="G180" i="1"/>
  <c r="E182" i="1"/>
  <c r="F182" i="1"/>
  <c r="E183" i="1"/>
  <c r="F183" i="1"/>
  <c r="G183" i="1"/>
  <c r="E187" i="1"/>
  <c r="F187" i="1"/>
  <c r="C14" i="1"/>
  <c r="C13" i="1"/>
  <c r="F12" i="1"/>
  <c r="F13" i="1" s="1"/>
  <c r="Q25" i="3"/>
  <c r="Q26" i="3"/>
  <c r="Q27" i="3"/>
  <c r="Q30" i="3"/>
  <c r="Q31" i="3"/>
  <c r="K34" i="3"/>
  <c r="Q34" i="3"/>
  <c r="Q36" i="3"/>
  <c r="K38" i="3"/>
  <c r="Q38" i="3"/>
  <c r="Q40" i="3"/>
  <c r="Q43" i="3"/>
  <c r="Q46" i="3"/>
  <c r="Q50" i="3"/>
  <c r="Q51" i="3"/>
  <c r="Q54" i="3"/>
  <c r="Q58" i="3"/>
  <c r="Q62" i="3"/>
  <c r="Q63" i="3"/>
  <c r="Q64" i="3"/>
  <c r="Q67" i="3"/>
  <c r="Q68" i="3"/>
  <c r="Q69" i="3"/>
  <c r="Q70" i="3"/>
  <c r="Q72" i="3"/>
  <c r="Q74" i="3"/>
  <c r="Q75" i="3"/>
  <c r="Q76" i="3"/>
  <c r="Q77" i="3"/>
  <c r="Q78" i="3"/>
  <c r="Q79" i="3"/>
  <c r="Q80" i="3"/>
  <c r="Q81" i="3"/>
  <c r="Q82" i="3"/>
  <c r="Q83" i="3"/>
  <c r="Q85" i="3"/>
  <c r="Q88" i="3"/>
  <c r="Q89" i="3"/>
  <c r="K95" i="3"/>
  <c r="Q95" i="3"/>
  <c r="Q96" i="3"/>
  <c r="Q97" i="3"/>
  <c r="Q98" i="3"/>
  <c r="Q99" i="3"/>
  <c r="Q100" i="3"/>
  <c r="K101" i="3"/>
  <c r="Q101" i="3"/>
  <c r="Q103" i="3"/>
  <c r="Q105" i="3"/>
  <c r="Q106" i="3"/>
  <c r="Q110" i="3"/>
  <c r="Q111" i="3"/>
  <c r="Q112" i="3"/>
  <c r="Q113" i="3"/>
  <c r="K116" i="3"/>
  <c r="Q116" i="3"/>
  <c r="Q117" i="3"/>
  <c r="K119" i="3"/>
  <c r="Q119" i="3"/>
  <c r="Q120" i="3"/>
  <c r="Q121" i="3"/>
  <c r="Q123" i="3"/>
  <c r="Q126" i="3"/>
  <c r="Q128" i="3"/>
  <c r="Q129" i="3"/>
  <c r="Q130" i="3"/>
  <c r="K131" i="3"/>
  <c r="Q131" i="3"/>
  <c r="Q137" i="3"/>
  <c r="Q139" i="3"/>
  <c r="Q140" i="3"/>
  <c r="K141" i="3"/>
  <c r="Q141" i="3"/>
  <c r="Q147" i="3"/>
  <c r="K148" i="3"/>
  <c r="Q148" i="3"/>
  <c r="Q149" i="3"/>
  <c r="Q151" i="3"/>
  <c r="Q154" i="3"/>
  <c r="Q156" i="3"/>
  <c r="K157" i="3"/>
  <c r="Q157" i="3"/>
  <c r="Q158" i="3"/>
  <c r="Q163" i="3"/>
  <c r="Q165" i="3"/>
  <c r="Q168" i="3"/>
  <c r="Q170" i="3"/>
  <c r="Q171" i="3"/>
  <c r="Q175" i="3"/>
  <c r="Q176" i="3"/>
  <c r="Q177" i="3"/>
  <c r="Q180" i="3"/>
  <c r="Q182" i="3"/>
  <c r="Q186" i="3"/>
  <c r="Q187" i="3"/>
  <c r="Q188" i="3"/>
  <c r="Q191" i="3"/>
  <c r="Q192" i="3"/>
  <c r="Q194" i="3"/>
  <c r="Q198" i="3"/>
  <c r="Q202" i="3"/>
  <c r="Q206" i="3"/>
  <c r="Q211" i="3"/>
  <c r="Q215" i="3"/>
  <c r="Q226" i="3"/>
  <c r="Q233" i="3"/>
  <c r="Q234" i="3"/>
  <c r="Q236" i="3"/>
  <c r="Q238" i="3"/>
  <c r="Q240" i="3"/>
  <c r="Q245" i="3"/>
  <c r="Q246" i="3"/>
  <c r="Q263" i="3"/>
  <c r="Q273" i="3"/>
  <c r="Q299" i="3"/>
  <c r="Q300" i="3"/>
  <c r="Q314" i="3"/>
  <c r="Q315" i="3"/>
  <c r="Q316" i="3"/>
  <c r="Q317" i="3"/>
  <c r="Q341" i="3"/>
  <c r="Q421" i="3"/>
  <c r="Q423" i="3"/>
  <c r="Q426" i="3"/>
  <c r="Q442" i="3"/>
  <c r="Q443" i="3"/>
  <c r="Q451" i="3"/>
  <c r="Q453" i="3"/>
  <c r="Q471" i="3"/>
  <c r="Q493" i="3"/>
  <c r="Q497" i="3"/>
  <c r="Q499" i="3"/>
  <c r="Q508" i="3"/>
  <c r="Q511" i="3"/>
  <c r="Q22" i="3"/>
  <c r="Q552" i="3"/>
  <c r="Q520" i="3"/>
  <c r="Q518" i="3"/>
  <c r="Q510" i="3"/>
  <c r="Q503" i="3"/>
  <c r="Q495" i="3"/>
  <c r="Q492" i="3"/>
  <c r="Q488" i="3"/>
  <c r="Q484" i="3"/>
  <c r="Q480" i="3"/>
  <c r="Q476" i="3"/>
  <c r="Q475" i="3"/>
  <c r="Q474" i="3"/>
  <c r="Q463" i="3"/>
  <c r="Q457" i="3"/>
  <c r="Q452" i="3"/>
  <c r="Q448" i="3"/>
  <c r="Q447" i="3"/>
  <c r="Q446" i="3"/>
  <c r="Q445" i="3"/>
  <c r="Q444" i="3"/>
  <c r="Q437" i="3"/>
  <c r="Q436" i="3"/>
  <c r="Q435" i="3"/>
  <c r="Q433" i="3"/>
  <c r="Q432" i="3"/>
  <c r="Q416" i="3"/>
  <c r="Q411" i="3"/>
  <c r="Q352" i="3"/>
  <c r="Q347" i="3"/>
  <c r="Q342" i="3"/>
  <c r="Q323" i="3"/>
  <c r="Q307" i="3"/>
  <c r="K307" i="3"/>
  <c r="Q306" i="3"/>
  <c r="Q305" i="3"/>
  <c r="K305" i="3"/>
  <c r="Q292" i="3"/>
  <c r="Q291" i="3"/>
  <c r="Q290" i="3"/>
  <c r="Q289" i="3"/>
  <c r="Q288" i="3"/>
  <c r="K288" i="3"/>
  <c r="Q287" i="3"/>
  <c r="Q286" i="3"/>
  <c r="Q283" i="3"/>
  <c r="K283" i="3"/>
  <c r="Q274" i="3"/>
  <c r="K274" i="3"/>
  <c r="Q271" i="3"/>
  <c r="Q269" i="3"/>
  <c r="Q268" i="3"/>
  <c r="Q242" i="3"/>
  <c r="Q239" i="3"/>
  <c r="K239" i="3"/>
  <c r="Q237" i="3"/>
  <c r="Q235" i="3"/>
  <c r="Q232" i="3"/>
  <c r="Q231" i="3"/>
  <c r="Q230" i="3"/>
  <c r="Q227" i="3"/>
  <c r="K227" i="3"/>
  <c r="Q216" i="3"/>
  <c r="Q214" i="3"/>
  <c r="K214" i="3"/>
  <c r="Q212" i="3"/>
  <c r="K212" i="3"/>
  <c r="Q210" i="3"/>
  <c r="Q204" i="3"/>
  <c r="K204" i="3"/>
  <c r="Q203" i="3"/>
  <c r="K203" i="3"/>
  <c r="Q201" i="3"/>
  <c r="Q200" i="3"/>
  <c r="Q199" i="3"/>
  <c r="Q197" i="3"/>
  <c r="K197" i="3"/>
  <c r="Q196" i="3"/>
  <c r="K196" i="3"/>
  <c r="Q195" i="3"/>
  <c r="K195" i="3"/>
  <c r="Q193" i="3"/>
  <c r="K193" i="3"/>
  <c r="Q190" i="3"/>
  <c r="Q189" i="3"/>
  <c r="Q185" i="3"/>
  <c r="Q184" i="3"/>
  <c r="Q183" i="3"/>
  <c r="Q181" i="3"/>
  <c r="Q179" i="3"/>
  <c r="Q178" i="3"/>
  <c r="K178" i="3"/>
  <c r="Q174" i="3"/>
  <c r="Q173" i="3"/>
  <c r="Q172" i="3"/>
  <c r="K172" i="3"/>
  <c r="Q169" i="3"/>
  <c r="Q167" i="3"/>
  <c r="K167" i="3"/>
  <c r="Q166" i="3"/>
  <c r="Q164" i="3"/>
  <c r="Q162" i="3"/>
  <c r="K162" i="3"/>
  <c r="Q161" i="3"/>
  <c r="Q160" i="3"/>
  <c r="Q159" i="3"/>
  <c r="Q155" i="3"/>
  <c r="Q153" i="3"/>
  <c r="K153" i="3"/>
  <c r="Q152" i="3"/>
  <c r="Q150" i="3"/>
  <c r="K150" i="3"/>
  <c r="Q146" i="3"/>
  <c r="K146" i="3"/>
  <c r="Q145" i="3"/>
  <c r="Q144" i="3"/>
  <c r="K144" i="3"/>
  <c r="Q143" i="3"/>
  <c r="K143" i="3"/>
  <c r="Q142" i="3"/>
  <c r="Q138" i="3"/>
  <c r="K138" i="3"/>
  <c r="Q136" i="3"/>
  <c r="Q135" i="3"/>
  <c r="Q134" i="3"/>
  <c r="Q133" i="3"/>
  <c r="Q132" i="3"/>
  <c r="Q127" i="3"/>
  <c r="K127" i="3"/>
  <c r="Q125" i="3"/>
  <c r="Q124" i="3"/>
  <c r="K124" i="3"/>
  <c r="Q122" i="3"/>
  <c r="Q118" i="3"/>
  <c r="Q115" i="3"/>
  <c r="Q114" i="3"/>
  <c r="K114" i="3"/>
  <c r="Q109" i="3"/>
  <c r="Q108" i="3"/>
  <c r="Q107" i="3"/>
  <c r="Q104" i="3"/>
  <c r="Q102" i="3"/>
  <c r="Q94" i="3"/>
  <c r="Q93" i="3"/>
  <c r="K93" i="3"/>
  <c r="Q92" i="3"/>
  <c r="K92" i="3"/>
  <c r="Q91" i="3"/>
  <c r="Q90" i="3"/>
  <c r="Q87" i="3"/>
  <c r="K87" i="3"/>
  <c r="Q86" i="3"/>
  <c r="K86" i="3"/>
  <c r="Q84" i="3"/>
  <c r="Q73" i="3"/>
  <c r="K73" i="3"/>
  <c r="Q71" i="3"/>
  <c r="K71" i="3"/>
  <c r="Q66" i="3"/>
  <c r="K66" i="3"/>
  <c r="Q65" i="3"/>
  <c r="Q61" i="3"/>
  <c r="Q60" i="3"/>
  <c r="K60" i="3"/>
  <c r="Q59" i="3"/>
  <c r="K59" i="3"/>
  <c r="Q57" i="3"/>
  <c r="Q56" i="3"/>
  <c r="K56" i="3"/>
  <c r="Q55" i="3"/>
  <c r="K55" i="3"/>
  <c r="Q53" i="3"/>
  <c r="K53" i="3"/>
  <c r="Q52" i="3"/>
  <c r="Q49" i="3"/>
  <c r="Q48" i="3"/>
  <c r="K48" i="3"/>
  <c r="Q47" i="3"/>
  <c r="Q45" i="3"/>
  <c r="Q44" i="3"/>
  <c r="K44" i="3"/>
  <c r="Q42" i="3"/>
  <c r="Q41" i="3"/>
  <c r="K41" i="3"/>
  <c r="Q39" i="3"/>
  <c r="Q37" i="3"/>
  <c r="Q35" i="3"/>
  <c r="Q33" i="3"/>
  <c r="K33" i="3"/>
  <c r="Q32" i="3"/>
  <c r="Q29" i="3"/>
  <c r="Q28" i="3"/>
  <c r="Q24" i="3"/>
  <c r="K24" i="3"/>
  <c r="Q23" i="3"/>
  <c r="Q21" i="3"/>
  <c r="F12" i="3"/>
  <c r="F13" i="3" s="1"/>
  <c r="D14" i="1"/>
  <c r="D13" i="1"/>
  <c r="G150" i="1"/>
  <c r="S150" i="1"/>
  <c r="G153" i="1"/>
  <c r="S153" i="1"/>
  <c r="G156" i="1"/>
  <c r="S156" i="1"/>
  <c r="G159" i="1"/>
  <c r="S159" i="1"/>
  <c r="G162" i="1"/>
  <c r="S162" i="1"/>
  <c r="G98" i="1"/>
  <c r="S98" i="1"/>
  <c r="G99" i="1"/>
  <c r="S99" i="1"/>
  <c r="G66" i="1"/>
  <c r="S66" i="1"/>
  <c r="G90" i="1"/>
  <c r="S90" i="1"/>
  <c r="G91" i="1"/>
  <c r="S91" i="1"/>
  <c r="G102" i="1"/>
  <c r="S102" i="1"/>
  <c r="G187" i="1"/>
  <c r="S188" i="1"/>
  <c r="G188" i="1"/>
  <c r="S189" i="1"/>
  <c r="G42" i="1"/>
  <c r="S42" i="1"/>
  <c r="G43" i="1"/>
  <c r="S43" i="1"/>
  <c r="G103" i="1"/>
  <c r="S103" i="1"/>
  <c r="G104" i="1"/>
  <c r="S104" i="1"/>
  <c r="G105" i="1"/>
  <c r="S105" i="1"/>
  <c r="G108" i="1"/>
  <c r="S108" i="1"/>
  <c r="G111" i="1"/>
  <c r="S111" i="1"/>
  <c r="G112" i="1"/>
  <c r="S112" i="1"/>
  <c r="G144" i="1"/>
  <c r="S144" i="1"/>
  <c r="G147" i="1"/>
  <c r="S147" i="1"/>
  <c r="G26" i="1"/>
  <c r="S26" i="1"/>
  <c r="G45" i="1"/>
  <c r="S45" i="1"/>
  <c r="G47" i="1"/>
  <c r="S47" i="1"/>
  <c r="G49" i="1"/>
  <c r="S49" i="1"/>
  <c r="G53" i="1"/>
  <c r="S53" i="1"/>
  <c r="G56" i="1"/>
  <c r="S56" i="1"/>
  <c r="G65" i="1"/>
  <c r="S65" i="1"/>
  <c r="G94" i="1"/>
  <c r="S94" i="1"/>
  <c r="G95" i="1"/>
  <c r="S95" i="1"/>
  <c r="G109" i="1"/>
  <c r="S109" i="1"/>
  <c r="G142" i="1"/>
  <c r="S142" i="1"/>
  <c r="G143" i="1"/>
  <c r="S143" i="1"/>
  <c r="G148" i="1"/>
  <c r="S148" i="1"/>
  <c r="G151" i="1"/>
  <c r="S151" i="1"/>
  <c r="G173" i="1"/>
  <c r="S173" i="1"/>
  <c r="G262" i="1"/>
  <c r="S262" i="1"/>
  <c r="S184" i="1"/>
  <c r="G184" i="1"/>
  <c r="S185" i="1"/>
  <c r="G189" i="1"/>
  <c r="S190" i="1"/>
  <c r="S199" i="1"/>
  <c r="S200" i="1"/>
  <c r="G206" i="1"/>
  <c r="S206" i="1"/>
  <c r="S210" i="1"/>
  <c r="S211" i="1"/>
  <c r="G215" i="1"/>
  <c r="S215" i="1"/>
  <c r="S219" i="1"/>
  <c r="G217" i="1"/>
  <c r="S217" i="1"/>
  <c r="G223" i="1"/>
  <c r="S223" i="1"/>
  <c r="G229" i="1"/>
  <c r="S229" i="1"/>
  <c r="S232" i="1"/>
  <c r="S236" i="1"/>
  <c r="S245" i="1"/>
  <c r="G250" i="1"/>
  <c r="S250" i="1"/>
  <c r="S255" i="1"/>
  <c r="G176" i="1"/>
  <c r="S176" i="1"/>
  <c r="S212" i="1"/>
  <c r="G213" i="1"/>
  <c r="S213" i="1"/>
  <c r="S214" i="1"/>
  <c r="G247" i="1"/>
  <c r="S247" i="1"/>
  <c r="S249" i="1"/>
  <c r="G248" i="1"/>
  <c r="S248" i="1"/>
  <c r="S51" i="1"/>
  <c r="G52" i="1"/>
  <c r="S52" i="1"/>
  <c r="S55" i="1"/>
  <c r="G61" i="1"/>
  <c r="S61" i="1"/>
  <c r="S67" i="1"/>
  <c r="G69" i="1"/>
  <c r="S69" i="1"/>
  <c r="S73" i="1"/>
  <c r="G75" i="1"/>
  <c r="S75" i="1"/>
  <c r="G93" i="1"/>
  <c r="S93" i="1"/>
  <c r="S97" i="1"/>
  <c r="G141" i="1"/>
  <c r="S141" i="1"/>
  <c r="S180" i="1"/>
  <c r="G182" i="1"/>
  <c r="S183" i="1"/>
  <c r="G186" i="1"/>
  <c r="S187" i="1"/>
  <c r="G190" i="1"/>
  <c r="S191" i="1"/>
  <c r="C17" i="3"/>
  <c r="Q205" i="3"/>
  <c r="Q207" i="3"/>
  <c r="Q208" i="3"/>
  <c r="Q209" i="3"/>
  <c r="K213" i="3"/>
  <c r="Q213" i="3"/>
  <c r="Q217" i="3"/>
  <c r="Q218" i="3"/>
  <c r="Q219" i="3"/>
  <c r="Q220" i="3"/>
  <c r="Q221" i="3"/>
  <c r="Q222" i="3"/>
  <c r="K223" i="3"/>
  <c r="Q223" i="3"/>
  <c r="K224" i="3"/>
  <c r="Q224" i="3"/>
  <c r="Q225" i="3"/>
  <c r="Q228" i="3"/>
  <c r="Q229" i="3"/>
  <c r="Q241" i="3"/>
  <c r="Q243" i="3"/>
  <c r="Q244" i="3"/>
  <c r="Q247" i="3"/>
  <c r="Q248" i="3"/>
  <c r="Q249" i="3"/>
  <c r="Q250" i="3"/>
  <c r="K251" i="3"/>
  <c r="Q251" i="3"/>
  <c r="Q252" i="3"/>
  <c r="Q253" i="3"/>
  <c r="Q254" i="3"/>
  <c r="Q255" i="3"/>
  <c r="Q256" i="3"/>
  <c r="Q257" i="3"/>
  <c r="Q258" i="3"/>
  <c r="Q259" i="3"/>
  <c r="Q260" i="3"/>
  <c r="K261" i="3"/>
  <c r="Q261" i="3"/>
  <c r="Q262" i="3"/>
  <c r="Q264" i="3"/>
  <c r="Q265" i="3"/>
  <c r="Q266" i="3"/>
  <c r="K267" i="3"/>
  <c r="Q267" i="3"/>
  <c r="Q270" i="3"/>
  <c r="Q272" i="3"/>
  <c r="Q275" i="3"/>
  <c r="Q276" i="3"/>
  <c r="Q277" i="3"/>
  <c r="Q278" i="3"/>
  <c r="Q279" i="3"/>
  <c r="Q280" i="3"/>
  <c r="Q281" i="3"/>
  <c r="Q282" i="3"/>
  <c r="Q284" i="3"/>
  <c r="Q285" i="3"/>
  <c r="Q293" i="3"/>
  <c r="Q294" i="3"/>
  <c r="Q295" i="3"/>
  <c r="Q296" i="3"/>
  <c r="Q297" i="3"/>
  <c r="Q298" i="3"/>
  <c r="Q301" i="3"/>
  <c r="Q302" i="3"/>
  <c r="Q303" i="3"/>
  <c r="Q304" i="3"/>
  <c r="G308" i="3"/>
  <c r="K308" i="3" s="1"/>
  <c r="Q308" i="3"/>
  <c r="Q309" i="3"/>
  <c r="Q310" i="3"/>
  <c r="Q311" i="3"/>
  <c r="Q312" i="3"/>
  <c r="Q313" i="3"/>
  <c r="Q318" i="3"/>
  <c r="Q319" i="3"/>
  <c r="Q320" i="3"/>
  <c r="Q321" i="3"/>
  <c r="Q322" i="3"/>
  <c r="Q324" i="3"/>
  <c r="K325" i="3"/>
  <c r="Q325" i="3"/>
  <c r="Q326" i="3"/>
  <c r="Q327" i="3"/>
  <c r="Q328" i="3"/>
  <c r="Q329" i="3"/>
  <c r="Q330" i="3"/>
  <c r="N331" i="3"/>
  <c r="Q331" i="3"/>
  <c r="Q332" i="3"/>
  <c r="Q333" i="3"/>
  <c r="Q334" i="3"/>
  <c r="Q335" i="3"/>
  <c r="Q336" i="3"/>
  <c r="Q337" i="3"/>
  <c r="Q338" i="3"/>
  <c r="Q339" i="3"/>
  <c r="Q340" i="3"/>
  <c r="Q343" i="3"/>
  <c r="Q344" i="3"/>
  <c r="Q345" i="3"/>
  <c r="Q346" i="3"/>
  <c r="Q348" i="3"/>
  <c r="Q349" i="3"/>
  <c r="Q350" i="3"/>
  <c r="Q351" i="3"/>
  <c r="Q353" i="3"/>
  <c r="Q354" i="3"/>
  <c r="Q355" i="3"/>
  <c r="Q356" i="3"/>
  <c r="Q357" i="3"/>
  <c r="Q358" i="3"/>
  <c r="Q359" i="3"/>
  <c r="Q360" i="3"/>
  <c r="Q361" i="3"/>
  <c r="Q362" i="3"/>
  <c r="Q363" i="3"/>
  <c r="Q364" i="3"/>
  <c r="Q365" i="3"/>
  <c r="Q366" i="3"/>
  <c r="Q367" i="3"/>
  <c r="Q368" i="3"/>
  <c r="Q369" i="3"/>
  <c r="Q370" i="3"/>
  <c r="Q371" i="3"/>
  <c r="Q372" i="3"/>
  <c r="Q373" i="3"/>
  <c r="Q374" i="3"/>
  <c r="Q375" i="3"/>
  <c r="Q376" i="3"/>
  <c r="Q377" i="3"/>
  <c r="Q378" i="3"/>
  <c r="Q379" i="3"/>
  <c r="Q380" i="3"/>
  <c r="Q381" i="3"/>
  <c r="Q382" i="3"/>
  <c r="Q383" i="3"/>
  <c r="Q384" i="3"/>
  <c r="Q385" i="3"/>
  <c r="Q386" i="3"/>
  <c r="Q387" i="3"/>
  <c r="Q388" i="3"/>
  <c r="Q389" i="3"/>
  <c r="Q390" i="3"/>
  <c r="Q391" i="3"/>
  <c r="Q392" i="3"/>
  <c r="Q393" i="3"/>
  <c r="Q394" i="3"/>
  <c r="Q395" i="3"/>
  <c r="Q396" i="3"/>
  <c r="Q397" i="3"/>
  <c r="Q398" i="3"/>
  <c r="Q399" i="3"/>
  <c r="Q400" i="3"/>
  <c r="Q401" i="3"/>
  <c r="Q402" i="3"/>
  <c r="Q403" i="3"/>
  <c r="Q404" i="3"/>
  <c r="Q405" i="3"/>
  <c r="Q406" i="3"/>
  <c r="Q407" i="3"/>
  <c r="Q408" i="3"/>
  <c r="Q409" i="3"/>
  <c r="Q410" i="3"/>
  <c r="Q412" i="3"/>
  <c r="Q413" i="3"/>
  <c r="Q414" i="3"/>
  <c r="Q415" i="3"/>
  <c r="Q417" i="3"/>
  <c r="Q418" i="3"/>
  <c r="Q419" i="3"/>
  <c r="Q420" i="3"/>
  <c r="G422" i="3"/>
  <c r="K422" i="3" s="1"/>
  <c r="Q422" i="3"/>
  <c r="Q424" i="3"/>
  <c r="Q425" i="3"/>
  <c r="Q427" i="3"/>
  <c r="Q428" i="3"/>
  <c r="Q429" i="3"/>
  <c r="Q430" i="3"/>
  <c r="Q431" i="3"/>
  <c r="Q434" i="3"/>
  <c r="Q438" i="3"/>
  <c r="Q439" i="3"/>
  <c r="Q440" i="3"/>
  <c r="Q441" i="3"/>
  <c r="Q449" i="3"/>
  <c r="Q450" i="3"/>
  <c r="Q454" i="3"/>
  <c r="Q455" i="3"/>
  <c r="Q456" i="3"/>
  <c r="Q458" i="3"/>
  <c r="Q459" i="3"/>
  <c r="Q460" i="3"/>
  <c r="Q461" i="3"/>
  <c r="Q462" i="3"/>
  <c r="Q464" i="3"/>
  <c r="Q465" i="3"/>
  <c r="Q466" i="3"/>
  <c r="Q467" i="3"/>
  <c r="Q468" i="3"/>
  <c r="Q469" i="3"/>
  <c r="Q470" i="3"/>
  <c r="Q472" i="3"/>
  <c r="Q473" i="3"/>
  <c r="Q477" i="3"/>
  <c r="Q478" i="3"/>
  <c r="Q479" i="3"/>
  <c r="Q481" i="3"/>
  <c r="Q482" i="3"/>
  <c r="Q483" i="3"/>
  <c r="Q485" i="3"/>
  <c r="Q486" i="3"/>
  <c r="Q487" i="3"/>
  <c r="Q489" i="3"/>
  <c r="Q490" i="3"/>
  <c r="Q491" i="3"/>
  <c r="Q494" i="3"/>
  <c r="Q496" i="3"/>
  <c r="Q498" i="3"/>
  <c r="Q500" i="3"/>
  <c r="Q501" i="3"/>
  <c r="Q502" i="3"/>
  <c r="Q504" i="3"/>
  <c r="Q505" i="3"/>
  <c r="Q506" i="3"/>
  <c r="Q507" i="3"/>
  <c r="Q512" i="3"/>
  <c r="Q513" i="3"/>
  <c r="Q514" i="3"/>
  <c r="Q516" i="3"/>
  <c r="Q517" i="3"/>
  <c r="Q519" i="3"/>
  <c r="Q521" i="3"/>
  <c r="Q522" i="3"/>
  <c r="Q524" i="3"/>
  <c r="Q528" i="3"/>
  <c r="Q529" i="3"/>
  <c r="Q530" i="3"/>
  <c r="Q535" i="3"/>
  <c r="Q537" i="3"/>
  <c r="Q538" i="3"/>
  <c r="Q540" i="3"/>
  <c r="Q541" i="3"/>
  <c r="Q542" i="3"/>
  <c r="Q544" i="3"/>
  <c r="Q545" i="3"/>
  <c r="Q547" i="3"/>
  <c r="Q548" i="3"/>
  <c r="Q549" i="3"/>
  <c r="Q550" i="3"/>
  <c r="Q551" i="3"/>
  <c r="G497" i="2"/>
  <c r="C497" i="2"/>
  <c r="E497" i="2"/>
  <c r="G221" i="2"/>
  <c r="C221" i="2"/>
  <c r="E221" i="2"/>
  <c r="G220" i="2"/>
  <c r="C220" i="2"/>
  <c r="E220" i="2"/>
  <c r="G219" i="2"/>
  <c r="C219" i="2"/>
  <c r="E219" i="2"/>
  <c r="G218" i="2"/>
  <c r="C218" i="2"/>
  <c r="E218" i="2"/>
  <c r="G217" i="2"/>
  <c r="C217" i="2"/>
  <c r="E217" i="2"/>
  <c r="G216" i="2"/>
  <c r="C216" i="2"/>
  <c r="E216" i="2"/>
  <c r="G215" i="2"/>
  <c r="C215" i="2"/>
  <c r="E215" i="2"/>
  <c r="G214" i="2"/>
  <c r="C214" i="2"/>
  <c r="E214" i="2"/>
  <c r="G213" i="2"/>
  <c r="C213" i="2"/>
  <c r="E213" i="2"/>
  <c r="G212" i="2"/>
  <c r="C212" i="2"/>
  <c r="E212" i="2"/>
  <c r="G211" i="2"/>
  <c r="C211" i="2"/>
  <c r="E211" i="2"/>
  <c r="G210" i="2"/>
  <c r="C210" i="2"/>
  <c r="E210" i="2"/>
  <c r="G209" i="2"/>
  <c r="C209" i="2"/>
  <c r="E209" i="2"/>
  <c r="G208" i="2"/>
  <c r="C208" i="2"/>
  <c r="E208" i="2"/>
  <c r="G207" i="2"/>
  <c r="C207" i="2"/>
  <c r="E207" i="2"/>
  <c r="G206" i="2"/>
  <c r="C206" i="2"/>
  <c r="E206" i="2"/>
  <c r="G205" i="2"/>
  <c r="C205" i="2"/>
  <c r="E205" i="2"/>
  <c r="G496" i="2"/>
  <c r="C496" i="2"/>
  <c r="E496" i="2"/>
  <c r="G495" i="2"/>
  <c r="C495" i="2"/>
  <c r="E495" i="2"/>
  <c r="G204" i="2"/>
  <c r="C204" i="2"/>
  <c r="E204" i="2"/>
  <c r="G203" i="2"/>
  <c r="C203" i="2"/>
  <c r="E203" i="2"/>
  <c r="G202" i="2"/>
  <c r="C202" i="2"/>
  <c r="E202" i="2"/>
  <c r="G201" i="2"/>
  <c r="C201" i="2"/>
  <c r="E201" i="2"/>
  <c r="G200" i="2"/>
  <c r="C200" i="2"/>
  <c r="E200" i="2"/>
  <c r="G494" i="2"/>
  <c r="C494" i="2"/>
  <c r="E494" i="2"/>
  <c r="G493" i="2"/>
  <c r="C493" i="2"/>
  <c r="E493" i="2"/>
  <c r="G492" i="2"/>
  <c r="C492" i="2"/>
  <c r="E492" i="2"/>
  <c r="G199" i="2"/>
  <c r="C199" i="2"/>
  <c r="E199" i="2"/>
  <c r="G198" i="2"/>
  <c r="C198" i="2"/>
  <c r="E198" i="2"/>
  <c r="G197" i="2"/>
  <c r="C197" i="2"/>
  <c r="E197" i="2"/>
  <c r="G196" i="2"/>
  <c r="C196" i="2"/>
  <c r="E196" i="2"/>
  <c r="G491" i="2"/>
  <c r="C491" i="2"/>
  <c r="E491" i="2"/>
  <c r="G195" i="2"/>
  <c r="C195" i="2"/>
  <c r="E195" i="2"/>
  <c r="G194" i="2"/>
  <c r="C194" i="2"/>
  <c r="E194" i="2"/>
  <c r="G193" i="2"/>
  <c r="C193" i="2"/>
  <c r="E193" i="2"/>
  <c r="G490" i="2"/>
  <c r="C490" i="2"/>
  <c r="E490" i="2"/>
  <c r="G192" i="2"/>
  <c r="C192" i="2"/>
  <c r="E192" i="2"/>
  <c r="G489" i="2"/>
  <c r="C489" i="2"/>
  <c r="E489" i="2"/>
  <c r="G191" i="2"/>
  <c r="C191" i="2"/>
  <c r="E191" i="2"/>
  <c r="G488" i="2"/>
  <c r="C488" i="2"/>
  <c r="E488" i="2"/>
  <c r="G190" i="2"/>
  <c r="C190" i="2"/>
  <c r="E190" i="2"/>
  <c r="G487" i="2"/>
  <c r="C487" i="2"/>
  <c r="E487" i="2"/>
  <c r="G486" i="2"/>
  <c r="C486" i="2"/>
  <c r="E486" i="2"/>
  <c r="G189" i="2"/>
  <c r="C189" i="2"/>
  <c r="E189" i="2"/>
  <c r="G188" i="2"/>
  <c r="C188" i="2"/>
  <c r="E188" i="2"/>
  <c r="G187" i="2"/>
  <c r="C187" i="2"/>
  <c r="E187" i="2"/>
  <c r="G485" i="2"/>
  <c r="C485" i="2"/>
  <c r="E485" i="2"/>
  <c r="G186" i="2"/>
  <c r="C186" i="2"/>
  <c r="E186" i="2"/>
  <c r="G185" i="2"/>
  <c r="C185" i="2"/>
  <c r="E185" i="2"/>
  <c r="G184" i="2"/>
  <c r="C184" i="2"/>
  <c r="E184" i="2"/>
  <c r="G484" i="2"/>
  <c r="C484" i="2"/>
  <c r="E484" i="2"/>
  <c r="G183" i="2"/>
  <c r="C183" i="2"/>
  <c r="E183" i="2"/>
  <c r="G182" i="2"/>
  <c r="C182" i="2"/>
  <c r="E182" i="2"/>
  <c r="G181" i="2"/>
  <c r="C181" i="2"/>
  <c r="E181" i="2"/>
  <c r="G483" i="2"/>
  <c r="C483" i="2"/>
  <c r="E483" i="2"/>
  <c r="G180" i="2"/>
  <c r="C180" i="2"/>
  <c r="E180" i="2"/>
  <c r="G179" i="2"/>
  <c r="C179" i="2"/>
  <c r="E179" i="2"/>
  <c r="G482" i="2"/>
  <c r="C482" i="2"/>
  <c r="E482" i="2"/>
  <c r="G481" i="2"/>
  <c r="C481" i="2"/>
  <c r="E481" i="2"/>
  <c r="G480" i="2"/>
  <c r="C480" i="2"/>
  <c r="E480" i="2"/>
  <c r="G178" i="2"/>
  <c r="C178" i="2"/>
  <c r="E178" i="2"/>
  <c r="G479" i="2"/>
  <c r="C479" i="2"/>
  <c r="E479" i="2"/>
  <c r="G177" i="2"/>
  <c r="C177" i="2"/>
  <c r="E177" i="2"/>
  <c r="G176" i="2"/>
  <c r="C176" i="2"/>
  <c r="E176" i="2"/>
  <c r="G175" i="2"/>
  <c r="C175" i="2"/>
  <c r="E175" i="2"/>
  <c r="G174" i="2"/>
  <c r="C174" i="2"/>
  <c r="E174" i="2"/>
  <c r="G173" i="2"/>
  <c r="C173" i="2"/>
  <c r="E173" i="2"/>
  <c r="G172" i="2"/>
  <c r="C172" i="2"/>
  <c r="E172" i="2"/>
  <c r="G171" i="2"/>
  <c r="C171" i="2"/>
  <c r="E171" i="2"/>
  <c r="G478" i="2"/>
  <c r="C478" i="2"/>
  <c r="E478" i="2"/>
  <c r="G170" i="2"/>
  <c r="C170" i="2"/>
  <c r="E170" i="2"/>
  <c r="G169" i="2"/>
  <c r="C169" i="2"/>
  <c r="E169" i="2"/>
  <c r="G168" i="2"/>
  <c r="C168" i="2"/>
  <c r="E168" i="2"/>
  <c r="G167" i="2"/>
  <c r="C167" i="2"/>
  <c r="E167" i="2"/>
  <c r="G166" i="2"/>
  <c r="C166" i="2"/>
  <c r="E166" i="2"/>
  <c r="G165" i="2"/>
  <c r="C165" i="2"/>
  <c r="E165" i="2"/>
  <c r="G477" i="2"/>
  <c r="C477" i="2"/>
  <c r="E477" i="2"/>
  <c r="G164" i="2"/>
  <c r="C164" i="2"/>
  <c r="E164" i="2"/>
  <c r="G163" i="2"/>
  <c r="C163" i="2"/>
  <c r="E163" i="2"/>
  <c r="G162" i="2"/>
  <c r="C162" i="2"/>
  <c r="E162" i="2"/>
  <c r="G476" i="2"/>
  <c r="C476" i="2"/>
  <c r="E476" i="2"/>
  <c r="G475" i="2"/>
  <c r="C475" i="2"/>
  <c r="E475" i="2"/>
  <c r="G474" i="2"/>
  <c r="C474" i="2"/>
  <c r="E474" i="2"/>
  <c r="G161" i="2"/>
  <c r="C161" i="2"/>
  <c r="E161" i="2"/>
  <c r="G160" i="2"/>
  <c r="C160" i="2"/>
  <c r="E160" i="2"/>
  <c r="G473" i="2"/>
  <c r="C473" i="2"/>
  <c r="E473" i="2"/>
  <c r="G472" i="2"/>
  <c r="C472" i="2"/>
  <c r="E472" i="2"/>
  <c r="G471" i="2"/>
  <c r="C471" i="2"/>
  <c r="E471" i="2"/>
  <c r="G470" i="2"/>
  <c r="C470" i="2"/>
  <c r="E470" i="2"/>
  <c r="G469" i="2"/>
  <c r="C469" i="2"/>
  <c r="E469" i="2"/>
  <c r="G468" i="2"/>
  <c r="C468" i="2"/>
  <c r="E468" i="2"/>
  <c r="G467" i="2"/>
  <c r="C467" i="2"/>
  <c r="E467" i="2"/>
  <c r="G159" i="2"/>
  <c r="C159" i="2"/>
  <c r="E159" i="2"/>
  <c r="G158" i="2"/>
  <c r="C158" i="2"/>
  <c r="E158" i="2"/>
  <c r="G466" i="2"/>
  <c r="C466" i="2"/>
  <c r="E466" i="2"/>
  <c r="G465" i="2"/>
  <c r="C465" i="2"/>
  <c r="E465" i="2"/>
  <c r="G464" i="2"/>
  <c r="C464" i="2"/>
  <c r="E464" i="2"/>
  <c r="G157" i="2"/>
  <c r="C157" i="2"/>
  <c r="E157" i="2"/>
  <c r="G463" i="2"/>
  <c r="C463" i="2"/>
  <c r="E463" i="2"/>
  <c r="G462" i="2"/>
  <c r="C462" i="2"/>
  <c r="E462" i="2"/>
  <c r="G156" i="2"/>
  <c r="C156" i="2"/>
  <c r="E156" i="2"/>
  <c r="G155" i="2"/>
  <c r="C155" i="2"/>
  <c r="E155" i="2"/>
  <c r="G154" i="2"/>
  <c r="C154" i="2"/>
  <c r="E154" i="2"/>
  <c r="G153" i="2"/>
  <c r="C153" i="2"/>
  <c r="E153" i="2"/>
  <c r="G461" i="2"/>
  <c r="C461" i="2"/>
  <c r="E461" i="2"/>
  <c r="G152" i="2"/>
  <c r="C152" i="2"/>
  <c r="E152" i="2"/>
  <c r="G151" i="2"/>
  <c r="C151" i="2"/>
  <c r="E151" i="2"/>
  <c r="G460" i="2"/>
  <c r="C460" i="2"/>
  <c r="E460" i="2"/>
  <c r="G459" i="2"/>
  <c r="C459" i="2"/>
  <c r="E459" i="2"/>
  <c r="G150" i="2"/>
  <c r="C150" i="2"/>
  <c r="E150" i="2"/>
  <c r="G149" i="2"/>
  <c r="C149" i="2"/>
  <c r="E149" i="2"/>
  <c r="G148" i="2"/>
  <c r="C148" i="2"/>
  <c r="E148" i="2"/>
  <c r="G147" i="2"/>
  <c r="C147" i="2"/>
  <c r="E147" i="2"/>
  <c r="G458" i="2"/>
  <c r="C458" i="2"/>
  <c r="E458" i="2"/>
  <c r="G146" i="2"/>
  <c r="C146" i="2"/>
  <c r="E146" i="2"/>
  <c r="G145" i="2"/>
  <c r="C145" i="2"/>
  <c r="E145" i="2"/>
  <c r="G144" i="2"/>
  <c r="C144" i="2"/>
  <c r="E144" i="2"/>
  <c r="G143" i="2"/>
  <c r="C143" i="2"/>
  <c r="E143" i="2"/>
  <c r="G457" i="2"/>
  <c r="C457" i="2"/>
  <c r="E457" i="2"/>
  <c r="G142" i="2"/>
  <c r="C142" i="2"/>
  <c r="E142" i="2"/>
  <c r="G141" i="2"/>
  <c r="C141" i="2"/>
  <c r="E141" i="2"/>
  <c r="G140" i="2"/>
  <c r="C140" i="2"/>
  <c r="E140" i="2"/>
  <c r="G139" i="2"/>
  <c r="C139" i="2"/>
  <c r="E139" i="2"/>
  <c r="G138" i="2"/>
  <c r="C138" i="2"/>
  <c r="E138" i="2"/>
  <c r="G137" i="2"/>
  <c r="C137" i="2"/>
  <c r="E137" i="2"/>
  <c r="G136" i="2"/>
  <c r="C136" i="2"/>
  <c r="E136" i="2"/>
  <c r="G135" i="2"/>
  <c r="C135" i="2"/>
  <c r="E135" i="2"/>
  <c r="G134" i="2"/>
  <c r="C134" i="2"/>
  <c r="E134" i="2"/>
  <c r="G133" i="2"/>
  <c r="C133" i="2"/>
  <c r="E133" i="2"/>
  <c r="G132" i="2"/>
  <c r="C132" i="2"/>
  <c r="E132" i="2"/>
  <c r="G131" i="2"/>
  <c r="C131" i="2"/>
  <c r="E131" i="2"/>
  <c r="G130" i="2"/>
  <c r="C130" i="2"/>
  <c r="E130" i="2"/>
  <c r="G129" i="2"/>
  <c r="C129" i="2"/>
  <c r="E129" i="2"/>
  <c r="G128" i="2"/>
  <c r="C128" i="2"/>
  <c r="E128" i="2"/>
  <c r="G127" i="2"/>
  <c r="C127" i="2"/>
  <c r="E127" i="2"/>
  <c r="G126" i="2"/>
  <c r="C126" i="2"/>
  <c r="E126" i="2"/>
  <c r="G125" i="2"/>
  <c r="C125" i="2"/>
  <c r="E125" i="2"/>
  <c r="G124" i="2"/>
  <c r="C124" i="2"/>
  <c r="E124" i="2"/>
  <c r="G123" i="2"/>
  <c r="C123" i="2"/>
  <c r="E123" i="2"/>
  <c r="G122" i="2"/>
  <c r="C122" i="2"/>
  <c r="E122" i="2"/>
  <c r="G121" i="2"/>
  <c r="C121" i="2"/>
  <c r="E121" i="2"/>
  <c r="G120" i="2"/>
  <c r="C120" i="2"/>
  <c r="E120" i="2"/>
  <c r="G119" i="2"/>
  <c r="C119" i="2"/>
  <c r="E119" i="2"/>
  <c r="G118" i="2"/>
  <c r="C118" i="2"/>
  <c r="E118" i="2"/>
  <c r="G117" i="2"/>
  <c r="C117" i="2"/>
  <c r="E117" i="2"/>
  <c r="G116" i="2"/>
  <c r="C116" i="2"/>
  <c r="E116" i="2"/>
  <c r="G115" i="2"/>
  <c r="C115" i="2"/>
  <c r="E115" i="2"/>
  <c r="G114" i="2"/>
  <c r="C114" i="2"/>
  <c r="E114" i="2"/>
  <c r="G113" i="2"/>
  <c r="C113" i="2"/>
  <c r="E113" i="2"/>
  <c r="G112" i="2"/>
  <c r="C112" i="2"/>
  <c r="E112" i="2"/>
  <c r="G111" i="2"/>
  <c r="C111" i="2"/>
  <c r="E111" i="2"/>
  <c r="G110" i="2"/>
  <c r="C110" i="2"/>
  <c r="E110" i="2"/>
  <c r="G109" i="2"/>
  <c r="C109" i="2"/>
  <c r="E109" i="2"/>
  <c r="G108" i="2"/>
  <c r="C108" i="2"/>
  <c r="E108" i="2"/>
  <c r="G107" i="2"/>
  <c r="C107" i="2"/>
  <c r="E107" i="2"/>
  <c r="G106" i="2"/>
  <c r="C106" i="2"/>
  <c r="E106" i="2"/>
  <c r="G105" i="2"/>
  <c r="C105" i="2"/>
  <c r="E105" i="2"/>
  <c r="G104" i="2"/>
  <c r="C104" i="2"/>
  <c r="E104" i="2"/>
  <c r="G103" i="2"/>
  <c r="C103" i="2"/>
  <c r="E103" i="2"/>
  <c r="G102" i="2"/>
  <c r="C102" i="2"/>
  <c r="E102" i="2"/>
  <c r="G101" i="2"/>
  <c r="C101" i="2"/>
  <c r="E101" i="2"/>
  <c r="G100" i="2"/>
  <c r="C100" i="2"/>
  <c r="E100" i="2"/>
  <c r="G99" i="2"/>
  <c r="C99" i="2"/>
  <c r="E99" i="2"/>
  <c r="G98" i="2"/>
  <c r="C98" i="2"/>
  <c r="E98" i="2"/>
  <c r="G97" i="2"/>
  <c r="C97" i="2"/>
  <c r="E97" i="2"/>
  <c r="G96" i="2"/>
  <c r="C96" i="2"/>
  <c r="E96" i="2"/>
  <c r="G95" i="2"/>
  <c r="C95" i="2"/>
  <c r="E95" i="2"/>
  <c r="G94" i="2"/>
  <c r="C94" i="2"/>
  <c r="E94" i="2"/>
  <c r="G93" i="2"/>
  <c r="C93" i="2"/>
  <c r="E93" i="2"/>
  <c r="G92" i="2"/>
  <c r="C92" i="2"/>
  <c r="E92" i="2"/>
  <c r="G91" i="2"/>
  <c r="C91" i="2"/>
  <c r="E91" i="2"/>
  <c r="G90" i="2"/>
  <c r="C90" i="2"/>
  <c r="E90" i="2"/>
  <c r="G89" i="2"/>
  <c r="C89" i="2"/>
  <c r="E89" i="2"/>
  <c r="G88" i="2"/>
  <c r="C88" i="2"/>
  <c r="E88" i="2"/>
  <c r="G87" i="2"/>
  <c r="C87" i="2"/>
  <c r="E87" i="2"/>
  <c r="G86" i="2"/>
  <c r="C86" i="2"/>
  <c r="E86" i="2"/>
  <c r="G85" i="2"/>
  <c r="C85" i="2"/>
  <c r="E85" i="2"/>
  <c r="G456" i="2"/>
  <c r="C456" i="2"/>
  <c r="E456" i="2"/>
  <c r="G84" i="2"/>
  <c r="C84" i="2"/>
  <c r="E84" i="2"/>
  <c r="G83" i="2"/>
  <c r="C83" i="2"/>
  <c r="E83" i="2"/>
  <c r="G82" i="2"/>
  <c r="C82" i="2"/>
  <c r="E82" i="2"/>
  <c r="G455" i="2"/>
  <c r="C455" i="2"/>
  <c r="E455" i="2"/>
  <c r="G81" i="2"/>
  <c r="C81" i="2"/>
  <c r="E81" i="2"/>
  <c r="G80" i="2"/>
  <c r="C80" i="2"/>
  <c r="E80" i="2"/>
  <c r="G79" i="2"/>
  <c r="C79" i="2"/>
  <c r="E79" i="2"/>
  <c r="G454" i="2"/>
  <c r="C454" i="2"/>
  <c r="E454" i="2"/>
  <c r="G453" i="2"/>
  <c r="C453" i="2"/>
  <c r="E453" i="2"/>
  <c r="G78" i="2"/>
  <c r="C78" i="2"/>
  <c r="E78" i="2"/>
  <c r="G77" i="2"/>
  <c r="C77" i="2"/>
  <c r="E77" i="2"/>
  <c r="G76" i="2"/>
  <c r="C76" i="2"/>
  <c r="E76" i="2"/>
  <c r="G75" i="2"/>
  <c r="C75" i="2"/>
  <c r="E75" i="2"/>
  <c r="G74" i="2"/>
  <c r="C74" i="2"/>
  <c r="E74" i="2"/>
  <c r="G73" i="2"/>
  <c r="C73" i="2"/>
  <c r="E73" i="2"/>
  <c r="G72" i="2"/>
  <c r="C72" i="2"/>
  <c r="E72" i="2"/>
  <c r="G71" i="2"/>
  <c r="C71" i="2"/>
  <c r="E71" i="2"/>
  <c r="G70" i="2"/>
  <c r="C70" i="2"/>
  <c r="E70" i="2"/>
  <c r="G69" i="2"/>
  <c r="C69" i="2"/>
  <c r="E69" i="2"/>
  <c r="G68" i="2"/>
  <c r="C68" i="2"/>
  <c r="E68" i="2"/>
  <c r="G67" i="2"/>
  <c r="C67" i="2"/>
  <c r="E67" i="2"/>
  <c r="G66" i="2"/>
  <c r="C66" i="2"/>
  <c r="E66" i="2"/>
  <c r="G65" i="2"/>
  <c r="C65" i="2"/>
  <c r="E65" i="2"/>
  <c r="G452" i="2"/>
  <c r="C452" i="2"/>
  <c r="E452" i="2"/>
  <c r="G64" i="2"/>
  <c r="C64" i="2"/>
  <c r="E64" i="2"/>
  <c r="G63" i="2"/>
  <c r="C63" i="2"/>
  <c r="E63" i="2"/>
  <c r="G62" i="2"/>
  <c r="C62" i="2"/>
  <c r="E62" i="2"/>
  <c r="G451" i="2"/>
  <c r="C451" i="2"/>
  <c r="E451" i="2"/>
  <c r="G450" i="2"/>
  <c r="C450" i="2"/>
  <c r="E450" i="2"/>
  <c r="G449" i="2"/>
  <c r="C449" i="2"/>
  <c r="E449" i="2"/>
  <c r="G448" i="2"/>
  <c r="C448" i="2"/>
  <c r="E448" i="2"/>
  <c r="G61" i="2"/>
  <c r="C61" i="2"/>
  <c r="E61" i="2"/>
  <c r="G60" i="2"/>
  <c r="C60" i="2"/>
  <c r="E60" i="2"/>
  <c r="G447" i="2"/>
  <c r="C447" i="2"/>
  <c r="E447" i="2"/>
  <c r="G446" i="2"/>
  <c r="C446" i="2"/>
  <c r="E446" i="2"/>
  <c r="G445" i="2"/>
  <c r="C445" i="2"/>
  <c r="E445" i="2"/>
  <c r="G444" i="2"/>
  <c r="C444" i="2"/>
  <c r="E444" i="2"/>
  <c r="G443" i="2"/>
  <c r="C443" i="2"/>
  <c r="E443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G54" i="2"/>
  <c r="C54" i="2"/>
  <c r="E54" i="2"/>
  <c r="G442" i="2"/>
  <c r="C442" i="2"/>
  <c r="E442" i="2"/>
  <c r="G441" i="2"/>
  <c r="C441" i="2"/>
  <c r="E441" i="2"/>
  <c r="G440" i="2"/>
  <c r="C440" i="2"/>
  <c r="E440" i="2"/>
  <c r="G439" i="2"/>
  <c r="C439" i="2"/>
  <c r="E439" i="2"/>
  <c r="G438" i="2"/>
  <c r="C438" i="2"/>
  <c r="E438" i="2"/>
  <c r="G437" i="2"/>
  <c r="C437" i="2"/>
  <c r="E437" i="2"/>
  <c r="G436" i="2"/>
  <c r="C436" i="2"/>
  <c r="E436" i="2"/>
  <c r="G53" i="2"/>
  <c r="C53" i="2"/>
  <c r="E53" i="2"/>
  <c r="G435" i="2"/>
  <c r="C435" i="2"/>
  <c r="E435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G434" i="2"/>
  <c r="C434" i="2"/>
  <c r="E434" i="2"/>
  <c r="G433" i="2"/>
  <c r="C433" i="2"/>
  <c r="E433" i="2"/>
  <c r="G44" i="2"/>
  <c r="C44" i="2"/>
  <c r="E44" i="2"/>
  <c r="G432" i="2"/>
  <c r="C432" i="2"/>
  <c r="E432" i="2"/>
  <c r="G43" i="2"/>
  <c r="C43" i="2"/>
  <c r="E43" i="2"/>
  <c r="G431" i="2"/>
  <c r="C431" i="2"/>
  <c r="E431" i="2"/>
  <c r="G430" i="2"/>
  <c r="C430" i="2"/>
  <c r="E430" i="2"/>
  <c r="G42" i="2"/>
  <c r="C42" i="2"/>
  <c r="E42" i="2"/>
  <c r="G41" i="2"/>
  <c r="C41" i="2"/>
  <c r="E41" i="2"/>
  <c r="G40" i="2"/>
  <c r="C40" i="2"/>
  <c r="E40" i="2"/>
  <c r="G429" i="2"/>
  <c r="C429" i="2"/>
  <c r="E429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428" i="2"/>
  <c r="C428" i="2"/>
  <c r="E428" i="2"/>
  <c r="G427" i="2"/>
  <c r="C427" i="2"/>
  <c r="E427" i="2"/>
  <c r="G23" i="2"/>
  <c r="C23" i="2"/>
  <c r="E23" i="2"/>
  <c r="G22" i="2"/>
  <c r="C22" i="2"/>
  <c r="E22" i="2"/>
  <c r="G426" i="2"/>
  <c r="C426" i="2"/>
  <c r="E426" i="2"/>
  <c r="G21" i="2"/>
  <c r="C21" i="2"/>
  <c r="E21" i="2"/>
  <c r="G425" i="2"/>
  <c r="C425" i="2"/>
  <c r="E425" i="2"/>
  <c r="G424" i="2"/>
  <c r="C424" i="2"/>
  <c r="E424" i="2"/>
  <c r="G423" i="2"/>
  <c r="C423" i="2"/>
  <c r="E423" i="2"/>
  <c r="G422" i="2"/>
  <c r="C422" i="2"/>
  <c r="E422" i="2"/>
  <c r="G421" i="2"/>
  <c r="C421" i="2"/>
  <c r="E421" i="2"/>
  <c r="G420" i="2"/>
  <c r="C420" i="2"/>
  <c r="E420" i="2"/>
  <c r="G419" i="2"/>
  <c r="C419" i="2"/>
  <c r="E419" i="2"/>
  <c r="G418" i="2"/>
  <c r="C418" i="2"/>
  <c r="E418" i="2"/>
  <c r="G417" i="2"/>
  <c r="C417" i="2"/>
  <c r="E417" i="2"/>
  <c r="G416" i="2"/>
  <c r="C416" i="2"/>
  <c r="E416" i="2"/>
  <c r="G415" i="2"/>
  <c r="C415" i="2"/>
  <c r="E415" i="2"/>
  <c r="G20" i="2"/>
  <c r="C20" i="2"/>
  <c r="E20" i="2"/>
  <c r="G19" i="2"/>
  <c r="C19" i="2"/>
  <c r="E19" i="2"/>
  <c r="G414" i="2"/>
  <c r="C414" i="2"/>
  <c r="E414" i="2"/>
  <c r="G413" i="2"/>
  <c r="C413" i="2"/>
  <c r="E413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412" i="2"/>
  <c r="C412" i="2"/>
  <c r="E412" i="2"/>
  <c r="G411" i="2"/>
  <c r="C411" i="2"/>
  <c r="E411" i="2"/>
  <c r="G410" i="2"/>
  <c r="C410" i="2"/>
  <c r="E410" i="2"/>
  <c r="G409" i="2"/>
  <c r="C409" i="2"/>
  <c r="E409" i="2"/>
  <c r="G408" i="2"/>
  <c r="C408" i="2"/>
  <c r="E408" i="2"/>
  <c r="G407" i="2"/>
  <c r="C407" i="2"/>
  <c r="E407" i="2"/>
  <c r="G12" i="2"/>
  <c r="C12" i="2"/>
  <c r="E12" i="2"/>
  <c r="G11" i="2"/>
  <c r="C11" i="2"/>
  <c r="E11" i="2"/>
  <c r="G406" i="2"/>
  <c r="C406" i="2"/>
  <c r="E406" i="2"/>
  <c r="G405" i="2"/>
  <c r="C405" i="2"/>
  <c r="E405" i="2"/>
  <c r="G404" i="2"/>
  <c r="C404" i="2"/>
  <c r="E404" i="2"/>
  <c r="G403" i="2"/>
  <c r="C403" i="2"/>
  <c r="E403" i="2"/>
  <c r="G402" i="2"/>
  <c r="C402" i="2"/>
  <c r="E402" i="2"/>
  <c r="G401" i="2"/>
  <c r="C401" i="2"/>
  <c r="E401" i="2"/>
  <c r="G400" i="2"/>
  <c r="C400" i="2"/>
  <c r="E400" i="2"/>
  <c r="G399" i="2"/>
  <c r="C399" i="2"/>
  <c r="E399" i="2"/>
  <c r="G398" i="2"/>
  <c r="C398" i="2"/>
  <c r="E398" i="2"/>
  <c r="G397" i="2"/>
  <c r="C397" i="2"/>
  <c r="E397" i="2"/>
  <c r="G396" i="2"/>
  <c r="C396" i="2"/>
  <c r="E396" i="2"/>
  <c r="G395" i="2"/>
  <c r="C395" i="2"/>
  <c r="E395" i="2"/>
  <c r="G394" i="2"/>
  <c r="C394" i="2"/>
  <c r="E394" i="2"/>
  <c r="G393" i="2"/>
  <c r="C393" i="2"/>
  <c r="E393" i="2"/>
  <c r="G392" i="2"/>
  <c r="C392" i="2"/>
  <c r="E392" i="2"/>
  <c r="G391" i="2"/>
  <c r="C391" i="2"/>
  <c r="E391" i="2"/>
  <c r="G390" i="2"/>
  <c r="C390" i="2"/>
  <c r="E390" i="2"/>
  <c r="G389" i="2"/>
  <c r="C389" i="2"/>
  <c r="E389" i="2"/>
  <c r="G388" i="2"/>
  <c r="C388" i="2"/>
  <c r="E388" i="2"/>
  <c r="G387" i="2"/>
  <c r="C387" i="2"/>
  <c r="E387" i="2"/>
  <c r="G386" i="2"/>
  <c r="C386" i="2"/>
  <c r="E386" i="2"/>
  <c r="G385" i="2"/>
  <c r="C385" i="2"/>
  <c r="E385" i="2"/>
  <c r="G384" i="2"/>
  <c r="C384" i="2"/>
  <c r="E384" i="2"/>
  <c r="G383" i="2"/>
  <c r="C383" i="2"/>
  <c r="E383" i="2"/>
  <c r="G382" i="2"/>
  <c r="C382" i="2"/>
  <c r="E382" i="2"/>
  <c r="G381" i="2"/>
  <c r="C381" i="2"/>
  <c r="E381" i="2"/>
  <c r="G380" i="2"/>
  <c r="C380" i="2"/>
  <c r="E380" i="2"/>
  <c r="G379" i="2"/>
  <c r="C379" i="2"/>
  <c r="E379" i="2"/>
  <c r="G378" i="2"/>
  <c r="C378" i="2"/>
  <c r="E378" i="2"/>
  <c r="G377" i="2"/>
  <c r="C377" i="2"/>
  <c r="E377" i="2"/>
  <c r="G376" i="2"/>
  <c r="C376" i="2"/>
  <c r="E376" i="2"/>
  <c r="G375" i="2"/>
  <c r="C375" i="2"/>
  <c r="E375" i="2"/>
  <c r="G374" i="2"/>
  <c r="C374" i="2"/>
  <c r="E374" i="2"/>
  <c r="G373" i="2"/>
  <c r="C373" i="2"/>
  <c r="E373" i="2"/>
  <c r="G372" i="2"/>
  <c r="C372" i="2"/>
  <c r="E372" i="2"/>
  <c r="G371" i="2"/>
  <c r="C371" i="2"/>
  <c r="E371" i="2"/>
  <c r="G370" i="2"/>
  <c r="C370" i="2"/>
  <c r="E370" i="2"/>
  <c r="G369" i="2"/>
  <c r="C369" i="2"/>
  <c r="E369" i="2"/>
  <c r="G368" i="2"/>
  <c r="C368" i="2"/>
  <c r="E368" i="2"/>
  <c r="G367" i="2"/>
  <c r="C367" i="2"/>
  <c r="E367" i="2"/>
  <c r="G366" i="2"/>
  <c r="C366" i="2"/>
  <c r="E366" i="2"/>
  <c r="G365" i="2"/>
  <c r="C365" i="2"/>
  <c r="E365" i="2"/>
  <c r="G364" i="2"/>
  <c r="C364" i="2"/>
  <c r="E364" i="2"/>
  <c r="G363" i="2"/>
  <c r="C363" i="2"/>
  <c r="E363" i="2"/>
  <c r="G362" i="2"/>
  <c r="C362" i="2"/>
  <c r="E362" i="2"/>
  <c r="G361" i="2"/>
  <c r="C361" i="2"/>
  <c r="E361" i="2"/>
  <c r="G360" i="2"/>
  <c r="C360" i="2"/>
  <c r="E360" i="2"/>
  <c r="G359" i="2"/>
  <c r="C359" i="2"/>
  <c r="E359" i="2"/>
  <c r="G358" i="2"/>
  <c r="C358" i="2"/>
  <c r="E358" i="2"/>
  <c r="G357" i="2"/>
  <c r="C357" i="2"/>
  <c r="E357" i="2"/>
  <c r="G356" i="2"/>
  <c r="C356" i="2"/>
  <c r="E356" i="2"/>
  <c r="G355" i="2"/>
  <c r="C355" i="2"/>
  <c r="E355" i="2"/>
  <c r="G354" i="2"/>
  <c r="C354" i="2"/>
  <c r="E354" i="2"/>
  <c r="G353" i="2"/>
  <c r="C353" i="2"/>
  <c r="E353" i="2"/>
  <c r="G352" i="2"/>
  <c r="C352" i="2"/>
  <c r="E352" i="2"/>
  <c r="G351" i="2"/>
  <c r="C351" i="2"/>
  <c r="E351" i="2"/>
  <c r="G350" i="2"/>
  <c r="C350" i="2"/>
  <c r="E350" i="2"/>
  <c r="G349" i="2"/>
  <c r="C349" i="2"/>
  <c r="E349" i="2"/>
  <c r="G348" i="2"/>
  <c r="C348" i="2"/>
  <c r="E348" i="2"/>
  <c r="G347" i="2"/>
  <c r="C347" i="2"/>
  <c r="E347" i="2"/>
  <c r="G346" i="2"/>
  <c r="C346" i="2"/>
  <c r="E346" i="2"/>
  <c r="G345" i="2"/>
  <c r="C345" i="2"/>
  <c r="E345" i="2"/>
  <c r="G344" i="2"/>
  <c r="C344" i="2"/>
  <c r="E344" i="2"/>
  <c r="G343" i="2"/>
  <c r="C343" i="2"/>
  <c r="E343" i="2"/>
  <c r="G342" i="2"/>
  <c r="C342" i="2"/>
  <c r="E342" i="2"/>
  <c r="G341" i="2"/>
  <c r="C341" i="2"/>
  <c r="E341" i="2"/>
  <c r="G340" i="2"/>
  <c r="C340" i="2"/>
  <c r="E340" i="2"/>
  <c r="G339" i="2"/>
  <c r="C339" i="2"/>
  <c r="E339" i="2"/>
  <c r="G338" i="2"/>
  <c r="C338" i="2"/>
  <c r="E338" i="2"/>
  <c r="G337" i="2"/>
  <c r="C337" i="2"/>
  <c r="E337" i="2"/>
  <c r="G336" i="2"/>
  <c r="C336" i="2"/>
  <c r="E336" i="2"/>
  <c r="G335" i="2"/>
  <c r="C335" i="2"/>
  <c r="E335" i="2"/>
  <c r="G334" i="2"/>
  <c r="C334" i="2"/>
  <c r="E334" i="2"/>
  <c r="G333" i="2"/>
  <c r="C333" i="2"/>
  <c r="E333" i="2"/>
  <c r="G332" i="2"/>
  <c r="C332" i="2"/>
  <c r="E332" i="2"/>
  <c r="G331" i="2"/>
  <c r="C331" i="2"/>
  <c r="E331" i="2"/>
  <c r="G330" i="2"/>
  <c r="C330" i="2"/>
  <c r="E330" i="2"/>
  <c r="G329" i="2"/>
  <c r="C329" i="2"/>
  <c r="E329" i="2"/>
  <c r="G328" i="2"/>
  <c r="C328" i="2"/>
  <c r="E328" i="2"/>
  <c r="G327" i="2"/>
  <c r="C327" i="2"/>
  <c r="E327" i="2"/>
  <c r="G326" i="2"/>
  <c r="C326" i="2"/>
  <c r="E326" i="2"/>
  <c r="G325" i="2"/>
  <c r="C325" i="2"/>
  <c r="E325" i="2"/>
  <c r="G324" i="2"/>
  <c r="C324" i="2"/>
  <c r="E324" i="2"/>
  <c r="G323" i="2"/>
  <c r="C323" i="2"/>
  <c r="E323" i="2"/>
  <c r="G322" i="2"/>
  <c r="C322" i="2"/>
  <c r="E322" i="2"/>
  <c r="G321" i="2"/>
  <c r="C321" i="2"/>
  <c r="E321" i="2"/>
  <c r="G320" i="2"/>
  <c r="C320" i="2"/>
  <c r="E320" i="2"/>
  <c r="G319" i="2"/>
  <c r="C319" i="2"/>
  <c r="E319" i="2"/>
  <c r="G318" i="2"/>
  <c r="C318" i="2"/>
  <c r="E318" i="2"/>
  <c r="G317" i="2"/>
  <c r="C317" i="2"/>
  <c r="E317" i="2"/>
  <c r="G316" i="2"/>
  <c r="C316" i="2"/>
  <c r="E316" i="2"/>
  <c r="G315" i="2"/>
  <c r="C315" i="2"/>
  <c r="E315" i="2"/>
  <c r="G314" i="2"/>
  <c r="C314" i="2"/>
  <c r="E314" i="2"/>
  <c r="G313" i="2"/>
  <c r="C313" i="2"/>
  <c r="E313" i="2"/>
  <c r="G312" i="2"/>
  <c r="C312" i="2"/>
  <c r="E312" i="2"/>
  <c r="G311" i="2"/>
  <c r="C311" i="2"/>
  <c r="E311" i="2"/>
  <c r="G310" i="2"/>
  <c r="C310" i="2"/>
  <c r="E310" i="2"/>
  <c r="G309" i="2"/>
  <c r="C309" i="2"/>
  <c r="E309" i="2"/>
  <c r="G308" i="2"/>
  <c r="C308" i="2"/>
  <c r="E308" i="2"/>
  <c r="G307" i="2"/>
  <c r="C307" i="2"/>
  <c r="E307" i="2"/>
  <c r="G306" i="2"/>
  <c r="C306" i="2"/>
  <c r="E306" i="2"/>
  <c r="G305" i="2"/>
  <c r="C305" i="2"/>
  <c r="E305" i="2"/>
  <c r="G304" i="2"/>
  <c r="C304" i="2"/>
  <c r="E304" i="2"/>
  <c r="G303" i="2"/>
  <c r="C303" i="2"/>
  <c r="E303" i="2"/>
  <c r="G302" i="2"/>
  <c r="C302" i="2"/>
  <c r="E302" i="2"/>
  <c r="G301" i="2"/>
  <c r="C301" i="2"/>
  <c r="E301" i="2"/>
  <c r="G300" i="2"/>
  <c r="C300" i="2"/>
  <c r="E300" i="2"/>
  <c r="G299" i="2"/>
  <c r="C299" i="2"/>
  <c r="E299" i="2"/>
  <c r="G298" i="2"/>
  <c r="C298" i="2"/>
  <c r="E298" i="2"/>
  <c r="G297" i="2"/>
  <c r="C297" i="2"/>
  <c r="E297" i="2"/>
  <c r="G296" i="2"/>
  <c r="C296" i="2"/>
  <c r="E296" i="2"/>
  <c r="G295" i="2"/>
  <c r="C295" i="2"/>
  <c r="E295" i="2"/>
  <c r="G294" i="2"/>
  <c r="C294" i="2"/>
  <c r="E294" i="2"/>
  <c r="G293" i="2"/>
  <c r="C293" i="2"/>
  <c r="E293" i="2"/>
  <c r="G292" i="2"/>
  <c r="C292" i="2"/>
  <c r="E292" i="2"/>
  <c r="G291" i="2"/>
  <c r="C291" i="2"/>
  <c r="E291" i="2"/>
  <c r="G290" i="2"/>
  <c r="C290" i="2"/>
  <c r="E290" i="2"/>
  <c r="G289" i="2"/>
  <c r="C289" i="2"/>
  <c r="E289" i="2"/>
  <c r="G288" i="2"/>
  <c r="C288" i="2"/>
  <c r="E288" i="2"/>
  <c r="G287" i="2"/>
  <c r="C287" i="2"/>
  <c r="E287" i="2"/>
  <c r="G286" i="2"/>
  <c r="C286" i="2"/>
  <c r="E286" i="2"/>
  <c r="G285" i="2"/>
  <c r="C285" i="2"/>
  <c r="E285" i="2"/>
  <c r="G284" i="2"/>
  <c r="C284" i="2"/>
  <c r="E284" i="2"/>
  <c r="G283" i="2"/>
  <c r="C283" i="2"/>
  <c r="E283" i="2"/>
  <c r="G282" i="2"/>
  <c r="C282" i="2"/>
  <c r="E282" i="2"/>
  <c r="G281" i="2"/>
  <c r="C281" i="2"/>
  <c r="E281" i="2"/>
  <c r="G280" i="2"/>
  <c r="C280" i="2"/>
  <c r="E280" i="2"/>
  <c r="G279" i="2"/>
  <c r="C279" i="2"/>
  <c r="E279" i="2"/>
  <c r="G278" i="2"/>
  <c r="C278" i="2"/>
  <c r="E278" i="2"/>
  <c r="G277" i="2"/>
  <c r="C277" i="2"/>
  <c r="E277" i="2"/>
  <c r="G276" i="2"/>
  <c r="C276" i="2"/>
  <c r="E276" i="2"/>
  <c r="G275" i="2"/>
  <c r="C275" i="2"/>
  <c r="E275" i="2"/>
  <c r="G274" i="2"/>
  <c r="C274" i="2"/>
  <c r="E274" i="2"/>
  <c r="G273" i="2"/>
  <c r="C273" i="2"/>
  <c r="E273" i="2"/>
  <c r="G272" i="2"/>
  <c r="C272" i="2"/>
  <c r="E272" i="2"/>
  <c r="G271" i="2"/>
  <c r="C271" i="2"/>
  <c r="E271" i="2"/>
  <c r="G270" i="2"/>
  <c r="C270" i="2"/>
  <c r="E270" i="2"/>
  <c r="G269" i="2"/>
  <c r="C269" i="2"/>
  <c r="E269" i="2"/>
  <c r="G268" i="2"/>
  <c r="C268" i="2"/>
  <c r="E268" i="2"/>
  <c r="G267" i="2"/>
  <c r="C267" i="2"/>
  <c r="E267" i="2"/>
  <c r="G266" i="2"/>
  <c r="C266" i="2"/>
  <c r="E266" i="2"/>
  <c r="G265" i="2"/>
  <c r="C265" i="2"/>
  <c r="E265" i="2"/>
  <c r="G264" i="2"/>
  <c r="C264" i="2"/>
  <c r="E264" i="2"/>
  <c r="G263" i="2"/>
  <c r="C263" i="2"/>
  <c r="E263" i="2"/>
  <c r="G262" i="2"/>
  <c r="C262" i="2"/>
  <c r="E262" i="2"/>
  <c r="G261" i="2"/>
  <c r="C261" i="2"/>
  <c r="E261" i="2"/>
  <c r="G260" i="2"/>
  <c r="C260" i="2"/>
  <c r="E260" i="2"/>
  <c r="G259" i="2"/>
  <c r="C259" i="2"/>
  <c r="E259" i="2"/>
  <c r="G258" i="2"/>
  <c r="C258" i="2"/>
  <c r="E258" i="2"/>
  <c r="G257" i="2"/>
  <c r="C257" i="2"/>
  <c r="E257" i="2"/>
  <c r="G256" i="2"/>
  <c r="C256" i="2"/>
  <c r="E256" i="2"/>
  <c r="G255" i="2"/>
  <c r="C255" i="2"/>
  <c r="E255" i="2"/>
  <c r="G254" i="2"/>
  <c r="C254" i="2"/>
  <c r="E254" i="2"/>
  <c r="G253" i="2"/>
  <c r="C253" i="2"/>
  <c r="E253" i="2"/>
  <c r="G252" i="2"/>
  <c r="C252" i="2"/>
  <c r="E252" i="2"/>
  <c r="G251" i="2"/>
  <c r="C251" i="2"/>
  <c r="E251" i="2"/>
  <c r="G250" i="2"/>
  <c r="C250" i="2"/>
  <c r="E250" i="2"/>
  <c r="G249" i="2"/>
  <c r="C249" i="2"/>
  <c r="E249" i="2"/>
  <c r="G248" i="2"/>
  <c r="C248" i="2"/>
  <c r="E248" i="2"/>
  <c r="G247" i="2"/>
  <c r="C247" i="2"/>
  <c r="E247" i="2"/>
  <c r="G246" i="2"/>
  <c r="C246" i="2"/>
  <c r="E246" i="2"/>
  <c r="G245" i="2"/>
  <c r="C245" i="2"/>
  <c r="E245" i="2"/>
  <c r="G244" i="2"/>
  <c r="C244" i="2"/>
  <c r="E244" i="2"/>
  <c r="G243" i="2"/>
  <c r="C243" i="2"/>
  <c r="E243" i="2"/>
  <c r="G242" i="2"/>
  <c r="C242" i="2"/>
  <c r="E242" i="2"/>
  <c r="G241" i="2"/>
  <c r="C241" i="2"/>
  <c r="E241" i="2"/>
  <c r="G240" i="2"/>
  <c r="C240" i="2"/>
  <c r="E240" i="2"/>
  <c r="G239" i="2"/>
  <c r="C239" i="2"/>
  <c r="E239" i="2"/>
  <c r="G238" i="2"/>
  <c r="C238" i="2"/>
  <c r="E238" i="2"/>
  <c r="G237" i="2"/>
  <c r="C237" i="2"/>
  <c r="E237" i="2"/>
  <c r="G236" i="2"/>
  <c r="C236" i="2"/>
  <c r="E236" i="2"/>
  <c r="G235" i="2"/>
  <c r="C235" i="2"/>
  <c r="E235" i="2"/>
  <c r="G234" i="2"/>
  <c r="C234" i="2"/>
  <c r="E234" i="2"/>
  <c r="G233" i="2"/>
  <c r="C233" i="2"/>
  <c r="E233" i="2"/>
  <c r="G232" i="2"/>
  <c r="C232" i="2"/>
  <c r="E232" i="2"/>
  <c r="G231" i="2"/>
  <c r="C231" i="2"/>
  <c r="E231" i="2"/>
  <c r="G230" i="2"/>
  <c r="C230" i="2"/>
  <c r="E230" i="2"/>
  <c r="G229" i="2"/>
  <c r="C229" i="2"/>
  <c r="E229" i="2"/>
  <c r="G228" i="2"/>
  <c r="C228" i="2"/>
  <c r="E228" i="2"/>
  <c r="G227" i="2"/>
  <c r="C227" i="2"/>
  <c r="E227" i="2"/>
  <c r="G226" i="2"/>
  <c r="C226" i="2"/>
  <c r="E226" i="2"/>
  <c r="G225" i="2"/>
  <c r="C225" i="2"/>
  <c r="E225" i="2"/>
  <c r="G224" i="2"/>
  <c r="C224" i="2"/>
  <c r="E224" i="2"/>
  <c r="G223" i="2"/>
  <c r="C223" i="2"/>
  <c r="E223" i="2"/>
  <c r="G222" i="2"/>
  <c r="C222" i="2"/>
  <c r="E222" i="2"/>
  <c r="A400" i="2"/>
  <c r="H400" i="2"/>
  <c r="B400" i="2"/>
  <c r="D400" i="2"/>
  <c r="A401" i="2"/>
  <c r="H401" i="2"/>
  <c r="B401" i="2"/>
  <c r="D401" i="2"/>
  <c r="A402" i="2"/>
  <c r="H402" i="2"/>
  <c r="B402" i="2"/>
  <c r="D402" i="2"/>
  <c r="A403" i="2"/>
  <c r="H403" i="2"/>
  <c r="B403" i="2"/>
  <c r="D403" i="2"/>
  <c r="A404" i="2"/>
  <c r="H404" i="2"/>
  <c r="B404" i="2"/>
  <c r="D404" i="2"/>
  <c r="A405" i="2"/>
  <c r="H405" i="2"/>
  <c r="B405" i="2"/>
  <c r="D405" i="2"/>
  <c r="A406" i="2"/>
  <c r="H406" i="2"/>
  <c r="B406" i="2"/>
  <c r="D406" i="2"/>
  <c r="A11" i="2"/>
  <c r="H11" i="2"/>
  <c r="B11" i="2"/>
  <c r="D11" i="2"/>
  <c r="A12" i="2"/>
  <c r="H12" i="2"/>
  <c r="B12" i="2"/>
  <c r="D12" i="2"/>
  <c r="A407" i="2"/>
  <c r="H407" i="2"/>
  <c r="B407" i="2"/>
  <c r="D407" i="2"/>
  <c r="A408" i="2"/>
  <c r="H408" i="2"/>
  <c r="B408" i="2"/>
  <c r="D408" i="2"/>
  <c r="A409" i="2"/>
  <c r="H409" i="2"/>
  <c r="B409" i="2"/>
  <c r="D409" i="2"/>
  <c r="A410" i="2"/>
  <c r="H410" i="2"/>
  <c r="B410" i="2"/>
  <c r="D410" i="2"/>
  <c r="A411" i="2"/>
  <c r="H411" i="2"/>
  <c r="B411" i="2"/>
  <c r="D411" i="2"/>
  <c r="A412" i="2"/>
  <c r="H412" i="2"/>
  <c r="B412" i="2"/>
  <c r="D412" i="2"/>
  <c r="A13" i="2"/>
  <c r="H13" i="2"/>
  <c r="B13" i="2"/>
  <c r="D13" i="2"/>
  <c r="A14" i="2"/>
  <c r="H14" i="2"/>
  <c r="B14" i="2"/>
  <c r="D14" i="2"/>
  <c r="A15" i="2"/>
  <c r="H15" i="2"/>
  <c r="B15" i="2"/>
  <c r="D15" i="2"/>
  <c r="A16" i="2"/>
  <c r="H16" i="2"/>
  <c r="B16" i="2"/>
  <c r="D16" i="2"/>
  <c r="A17" i="2"/>
  <c r="H17" i="2"/>
  <c r="B17" i="2"/>
  <c r="D17" i="2"/>
  <c r="A18" i="2"/>
  <c r="H18" i="2"/>
  <c r="B18" i="2"/>
  <c r="D18" i="2"/>
  <c r="A413" i="2"/>
  <c r="H413" i="2"/>
  <c r="B413" i="2"/>
  <c r="D413" i="2"/>
  <c r="A414" i="2"/>
  <c r="H414" i="2"/>
  <c r="B414" i="2"/>
  <c r="D414" i="2"/>
  <c r="A19" i="2"/>
  <c r="H19" i="2"/>
  <c r="B19" i="2"/>
  <c r="D19" i="2"/>
  <c r="A20" i="2"/>
  <c r="H20" i="2"/>
  <c r="B20" i="2"/>
  <c r="D20" i="2"/>
  <c r="A415" i="2"/>
  <c r="H415" i="2"/>
  <c r="B415" i="2"/>
  <c r="D415" i="2"/>
  <c r="A416" i="2"/>
  <c r="H416" i="2"/>
  <c r="B416" i="2"/>
  <c r="D416" i="2"/>
  <c r="A417" i="2"/>
  <c r="H417" i="2"/>
  <c r="B417" i="2"/>
  <c r="D417" i="2"/>
  <c r="A418" i="2"/>
  <c r="H418" i="2"/>
  <c r="B418" i="2"/>
  <c r="D418" i="2"/>
  <c r="A419" i="2"/>
  <c r="H419" i="2"/>
  <c r="B419" i="2"/>
  <c r="D419" i="2"/>
  <c r="A420" i="2"/>
  <c r="H420" i="2"/>
  <c r="B420" i="2"/>
  <c r="D420" i="2"/>
  <c r="A421" i="2"/>
  <c r="H421" i="2"/>
  <c r="B421" i="2"/>
  <c r="D421" i="2"/>
  <c r="A422" i="2"/>
  <c r="H422" i="2"/>
  <c r="B422" i="2"/>
  <c r="D422" i="2"/>
  <c r="A423" i="2"/>
  <c r="H423" i="2"/>
  <c r="B423" i="2"/>
  <c r="D423" i="2"/>
  <c r="A424" i="2"/>
  <c r="H424" i="2"/>
  <c r="B424" i="2"/>
  <c r="D424" i="2"/>
  <c r="A425" i="2"/>
  <c r="H425" i="2"/>
  <c r="B425" i="2"/>
  <c r="D425" i="2"/>
  <c r="A21" i="2"/>
  <c r="H21" i="2"/>
  <c r="B21" i="2"/>
  <c r="D21" i="2"/>
  <c r="A426" i="2"/>
  <c r="H426" i="2"/>
  <c r="B426" i="2"/>
  <c r="D426" i="2"/>
  <c r="A22" i="2"/>
  <c r="H22" i="2"/>
  <c r="B22" i="2"/>
  <c r="D22" i="2"/>
  <c r="A23" i="2"/>
  <c r="H23" i="2"/>
  <c r="B23" i="2"/>
  <c r="D23" i="2"/>
  <c r="A427" i="2"/>
  <c r="H427" i="2"/>
  <c r="B427" i="2"/>
  <c r="D427" i="2"/>
  <c r="A428" i="2"/>
  <c r="H428" i="2"/>
  <c r="B428" i="2"/>
  <c r="D428" i="2"/>
  <c r="A24" i="2"/>
  <c r="H24" i="2"/>
  <c r="B24" i="2"/>
  <c r="D24" i="2"/>
  <c r="A25" i="2"/>
  <c r="H25" i="2"/>
  <c r="B25" i="2"/>
  <c r="D25" i="2"/>
  <c r="A26" i="2"/>
  <c r="H26" i="2"/>
  <c r="B26" i="2"/>
  <c r="D26" i="2"/>
  <c r="A27" i="2"/>
  <c r="H27" i="2"/>
  <c r="B27" i="2"/>
  <c r="D27" i="2"/>
  <c r="A28" i="2"/>
  <c r="H28" i="2"/>
  <c r="B28" i="2"/>
  <c r="D28" i="2"/>
  <c r="A29" i="2"/>
  <c r="H29" i="2"/>
  <c r="B29" i="2"/>
  <c r="D29" i="2"/>
  <c r="A30" i="2"/>
  <c r="H30" i="2"/>
  <c r="B30" i="2"/>
  <c r="D30" i="2"/>
  <c r="A31" i="2"/>
  <c r="H31" i="2"/>
  <c r="B31" i="2"/>
  <c r="D31" i="2"/>
  <c r="A32" i="2"/>
  <c r="H32" i="2"/>
  <c r="B32" i="2"/>
  <c r="D32" i="2"/>
  <c r="A33" i="2"/>
  <c r="H33" i="2"/>
  <c r="B33" i="2"/>
  <c r="D33" i="2"/>
  <c r="A34" i="2"/>
  <c r="H34" i="2"/>
  <c r="B34" i="2"/>
  <c r="D34" i="2"/>
  <c r="A35" i="2"/>
  <c r="H35" i="2"/>
  <c r="B35" i="2"/>
  <c r="D35" i="2"/>
  <c r="A36" i="2"/>
  <c r="H36" i="2"/>
  <c r="B36" i="2"/>
  <c r="D36" i="2"/>
  <c r="A37" i="2"/>
  <c r="H37" i="2"/>
  <c r="B37" i="2"/>
  <c r="D37" i="2"/>
  <c r="A38" i="2"/>
  <c r="H38" i="2"/>
  <c r="B38" i="2"/>
  <c r="D38" i="2"/>
  <c r="A39" i="2"/>
  <c r="H39" i="2"/>
  <c r="B39" i="2"/>
  <c r="D39" i="2"/>
  <c r="A429" i="2"/>
  <c r="H429" i="2"/>
  <c r="B429" i="2"/>
  <c r="D429" i="2"/>
  <c r="A40" i="2"/>
  <c r="H40" i="2"/>
  <c r="B40" i="2"/>
  <c r="D40" i="2"/>
  <c r="A41" i="2"/>
  <c r="H41" i="2"/>
  <c r="B41" i="2"/>
  <c r="D41" i="2"/>
  <c r="A42" i="2"/>
  <c r="H42" i="2"/>
  <c r="B42" i="2"/>
  <c r="D42" i="2"/>
  <c r="A430" i="2"/>
  <c r="H430" i="2"/>
  <c r="B430" i="2"/>
  <c r="D430" i="2"/>
  <c r="A431" i="2"/>
  <c r="H431" i="2"/>
  <c r="B431" i="2"/>
  <c r="D431" i="2"/>
  <c r="A43" i="2"/>
  <c r="H43" i="2"/>
  <c r="B43" i="2"/>
  <c r="D43" i="2"/>
  <c r="A432" i="2"/>
  <c r="H432" i="2"/>
  <c r="B432" i="2"/>
  <c r="D432" i="2"/>
  <c r="A44" i="2"/>
  <c r="H44" i="2"/>
  <c r="B44" i="2"/>
  <c r="D44" i="2"/>
  <c r="A433" i="2"/>
  <c r="H433" i="2"/>
  <c r="B433" i="2"/>
  <c r="D433" i="2"/>
  <c r="A434" i="2"/>
  <c r="H434" i="2"/>
  <c r="B434" i="2"/>
  <c r="D434" i="2"/>
  <c r="A45" i="2"/>
  <c r="H45" i="2"/>
  <c r="B45" i="2"/>
  <c r="D45" i="2"/>
  <c r="A46" i="2"/>
  <c r="H46" i="2"/>
  <c r="B46" i="2"/>
  <c r="D46" i="2"/>
  <c r="A47" i="2"/>
  <c r="H47" i="2"/>
  <c r="B47" i="2"/>
  <c r="D47" i="2"/>
  <c r="A48" i="2"/>
  <c r="H48" i="2"/>
  <c r="B48" i="2"/>
  <c r="D48" i="2"/>
  <c r="A49" i="2"/>
  <c r="H49" i="2"/>
  <c r="B49" i="2"/>
  <c r="D49" i="2"/>
  <c r="A50" i="2"/>
  <c r="H50" i="2"/>
  <c r="B50" i="2"/>
  <c r="D50" i="2"/>
  <c r="A51" i="2"/>
  <c r="H51" i="2"/>
  <c r="B51" i="2"/>
  <c r="D51" i="2"/>
  <c r="A52" i="2"/>
  <c r="H52" i="2"/>
  <c r="B52" i="2"/>
  <c r="D52" i="2"/>
  <c r="A435" i="2"/>
  <c r="H435" i="2"/>
  <c r="B435" i="2"/>
  <c r="D435" i="2"/>
  <c r="A53" i="2"/>
  <c r="H53" i="2"/>
  <c r="B53" i="2"/>
  <c r="D53" i="2"/>
  <c r="A436" i="2"/>
  <c r="H436" i="2"/>
  <c r="B436" i="2"/>
  <c r="D436" i="2"/>
  <c r="A437" i="2"/>
  <c r="H437" i="2"/>
  <c r="B437" i="2"/>
  <c r="D437" i="2"/>
  <c r="A438" i="2"/>
  <c r="H438" i="2"/>
  <c r="B438" i="2"/>
  <c r="D438" i="2"/>
  <c r="A439" i="2"/>
  <c r="H439" i="2"/>
  <c r="B439" i="2"/>
  <c r="D439" i="2"/>
  <c r="A440" i="2"/>
  <c r="H440" i="2"/>
  <c r="B440" i="2"/>
  <c r="D440" i="2"/>
  <c r="A441" i="2"/>
  <c r="H441" i="2"/>
  <c r="B441" i="2"/>
  <c r="D441" i="2"/>
  <c r="A442" i="2"/>
  <c r="H442" i="2"/>
  <c r="B442" i="2"/>
  <c r="D442" i="2"/>
  <c r="A54" i="2"/>
  <c r="H54" i="2"/>
  <c r="B54" i="2"/>
  <c r="D54" i="2"/>
  <c r="A55" i="2"/>
  <c r="H55" i="2"/>
  <c r="B55" i="2"/>
  <c r="D55" i="2"/>
  <c r="A56" i="2"/>
  <c r="H56" i="2"/>
  <c r="B56" i="2"/>
  <c r="D56" i="2"/>
  <c r="A57" i="2"/>
  <c r="H57" i="2"/>
  <c r="B57" i="2"/>
  <c r="D57" i="2"/>
  <c r="A58" i="2"/>
  <c r="H58" i="2"/>
  <c r="B58" i="2"/>
  <c r="D58" i="2"/>
  <c r="A59" i="2"/>
  <c r="H59" i="2"/>
  <c r="B59" i="2"/>
  <c r="D59" i="2"/>
  <c r="A443" i="2"/>
  <c r="H443" i="2"/>
  <c r="B443" i="2"/>
  <c r="D443" i="2"/>
  <c r="A444" i="2"/>
  <c r="H444" i="2"/>
  <c r="B444" i="2"/>
  <c r="D444" i="2"/>
  <c r="A445" i="2"/>
  <c r="H445" i="2"/>
  <c r="B445" i="2"/>
  <c r="D445" i="2"/>
  <c r="A446" i="2"/>
  <c r="H446" i="2"/>
  <c r="B446" i="2"/>
  <c r="D446" i="2"/>
  <c r="A447" i="2"/>
  <c r="H447" i="2"/>
  <c r="B447" i="2"/>
  <c r="D447" i="2"/>
  <c r="A60" i="2"/>
  <c r="H60" i="2"/>
  <c r="B60" i="2"/>
  <c r="D60" i="2"/>
  <c r="A61" i="2"/>
  <c r="H61" i="2"/>
  <c r="B61" i="2"/>
  <c r="D61" i="2"/>
  <c r="A448" i="2"/>
  <c r="H448" i="2"/>
  <c r="B448" i="2"/>
  <c r="D448" i="2"/>
  <c r="A449" i="2"/>
  <c r="H449" i="2"/>
  <c r="B449" i="2"/>
  <c r="D449" i="2"/>
  <c r="A450" i="2"/>
  <c r="H450" i="2"/>
  <c r="B450" i="2"/>
  <c r="D450" i="2"/>
  <c r="A451" i="2"/>
  <c r="H451" i="2"/>
  <c r="B451" i="2"/>
  <c r="D451" i="2"/>
  <c r="A62" i="2"/>
  <c r="H62" i="2"/>
  <c r="B62" i="2"/>
  <c r="D62" i="2"/>
  <c r="A63" i="2"/>
  <c r="H63" i="2"/>
  <c r="B63" i="2"/>
  <c r="D63" i="2"/>
  <c r="A64" i="2"/>
  <c r="H64" i="2"/>
  <c r="B64" i="2"/>
  <c r="D64" i="2"/>
  <c r="A452" i="2"/>
  <c r="H452" i="2"/>
  <c r="B452" i="2"/>
  <c r="D452" i="2"/>
  <c r="A65" i="2"/>
  <c r="H65" i="2"/>
  <c r="B65" i="2"/>
  <c r="D65" i="2"/>
  <c r="A66" i="2"/>
  <c r="H66" i="2"/>
  <c r="B66" i="2"/>
  <c r="D66" i="2"/>
  <c r="A67" i="2"/>
  <c r="H67" i="2"/>
  <c r="B67" i="2"/>
  <c r="D67" i="2"/>
  <c r="A68" i="2"/>
  <c r="H68" i="2"/>
  <c r="B68" i="2"/>
  <c r="D68" i="2"/>
  <c r="A69" i="2"/>
  <c r="H69" i="2"/>
  <c r="B69" i="2"/>
  <c r="D69" i="2"/>
  <c r="A70" i="2"/>
  <c r="H70" i="2"/>
  <c r="B70" i="2"/>
  <c r="D70" i="2"/>
  <c r="A71" i="2"/>
  <c r="H71" i="2"/>
  <c r="B71" i="2"/>
  <c r="D71" i="2"/>
  <c r="A72" i="2"/>
  <c r="H72" i="2"/>
  <c r="B72" i="2"/>
  <c r="D72" i="2"/>
  <c r="A73" i="2"/>
  <c r="H73" i="2"/>
  <c r="B73" i="2"/>
  <c r="D73" i="2"/>
  <c r="A74" i="2"/>
  <c r="H74" i="2"/>
  <c r="B74" i="2"/>
  <c r="D74" i="2"/>
  <c r="A75" i="2"/>
  <c r="H75" i="2"/>
  <c r="B75" i="2"/>
  <c r="D75" i="2"/>
  <c r="A76" i="2"/>
  <c r="H76" i="2"/>
  <c r="B76" i="2"/>
  <c r="D76" i="2"/>
  <c r="A77" i="2"/>
  <c r="H77" i="2"/>
  <c r="B77" i="2"/>
  <c r="D77" i="2"/>
  <c r="A78" i="2"/>
  <c r="H78" i="2"/>
  <c r="B78" i="2"/>
  <c r="D78" i="2"/>
  <c r="A453" i="2"/>
  <c r="H453" i="2"/>
  <c r="B453" i="2"/>
  <c r="D453" i="2"/>
  <c r="A454" i="2"/>
  <c r="H454" i="2"/>
  <c r="B454" i="2"/>
  <c r="D454" i="2"/>
  <c r="A79" i="2"/>
  <c r="H79" i="2"/>
  <c r="B79" i="2"/>
  <c r="D79" i="2"/>
  <c r="A80" i="2"/>
  <c r="H80" i="2"/>
  <c r="B80" i="2"/>
  <c r="D80" i="2"/>
  <c r="A81" i="2"/>
  <c r="H81" i="2"/>
  <c r="B81" i="2"/>
  <c r="D81" i="2"/>
  <c r="A455" i="2"/>
  <c r="H455" i="2"/>
  <c r="B455" i="2"/>
  <c r="D455" i="2"/>
  <c r="A82" i="2"/>
  <c r="H82" i="2"/>
  <c r="B82" i="2"/>
  <c r="D82" i="2"/>
  <c r="A83" i="2"/>
  <c r="H83" i="2"/>
  <c r="B83" i="2"/>
  <c r="D83" i="2"/>
  <c r="A84" i="2"/>
  <c r="H84" i="2"/>
  <c r="B84" i="2"/>
  <c r="D84" i="2"/>
  <c r="A456" i="2"/>
  <c r="H456" i="2"/>
  <c r="B456" i="2"/>
  <c r="D456" i="2"/>
  <c r="A85" i="2"/>
  <c r="H85" i="2"/>
  <c r="B85" i="2"/>
  <c r="D85" i="2"/>
  <c r="A86" i="2"/>
  <c r="H86" i="2"/>
  <c r="B86" i="2"/>
  <c r="D86" i="2"/>
  <c r="A87" i="2"/>
  <c r="H87" i="2"/>
  <c r="B87" i="2"/>
  <c r="D87" i="2"/>
  <c r="A88" i="2"/>
  <c r="H88" i="2"/>
  <c r="B88" i="2"/>
  <c r="D88" i="2"/>
  <c r="A89" i="2"/>
  <c r="H89" i="2"/>
  <c r="B89" i="2"/>
  <c r="D89" i="2"/>
  <c r="A90" i="2"/>
  <c r="H90" i="2"/>
  <c r="B90" i="2"/>
  <c r="D90" i="2"/>
  <c r="A91" i="2"/>
  <c r="H91" i="2"/>
  <c r="B91" i="2"/>
  <c r="D91" i="2"/>
  <c r="A92" i="2"/>
  <c r="H92" i="2"/>
  <c r="B92" i="2"/>
  <c r="D92" i="2"/>
  <c r="A93" i="2"/>
  <c r="H93" i="2"/>
  <c r="B93" i="2"/>
  <c r="D93" i="2"/>
  <c r="A94" i="2"/>
  <c r="H94" i="2"/>
  <c r="B94" i="2"/>
  <c r="D94" i="2"/>
  <c r="A95" i="2"/>
  <c r="H95" i="2"/>
  <c r="B95" i="2"/>
  <c r="D95" i="2"/>
  <c r="A96" i="2"/>
  <c r="H96" i="2"/>
  <c r="B96" i="2"/>
  <c r="D96" i="2"/>
  <c r="A97" i="2"/>
  <c r="H97" i="2"/>
  <c r="B97" i="2"/>
  <c r="D97" i="2"/>
  <c r="A98" i="2"/>
  <c r="H98" i="2"/>
  <c r="B98" i="2"/>
  <c r="D98" i="2"/>
  <c r="A99" i="2"/>
  <c r="H99" i="2"/>
  <c r="B99" i="2"/>
  <c r="D99" i="2"/>
  <c r="A100" i="2"/>
  <c r="H100" i="2"/>
  <c r="B100" i="2"/>
  <c r="D100" i="2"/>
  <c r="A101" i="2"/>
  <c r="H101" i="2"/>
  <c r="B101" i="2"/>
  <c r="D101" i="2"/>
  <c r="A102" i="2"/>
  <c r="H102" i="2"/>
  <c r="B102" i="2"/>
  <c r="D102" i="2"/>
  <c r="A103" i="2"/>
  <c r="H103" i="2"/>
  <c r="B103" i="2"/>
  <c r="D103" i="2"/>
  <c r="A104" i="2"/>
  <c r="H104" i="2"/>
  <c r="B104" i="2"/>
  <c r="D104" i="2"/>
  <c r="A105" i="2"/>
  <c r="H105" i="2"/>
  <c r="B105" i="2"/>
  <c r="D105" i="2"/>
  <c r="A106" i="2"/>
  <c r="H106" i="2"/>
  <c r="B106" i="2"/>
  <c r="D106" i="2"/>
  <c r="A107" i="2"/>
  <c r="H107" i="2"/>
  <c r="B107" i="2"/>
  <c r="D107" i="2"/>
  <c r="A108" i="2"/>
  <c r="H108" i="2"/>
  <c r="B108" i="2"/>
  <c r="D108" i="2"/>
  <c r="A109" i="2"/>
  <c r="H109" i="2"/>
  <c r="B109" i="2"/>
  <c r="D109" i="2"/>
  <c r="A110" i="2"/>
  <c r="H110" i="2"/>
  <c r="B110" i="2"/>
  <c r="D110" i="2"/>
  <c r="A111" i="2"/>
  <c r="H111" i="2"/>
  <c r="B111" i="2"/>
  <c r="D111" i="2"/>
  <c r="A112" i="2"/>
  <c r="H112" i="2"/>
  <c r="B112" i="2"/>
  <c r="D112" i="2"/>
  <c r="A113" i="2"/>
  <c r="H113" i="2"/>
  <c r="B113" i="2"/>
  <c r="D113" i="2"/>
  <c r="A114" i="2"/>
  <c r="H114" i="2"/>
  <c r="B114" i="2"/>
  <c r="D114" i="2"/>
  <c r="A115" i="2"/>
  <c r="H115" i="2"/>
  <c r="B115" i="2"/>
  <c r="D115" i="2"/>
  <c r="A116" i="2"/>
  <c r="H116" i="2"/>
  <c r="B116" i="2"/>
  <c r="D116" i="2"/>
  <c r="A117" i="2"/>
  <c r="H117" i="2"/>
  <c r="B117" i="2"/>
  <c r="D117" i="2"/>
  <c r="A118" i="2"/>
  <c r="H118" i="2"/>
  <c r="B118" i="2"/>
  <c r="D118" i="2"/>
  <c r="A119" i="2"/>
  <c r="H119" i="2"/>
  <c r="B119" i="2"/>
  <c r="D119" i="2"/>
  <c r="A120" i="2"/>
  <c r="H120" i="2"/>
  <c r="B120" i="2"/>
  <c r="D120" i="2"/>
  <c r="A121" i="2"/>
  <c r="H121" i="2"/>
  <c r="B121" i="2"/>
  <c r="D121" i="2"/>
  <c r="A122" i="2"/>
  <c r="H122" i="2"/>
  <c r="B122" i="2"/>
  <c r="D122" i="2"/>
  <c r="A123" i="2"/>
  <c r="H123" i="2"/>
  <c r="B123" i="2"/>
  <c r="D123" i="2"/>
  <c r="A124" i="2"/>
  <c r="H124" i="2"/>
  <c r="B124" i="2"/>
  <c r="D124" i="2"/>
  <c r="A125" i="2"/>
  <c r="H125" i="2"/>
  <c r="B125" i="2"/>
  <c r="D125" i="2"/>
  <c r="A126" i="2"/>
  <c r="H126" i="2"/>
  <c r="B126" i="2"/>
  <c r="D126" i="2"/>
  <c r="A127" i="2"/>
  <c r="H127" i="2"/>
  <c r="B127" i="2"/>
  <c r="D127" i="2"/>
  <c r="A128" i="2"/>
  <c r="H128" i="2"/>
  <c r="B128" i="2"/>
  <c r="D128" i="2"/>
  <c r="A129" i="2"/>
  <c r="H129" i="2"/>
  <c r="B129" i="2"/>
  <c r="D129" i="2"/>
  <c r="A130" i="2"/>
  <c r="H130" i="2"/>
  <c r="B130" i="2"/>
  <c r="D130" i="2"/>
  <c r="A131" i="2"/>
  <c r="H131" i="2"/>
  <c r="B131" i="2"/>
  <c r="D131" i="2"/>
  <c r="A132" i="2"/>
  <c r="H132" i="2"/>
  <c r="B132" i="2"/>
  <c r="D132" i="2"/>
  <c r="A133" i="2"/>
  <c r="H133" i="2"/>
  <c r="B133" i="2"/>
  <c r="D133" i="2"/>
  <c r="A134" i="2"/>
  <c r="H134" i="2"/>
  <c r="B134" i="2"/>
  <c r="D134" i="2"/>
  <c r="A135" i="2"/>
  <c r="H135" i="2"/>
  <c r="B135" i="2"/>
  <c r="D135" i="2"/>
  <c r="A136" i="2"/>
  <c r="H136" i="2"/>
  <c r="B136" i="2"/>
  <c r="D136" i="2"/>
  <c r="A137" i="2"/>
  <c r="H137" i="2"/>
  <c r="B137" i="2"/>
  <c r="D137" i="2"/>
  <c r="A138" i="2"/>
  <c r="H138" i="2"/>
  <c r="B138" i="2"/>
  <c r="D138" i="2"/>
  <c r="A139" i="2"/>
  <c r="H139" i="2"/>
  <c r="B139" i="2"/>
  <c r="D139" i="2"/>
  <c r="A140" i="2"/>
  <c r="H140" i="2"/>
  <c r="B140" i="2"/>
  <c r="D140" i="2"/>
  <c r="A141" i="2"/>
  <c r="H141" i="2"/>
  <c r="B141" i="2"/>
  <c r="D141" i="2"/>
  <c r="A142" i="2"/>
  <c r="H142" i="2"/>
  <c r="B142" i="2"/>
  <c r="D142" i="2"/>
  <c r="A457" i="2"/>
  <c r="H457" i="2"/>
  <c r="B457" i="2"/>
  <c r="D457" i="2"/>
  <c r="A143" i="2"/>
  <c r="H143" i="2"/>
  <c r="B143" i="2"/>
  <c r="D143" i="2"/>
  <c r="A144" i="2"/>
  <c r="H144" i="2"/>
  <c r="B144" i="2"/>
  <c r="D144" i="2"/>
  <c r="A145" i="2"/>
  <c r="H145" i="2"/>
  <c r="B145" i="2"/>
  <c r="D145" i="2"/>
  <c r="A146" i="2"/>
  <c r="H146" i="2"/>
  <c r="B146" i="2"/>
  <c r="D146" i="2"/>
  <c r="A458" i="2"/>
  <c r="H458" i="2"/>
  <c r="B458" i="2"/>
  <c r="D458" i="2"/>
  <c r="A147" i="2"/>
  <c r="H147" i="2"/>
  <c r="B147" i="2"/>
  <c r="D147" i="2"/>
  <c r="A148" i="2"/>
  <c r="H148" i="2"/>
  <c r="B148" i="2"/>
  <c r="D148" i="2"/>
  <c r="A149" i="2"/>
  <c r="H149" i="2"/>
  <c r="B149" i="2"/>
  <c r="D149" i="2"/>
  <c r="A150" i="2"/>
  <c r="H150" i="2"/>
  <c r="B150" i="2"/>
  <c r="D150" i="2"/>
  <c r="A459" i="2"/>
  <c r="H459" i="2"/>
  <c r="B459" i="2"/>
  <c r="D459" i="2"/>
  <c r="A460" i="2"/>
  <c r="H460" i="2"/>
  <c r="B460" i="2"/>
  <c r="D460" i="2"/>
  <c r="A151" i="2"/>
  <c r="H151" i="2"/>
  <c r="B151" i="2"/>
  <c r="D151" i="2"/>
  <c r="A152" i="2"/>
  <c r="H152" i="2"/>
  <c r="B152" i="2"/>
  <c r="D152" i="2"/>
  <c r="A461" i="2"/>
  <c r="H461" i="2"/>
  <c r="B461" i="2"/>
  <c r="D461" i="2"/>
  <c r="A153" i="2"/>
  <c r="H153" i="2"/>
  <c r="B153" i="2"/>
  <c r="D153" i="2"/>
  <c r="A154" i="2"/>
  <c r="H154" i="2"/>
  <c r="B154" i="2"/>
  <c r="D154" i="2"/>
  <c r="A155" i="2"/>
  <c r="H155" i="2"/>
  <c r="B155" i="2"/>
  <c r="D155" i="2"/>
  <c r="A156" i="2"/>
  <c r="H156" i="2"/>
  <c r="B156" i="2"/>
  <c r="D156" i="2"/>
  <c r="A462" i="2"/>
  <c r="H462" i="2"/>
  <c r="B462" i="2"/>
  <c r="D462" i="2"/>
  <c r="A463" i="2"/>
  <c r="H463" i="2"/>
  <c r="B463" i="2"/>
  <c r="D463" i="2"/>
  <c r="A157" i="2"/>
  <c r="H157" i="2"/>
  <c r="B157" i="2"/>
  <c r="D157" i="2"/>
  <c r="A464" i="2"/>
  <c r="H464" i="2"/>
  <c r="B464" i="2"/>
  <c r="D464" i="2"/>
  <c r="A465" i="2"/>
  <c r="H465" i="2"/>
  <c r="B465" i="2"/>
  <c r="D465" i="2"/>
  <c r="A466" i="2"/>
  <c r="H466" i="2"/>
  <c r="B466" i="2"/>
  <c r="D466" i="2"/>
  <c r="A158" i="2"/>
  <c r="H158" i="2"/>
  <c r="B158" i="2"/>
  <c r="D158" i="2"/>
  <c r="A159" i="2"/>
  <c r="H159" i="2"/>
  <c r="B159" i="2"/>
  <c r="D159" i="2"/>
  <c r="A467" i="2"/>
  <c r="H467" i="2"/>
  <c r="B467" i="2"/>
  <c r="D467" i="2"/>
  <c r="A468" i="2"/>
  <c r="H468" i="2"/>
  <c r="B468" i="2"/>
  <c r="D468" i="2"/>
  <c r="A469" i="2"/>
  <c r="H469" i="2"/>
  <c r="B469" i="2"/>
  <c r="D469" i="2"/>
  <c r="A470" i="2"/>
  <c r="H470" i="2"/>
  <c r="B470" i="2"/>
  <c r="D470" i="2"/>
  <c r="A471" i="2"/>
  <c r="H471" i="2"/>
  <c r="B471" i="2"/>
  <c r="D471" i="2"/>
  <c r="A472" i="2"/>
  <c r="H472" i="2"/>
  <c r="B472" i="2"/>
  <c r="D472" i="2"/>
  <c r="A473" i="2"/>
  <c r="H473" i="2"/>
  <c r="B473" i="2"/>
  <c r="D473" i="2"/>
  <c r="A160" i="2"/>
  <c r="H160" i="2"/>
  <c r="B160" i="2"/>
  <c r="D160" i="2"/>
  <c r="A161" i="2"/>
  <c r="H161" i="2"/>
  <c r="B161" i="2"/>
  <c r="D161" i="2"/>
  <c r="A474" i="2"/>
  <c r="H474" i="2"/>
  <c r="B474" i="2"/>
  <c r="D474" i="2"/>
  <c r="A475" i="2"/>
  <c r="H475" i="2"/>
  <c r="B475" i="2"/>
  <c r="D475" i="2"/>
  <c r="A476" i="2"/>
  <c r="H476" i="2"/>
  <c r="B476" i="2"/>
  <c r="D476" i="2"/>
  <c r="A162" i="2"/>
  <c r="H162" i="2"/>
  <c r="B162" i="2"/>
  <c r="D162" i="2"/>
  <c r="A163" i="2"/>
  <c r="H163" i="2"/>
  <c r="B163" i="2"/>
  <c r="D163" i="2"/>
  <c r="A164" i="2"/>
  <c r="H164" i="2"/>
  <c r="B164" i="2"/>
  <c r="D164" i="2"/>
  <c r="A477" i="2"/>
  <c r="H477" i="2"/>
  <c r="B477" i="2"/>
  <c r="D477" i="2"/>
  <c r="A165" i="2"/>
  <c r="H165" i="2"/>
  <c r="B165" i="2"/>
  <c r="D165" i="2"/>
  <c r="A166" i="2"/>
  <c r="H166" i="2"/>
  <c r="B166" i="2"/>
  <c r="D166" i="2"/>
  <c r="A167" i="2"/>
  <c r="H167" i="2"/>
  <c r="B167" i="2"/>
  <c r="D167" i="2"/>
  <c r="A168" i="2"/>
  <c r="H168" i="2"/>
  <c r="B168" i="2"/>
  <c r="D168" i="2"/>
  <c r="A169" i="2"/>
  <c r="H169" i="2"/>
  <c r="B169" i="2"/>
  <c r="D169" i="2"/>
  <c r="A170" i="2"/>
  <c r="H170" i="2"/>
  <c r="B170" i="2"/>
  <c r="D170" i="2"/>
  <c r="A478" i="2"/>
  <c r="H478" i="2"/>
  <c r="B478" i="2"/>
  <c r="D478" i="2"/>
  <c r="A171" i="2"/>
  <c r="H171" i="2"/>
  <c r="B171" i="2"/>
  <c r="D171" i="2"/>
  <c r="A172" i="2"/>
  <c r="H172" i="2"/>
  <c r="B172" i="2"/>
  <c r="D172" i="2"/>
  <c r="A173" i="2"/>
  <c r="H173" i="2"/>
  <c r="B173" i="2"/>
  <c r="D173" i="2"/>
  <c r="A174" i="2"/>
  <c r="H174" i="2"/>
  <c r="B174" i="2"/>
  <c r="D174" i="2"/>
  <c r="A175" i="2"/>
  <c r="H175" i="2"/>
  <c r="B175" i="2"/>
  <c r="D175" i="2"/>
  <c r="A176" i="2"/>
  <c r="H176" i="2"/>
  <c r="B176" i="2"/>
  <c r="D176" i="2"/>
  <c r="A177" i="2"/>
  <c r="H177" i="2"/>
  <c r="B177" i="2"/>
  <c r="D177" i="2"/>
  <c r="A479" i="2"/>
  <c r="H479" i="2"/>
  <c r="B479" i="2"/>
  <c r="D479" i="2"/>
  <c r="A178" i="2"/>
  <c r="H178" i="2"/>
  <c r="B178" i="2"/>
  <c r="D178" i="2"/>
  <c r="A480" i="2"/>
  <c r="H480" i="2"/>
  <c r="B480" i="2"/>
  <c r="D480" i="2"/>
  <c r="A481" i="2"/>
  <c r="H481" i="2"/>
  <c r="B481" i="2"/>
  <c r="D481" i="2"/>
  <c r="A482" i="2"/>
  <c r="H482" i="2"/>
  <c r="B482" i="2"/>
  <c r="D482" i="2"/>
  <c r="A179" i="2"/>
  <c r="H179" i="2"/>
  <c r="B179" i="2"/>
  <c r="D179" i="2"/>
  <c r="A180" i="2"/>
  <c r="H180" i="2"/>
  <c r="B180" i="2"/>
  <c r="D180" i="2"/>
  <c r="A483" i="2"/>
  <c r="H483" i="2"/>
  <c r="B483" i="2"/>
  <c r="D483" i="2"/>
  <c r="A181" i="2"/>
  <c r="H181" i="2"/>
  <c r="B181" i="2"/>
  <c r="D181" i="2"/>
  <c r="A182" i="2"/>
  <c r="H182" i="2"/>
  <c r="B182" i="2"/>
  <c r="D182" i="2"/>
  <c r="A183" i="2"/>
  <c r="H183" i="2"/>
  <c r="B183" i="2"/>
  <c r="D183" i="2"/>
  <c r="A484" i="2"/>
  <c r="H484" i="2"/>
  <c r="B484" i="2"/>
  <c r="D484" i="2"/>
  <c r="A184" i="2"/>
  <c r="H184" i="2"/>
  <c r="B184" i="2"/>
  <c r="D184" i="2"/>
  <c r="A185" i="2"/>
  <c r="H185" i="2"/>
  <c r="B185" i="2"/>
  <c r="D185" i="2"/>
  <c r="A186" i="2"/>
  <c r="H186" i="2"/>
  <c r="B186" i="2"/>
  <c r="D186" i="2"/>
  <c r="A485" i="2"/>
  <c r="H485" i="2"/>
  <c r="B485" i="2"/>
  <c r="D485" i="2"/>
  <c r="A187" i="2"/>
  <c r="H187" i="2"/>
  <c r="B187" i="2"/>
  <c r="D187" i="2"/>
  <c r="A188" i="2"/>
  <c r="H188" i="2"/>
  <c r="B188" i="2"/>
  <c r="D188" i="2"/>
  <c r="A189" i="2"/>
  <c r="H189" i="2"/>
  <c r="B189" i="2"/>
  <c r="D189" i="2"/>
  <c r="A486" i="2"/>
  <c r="H486" i="2"/>
  <c r="B486" i="2"/>
  <c r="D486" i="2"/>
  <c r="A487" i="2"/>
  <c r="H487" i="2"/>
  <c r="B487" i="2"/>
  <c r="D487" i="2"/>
  <c r="A190" i="2"/>
  <c r="H190" i="2"/>
  <c r="B190" i="2"/>
  <c r="D190" i="2"/>
  <c r="A488" i="2"/>
  <c r="H488" i="2"/>
  <c r="B488" i="2"/>
  <c r="D488" i="2"/>
  <c r="A191" i="2"/>
  <c r="H191" i="2"/>
  <c r="B191" i="2"/>
  <c r="D191" i="2"/>
  <c r="A489" i="2"/>
  <c r="H489" i="2"/>
  <c r="B489" i="2"/>
  <c r="D489" i="2"/>
  <c r="A192" i="2"/>
  <c r="H192" i="2"/>
  <c r="B192" i="2"/>
  <c r="D192" i="2"/>
  <c r="A490" i="2"/>
  <c r="H490" i="2"/>
  <c r="B490" i="2"/>
  <c r="D490" i="2"/>
  <c r="A193" i="2"/>
  <c r="H193" i="2"/>
  <c r="B193" i="2"/>
  <c r="D193" i="2"/>
  <c r="A194" i="2"/>
  <c r="H194" i="2"/>
  <c r="B194" i="2"/>
  <c r="D194" i="2"/>
  <c r="A195" i="2"/>
  <c r="H195" i="2"/>
  <c r="B195" i="2"/>
  <c r="D195" i="2"/>
  <c r="A491" i="2"/>
  <c r="H491" i="2"/>
  <c r="B491" i="2"/>
  <c r="D491" i="2"/>
  <c r="A196" i="2"/>
  <c r="H196" i="2"/>
  <c r="B196" i="2"/>
  <c r="D196" i="2"/>
  <c r="A197" i="2"/>
  <c r="H197" i="2"/>
  <c r="B197" i="2"/>
  <c r="D197" i="2"/>
  <c r="A198" i="2"/>
  <c r="H198" i="2"/>
  <c r="B198" i="2"/>
  <c r="D198" i="2"/>
  <c r="A199" i="2"/>
  <c r="H199" i="2"/>
  <c r="B199" i="2"/>
  <c r="D199" i="2"/>
  <c r="A492" i="2"/>
  <c r="H492" i="2"/>
  <c r="B492" i="2"/>
  <c r="D492" i="2"/>
  <c r="A493" i="2"/>
  <c r="H493" i="2"/>
  <c r="B493" i="2"/>
  <c r="D493" i="2"/>
  <c r="A494" i="2"/>
  <c r="H494" i="2"/>
  <c r="B494" i="2"/>
  <c r="D494" i="2"/>
  <c r="A200" i="2"/>
  <c r="H200" i="2"/>
  <c r="B200" i="2"/>
  <c r="D200" i="2"/>
  <c r="A201" i="2"/>
  <c r="H201" i="2"/>
  <c r="B201" i="2"/>
  <c r="D201" i="2"/>
  <c r="A202" i="2"/>
  <c r="H202" i="2"/>
  <c r="B202" i="2"/>
  <c r="D202" i="2"/>
  <c r="A203" i="2"/>
  <c r="H203" i="2"/>
  <c r="B203" i="2"/>
  <c r="D203" i="2"/>
  <c r="A204" i="2"/>
  <c r="H204" i="2"/>
  <c r="B204" i="2"/>
  <c r="D204" i="2"/>
  <c r="A495" i="2"/>
  <c r="H495" i="2"/>
  <c r="B495" i="2"/>
  <c r="D495" i="2"/>
  <c r="A496" i="2"/>
  <c r="H496" i="2"/>
  <c r="B496" i="2"/>
  <c r="D496" i="2"/>
  <c r="A205" i="2"/>
  <c r="H205" i="2"/>
  <c r="B205" i="2"/>
  <c r="D205" i="2"/>
  <c r="A206" i="2"/>
  <c r="H206" i="2"/>
  <c r="B206" i="2"/>
  <c r="D206" i="2"/>
  <c r="A207" i="2"/>
  <c r="H207" i="2"/>
  <c r="B207" i="2"/>
  <c r="D207" i="2"/>
  <c r="A208" i="2"/>
  <c r="H208" i="2"/>
  <c r="B208" i="2"/>
  <c r="D208" i="2"/>
  <c r="A209" i="2"/>
  <c r="H209" i="2"/>
  <c r="B209" i="2"/>
  <c r="D209" i="2"/>
  <c r="A210" i="2"/>
  <c r="H210" i="2"/>
  <c r="B210" i="2"/>
  <c r="D210" i="2"/>
  <c r="A211" i="2"/>
  <c r="H211" i="2"/>
  <c r="B211" i="2"/>
  <c r="D211" i="2"/>
  <c r="A212" i="2"/>
  <c r="H212" i="2"/>
  <c r="B212" i="2"/>
  <c r="D212" i="2"/>
  <c r="A213" i="2"/>
  <c r="H213" i="2"/>
  <c r="B213" i="2"/>
  <c r="D213" i="2"/>
  <c r="A214" i="2"/>
  <c r="H214" i="2"/>
  <c r="B214" i="2"/>
  <c r="D214" i="2"/>
  <c r="A215" i="2"/>
  <c r="H215" i="2"/>
  <c r="B215" i="2"/>
  <c r="D215" i="2"/>
  <c r="A216" i="2"/>
  <c r="H216" i="2"/>
  <c r="B216" i="2"/>
  <c r="D216" i="2"/>
  <c r="A217" i="2"/>
  <c r="H217" i="2"/>
  <c r="B217" i="2"/>
  <c r="D217" i="2"/>
  <c r="A218" i="2"/>
  <c r="H218" i="2"/>
  <c r="B218" i="2"/>
  <c r="D218" i="2"/>
  <c r="A219" i="2"/>
  <c r="H219" i="2"/>
  <c r="B219" i="2"/>
  <c r="D219" i="2"/>
  <c r="A220" i="2"/>
  <c r="H220" i="2"/>
  <c r="B220" i="2"/>
  <c r="D220" i="2"/>
  <c r="A221" i="2"/>
  <c r="H221" i="2"/>
  <c r="B221" i="2"/>
  <c r="D221" i="2"/>
  <c r="A497" i="2"/>
  <c r="H497" i="2"/>
  <c r="B497" i="2"/>
  <c r="D497" i="2"/>
  <c r="H399" i="2"/>
  <c r="D399" i="2"/>
  <c r="B399" i="2"/>
  <c r="A399" i="2"/>
  <c r="H398" i="2"/>
  <c r="D398" i="2"/>
  <c r="B398" i="2"/>
  <c r="A398" i="2"/>
  <c r="H397" i="2"/>
  <c r="D397" i="2"/>
  <c r="B397" i="2"/>
  <c r="A397" i="2"/>
  <c r="H396" i="2"/>
  <c r="D396" i="2"/>
  <c r="B396" i="2"/>
  <c r="A396" i="2"/>
  <c r="H395" i="2"/>
  <c r="D395" i="2"/>
  <c r="B395" i="2"/>
  <c r="A395" i="2"/>
  <c r="H394" i="2"/>
  <c r="D394" i="2"/>
  <c r="B394" i="2"/>
  <c r="A394" i="2"/>
  <c r="H393" i="2"/>
  <c r="D393" i="2"/>
  <c r="B393" i="2"/>
  <c r="A393" i="2"/>
  <c r="H392" i="2"/>
  <c r="D392" i="2"/>
  <c r="B392" i="2"/>
  <c r="A392" i="2"/>
  <c r="H391" i="2"/>
  <c r="D391" i="2"/>
  <c r="B391" i="2"/>
  <c r="A391" i="2"/>
  <c r="H390" i="2"/>
  <c r="D390" i="2"/>
  <c r="B390" i="2"/>
  <c r="A390" i="2"/>
  <c r="H389" i="2"/>
  <c r="D389" i="2"/>
  <c r="B389" i="2"/>
  <c r="A389" i="2"/>
  <c r="H388" i="2"/>
  <c r="D388" i="2"/>
  <c r="B388" i="2"/>
  <c r="A388" i="2"/>
  <c r="H387" i="2"/>
  <c r="D387" i="2"/>
  <c r="B387" i="2"/>
  <c r="A387" i="2"/>
  <c r="H386" i="2"/>
  <c r="D386" i="2"/>
  <c r="B386" i="2"/>
  <c r="A386" i="2"/>
  <c r="H385" i="2"/>
  <c r="D385" i="2"/>
  <c r="B385" i="2"/>
  <c r="A385" i="2"/>
  <c r="H384" i="2"/>
  <c r="D384" i="2"/>
  <c r="B384" i="2"/>
  <c r="A384" i="2"/>
  <c r="H383" i="2"/>
  <c r="D383" i="2"/>
  <c r="B383" i="2"/>
  <c r="A383" i="2"/>
  <c r="H382" i="2"/>
  <c r="D382" i="2"/>
  <c r="B382" i="2"/>
  <c r="A382" i="2"/>
  <c r="H381" i="2"/>
  <c r="D381" i="2"/>
  <c r="B381" i="2"/>
  <c r="A381" i="2"/>
  <c r="H380" i="2"/>
  <c r="D380" i="2"/>
  <c r="B380" i="2"/>
  <c r="A380" i="2"/>
  <c r="H379" i="2"/>
  <c r="D379" i="2"/>
  <c r="B379" i="2"/>
  <c r="A379" i="2"/>
  <c r="H378" i="2"/>
  <c r="D378" i="2"/>
  <c r="B378" i="2"/>
  <c r="A378" i="2"/>
  <c r="H377" i="2"/>
  <c r="D377" i="2"/>
  <c r="B377" i="2"/>
  <c r="A377" i="2"/>
  <c r="H376" i="2"/>
  <c r="D376" i="2"/>
  <c r="B376" i="2"/>
  <c r="A376" i="2"/>
  <c r="H375" i="2"/>
  <c r="D375" i="2"/>
  <c r="B375" i="2"/>
  <c r="A375" i="2"/>
  <c r="H374" i="2"/>
  <c r="D374" i="2"/>
  <c r="B374" i="2"/>
  <c r="A374" i="2"/>
  <c r="H373" i="2"/>
  <c r="D373" i="2"/>
  <c r="B373" i="2"/>
  <c r="A373" i="2"/>
  <c r="H372" i="2"/>
  <c r="D372" i="2"/>
  <c r="B372" i="2"/>
  <c r="A372" i="2"/>
  <c r="H371" i="2"/>
  <c r="D371" i="2"/>
  <c r="B371" i="2"/>
  <c r="A371" i="2"/>
  <c r="H370" i="2"/>
  <c r="D370" i="2"/>
  <c r="B370" i="2"/>
  <c r="A370" i="2"/>
  <c r="H369" i="2"/>
  <c r="D369" i="2"/>
  <c r="B369" i="2"/>
  <c r="A369" i="2"/>
  <c r="H368" i="2"/>
  <c r="D368" i="2"/>
  <c r="B368" i="2"/>
  <c r="A368" i="2"/>
  <c r="H367" i="2"/>
  <c r="D367" i="2"/>
  <c r="B367" i="2"/>
  <c r="A367" i="2"/>
  <c r="H366" i="2"/>
  <c r="D366" i="2"/>
  <c r="B366" i="2"/>
  <c r="A366" i="2"/>
  <c r="H365" i="2"/>
  <c r="D365" i="2"/>
  <c r="B365" i="2"/>
  <c r="A365" i="2"/>
  <c r="H364" i="2"/>
  <c r="D364" i="2"/>
  <c r="B364" i="2"/>
  <c r="A364" i="2"/>
  <c r="H363" i="2"/>
  <c r="D363" i="2"/>
  <c r="B363" i="2"/>
  <c r="A363" i="2"/>
  <c r="H362" i="2"/>
  <c r="D362" i="2"/>
  <c r="B362" i="2"/>
  <c r="A362" i="2"/>
  <c r="H361" i="2"/>
  <c r="D361" i="2"/>
  <c r="B361" i="2"/>
  <c r="A361" i="2"/>
  <c r="H360" i="2"/>
  <c r="D360" i="2"/>
  <c r="B360" i="2"/>
  <c r="A360" i="2"/>
  <c r="H359" i="2"/>
  <c r="D359" i="2"/>
  <c r="B359" i="2"/>
  <c r="A359" i="2"/>
  <c r="H358" i="2"/>
  <c r="D358" i="2"/>
  <c r="B358" i="2"/>
  <c r="A358" i="2"/>
  <c r="H357" i="2"/>
  <c r="D357" i="2"/>
  <c r="B357" i="2"/>
  <c r="A357" i="2"/>
  <c r="H356" i="2"/>
  <c r="D356" i="2"/>
  <c r="B356" i="2"/>
  <c r="A356" i="2"/>
  <c r="H355" i="2"/>
  <c r="D355" i="2"/>
  <c r="B355" i="2"/>
  <c r="A355" i="2"/>
  <c r="H354" i="2"/>
  <c r="D354" i="2"/>
  <c r="B354" i="2"/>
  <c r="A354" i="2"/>
  <c r="H353" i="2"/>
  <c r="D353" i="2"/>
  <c r="B353" i="2"/>
  <c r="A353" i="2"/>
  <c r="H352" i="2"/>
  <c r="D352" i="2"/>
  <c r="B352" i="2"/>
  <c r="A352" i="2"/>
  <c r="H351" i="2"/>
  <c r="D351" i="2"/>
  <c r="B351" i="2"/>
  <c r="A351" i="2"/>
  <c r="H350" i="2"/>
  <c r="D350" i="2"/>
  <c r="B350" i="2"/>
  <c r="A350" i="2"/>
  <c r="H349" i="2"/>
  <c r="D349" i="2"/>
  <c r="B349" i="2"/>
  <c r="A349" i="2"/>
  <c r="H348" i="2"/>
  <c r="D348" i="2"/>
  <c r="B348" i="2"/>
  <c r="A348" i="2"/>
  <c r="H347" i="2"/>
  <c r="D347" i="2"/>
  <c r="B347" i="2"/>
  <c r="A347" i="2"/>
  <c r="H346" i="2"/>
  <c r="D346" i="2"/>
  <c r="B346" i="2"/>
  <c r="A346" i="2"/>
  <c r="H345" i="2"/>
  <c r="D345" i="2"/>
  <c r="B345" i="2"/>
  <c r="A345" i="2"/>
  <c r="H344" i="2"/>
  <c r="D344" i="2"/>
  <c r="B344" i="2"/>
  <c r="A344" i="2"/>
  <c r="H343" i="2"/>
  <c r="D343" i="2"/>
  <c r="B343" i="2"/>
  <c r="A343" i="2"/>
  <c r="H342" i="2"/>
  <c r="D342" i="2"/>
  <c r="B342" i="2"/>
  <c r="A342" i="2"/>
  <c r="H341" i="2"/>
  <c r="D341" i="2"/>
  <c r="B341" i="2"/>
  <c r="A341" i="2"/>
  <c r="H340" i="2"/>
  <c r="D340" i="2"/>
  <c r="B340" i="2"/>
  <c r="A340" i="2"/>
  <c r="H339" i="2"/>
  <c r="D339" i="2"/>
  <c r="B339" i="2"/>
  <c r="A339" i="2"/>
  <c r="H338" i="2"/>
  <c r="D338" i="2"/>
  <c r="B338" i="2"/>
  <c r="A338" i="2"/>
  <c r="H337" i="2"/>
  <c r="D337" i="2"/>
  <c r="B337" i="2"/>
  <c r="A337" i="2"/>
  <c r="H336" i="2"/>
  <c r="D336" i="2"/>
  <c r="B336" i="2"/>
  <c r="A336" i="2"/>
  <c r="H335" i="2"/>
  <c r="D335" i="2"/>
  <c r="B335" i="2"/>
  <c r="A335" i="2"/>
  <c r="H334" i="2"/>
  <c r="D334" i="2"/>
  <c r="B334" i="2"/>
  <c r="A334" i="2"/>
  <c r="H333" i="2"/>
  <c r="D333" i="2"/>
  <c r="B333" i="2"/>
  <c r="A333" i="2"/>
  <c r="H332" i="2"/>
  <c r="D332" i="2"/>
  <c r="B332" i="2"/>
  <c r="A332" i="2"/>
  <c r="H331" i="2"/>
  <c r="D331" i="2"/>
  <c r="B331" i="2"/>
  <c r="A331" i="2"/>
  <c r="H330" i="2"/>
  <c r="D330" i="2"/>
  <c r="B330" i="2"/>
  <c r="A330" i="2"/>
  <c r="H329" i="2"/>
  <c r="D329" i="2"/>
  <c r="B329" i="2"/>
  <c r="A329" i="2"/>
  <c r="H328" i="2"/>
  <c r="D328" i="2"/>
  <c r="B328" i="2"/>
  <c r="A328" i="2"/>
  <c r="H327" i="2"/>
  <c r="D327" i="2"/>
  <c r="B327" i="2"/>
  <c r="A327" i="2"/>
  <c r="H326" i="2"/>
  <c r="D326" i="2"/>
  <c r="B326" i="2"/>
  <c r="A326" i="2"/>
  <c r="H325" i="2"/>
  <c r="D325" i="2"/>
  <c r="B325" i="2"/>
  <c r="A325" i="2"/>
  <c r="H324" i="2"/>
  <c r="D324" i="2"/>
  <c r="B324" i="2"/>
  <c r="A324" i="2"/>
  <c r="H323" i="2"/>
  <c r="D323" i="2"/>
  <c r="B323" i="2"/>
  <c r="A323" i="2"/>
  <c r="H322" i="2"/>
  <c r="D322" i="2"/>
  <c r="B322" i="2"/>
  <c r="A322" i="2"/>
  <c r="H321" i="2"/>
  <c r="D321" i="2"/>
  <c r="B321" i="2"/>
  <c r="A321" i="2"/>
  <c r="H320" i="2"/>
  <c r="D320" i="2"/>
  <c r="B320" i="2"/>
  <c r="A320" i="2"/>
  <c r="H319" i="2"/>
  <c r="D319" i="2"/>
  <c r="B319" i="2"/>
  <c r="A319" i="2"/>
  <c r="H318" i="2"/>
  <c r="D318" i="2"/>
  <c r="B318" i="2"/>
  <c r="A318" i="2"/>
  <c r="H317" i="2"/>
  <c r="D317" i="2"/>
  <c r="B317" i="2"/>
  <c r="A317" i="2"/>
  <c r="H316" i="2"/>
  <c r="D316" i="2"/>
  <c r="B316" i="2"/>
  <c r="A316" i="2"/>
  <c r="H315" i="2"/>
  <c r="D315" i="2"/>
  <c r="B315" i="2"/>
  <c r="A315" i="2"/>
  <c r="H314" i="2"/>
  <c r="D314" i="2"/>
  <c r="B314" i="2"/>
  <c r="A314" i="2"/>
  <c r="H313" i="2"/>
  <c r="D313" i="2"/>
  <c r="B313" i="2"/>
  <c r="A313" i="2"/>
  <c r="H312" i="2"/>
  <c r="D312" i="2"/>
  <c r="B312" i="2"/>
  <c r="A312" i="2"/>
  <c r="H311" i="2"/>
  <c r="D311" i="2"/>
  <c r="B311" i="2"/>
  <c r="A311" i="2"/>
  <c r="H310" i="2"/>
  <c r="D310" i="2"/>
  <c r="B310" i="2"/>
  <c r="A310" i="2"/>
  <c r="H309" i="2"/>
  <c r="D309" i="2"/>
  <c r="B309" i="2"/>
  <c r="A309" i="2"/>
  <c r="H308" i="2"/>
  <c r="D308" i="2"/>
  <c r="B308" i="2"/>
  <c r="A308" i="2"/>
  <c r="H307" i="2"/>
  <c r="D307" i="2"/>
  <c r="B307" i="2"/>
  <c r="A307" i="2"/>
  <c r="H306" i="2"/>
  <c r="D306" i="2"/>
  <c r="B306" i="2"/>
  <c r="A306" i="2"/>
  <c r="H305" i="2"/>
  <c r="D305" i="2"/>
  <c r="B305" i="2"/>
  <c r="A305" i="2"/>
  <c r="H304" i="2"/>
  <c r="D304" i="2"/>
  <c r="B304" i="2"/>
  <c r="A304" i="2"/>
  <c r="H303" i="2"/>
  <c r="D303" i="2"/>
  <c r="B303" i="2"/>
  <c r="A303" i="2"/>
  <c r="H302" i="2"/>
  <c r="D302" i="2"/>
  <c r="B302" i="2"/>
  <c r="A302" i="2"/>
  <c r="H301" i="2"/>
  <c r="D301" i="2"/>
  <c r="B301" i="2"/>
  <c r="A301" i="2"/>
  <c r="H300" i="2"/>
  <c r="D300" i="2"/>
  <c r="B300" i="2"/>
  <c r="A300" i="2"/>
  <c r="H299" i="2"/>
  <c r="D299" i="2"/>
  <c r="B299" i="2"/>
  <c r="A299" i="2"/>
  <c r="H298" i="2"/>
  <c r="D298" i="2"/>
  <c r="B298" i="2"/>
  <c r="A298" i="2"/>
  <c r="H297" i="2"/>
  <c r="D297" i="2"/>
  <c r="B297" i="2"/>
  <c r="A297" i="2"/>
  <c r="H296" i="2"/>
  <c r="D296" i="2"/>
  <c r="B296" i="2"/>
  <c r="A296" i="2"/>
  <c r="H295" i="2"/>
  <c r="D295" i="2"/>
  <c r="B295" i="2"/>
  <c r="A295" i="2"/>
  <c r="H294" i="2"/>
  <c r="D294" i="2"/>
  <c r="B294" i="2"/>
  <c r="A294" i="2"/>
  <c r="H293" i="2"/>
  <c r="F293" i="2"/>
  <c r="D293" i="2"/>
  <c r="B293" i="2"/>
  <c r="A293" i="2"/>
  <c r="H292" i="2"/>
  <c r="B292" i="2"/>
  <c r="F292" i="2"/>
  <c r="D292" i="2"/>
  <c r="A292" i="2"/>
  <c r="H291" i="2"/>
  <c r="B291" i="2"/>
  <c r="F291" i="2"/>
  <c r="D291" i="2"/>
  <c r="A291" i="2"/>
  <c r="H290" i="2"/>
  <c r="F290" i="2"/>
  <c r="D290" i="2"/>
  <c r="B290" i="2"/>
  <c r="A290" i="2"/>
  <c r="H289" i="2"/>
  <c r="B289" i="2"/>
  <c r="F289" i="2"/>
  <c r="D289" i="2"/>
  <c r="A289" i="2"/>
  <c r="H288" i="2"/>
  <c r="D288" i="2"/>
  <c r="B288" i="2"/>
  <c r="A288" i="2"/>
  <c r="H287" i="2"/>
  <c r="B287" i="2"/>
  <c r="D287" i="2"/>
  <c r="A287" i="2"/>
  <c r="H286" i="2"/>
  <c r="D286" i="2"/>
  <c r="B286" i="2"/>
  <c r="A286" i="2"/>
  <c r="H285" i="2"/>
  <c r="B285" i="2"/>
  <c r="D285" i="2"/>
  <c r="A285" i="2"/>
  <c r="H284" i="2"/>
  <c r="D284" i="2"/>
  <c r="B284" i="2"/>
  <c r="A284" i="2"/>
  <c r="H283" i="2"/>
  <c r="B283" i="2"/>
  <c r="D283" i="2"/>
  <c r="A283" i="2"/>
  <c r="H282" i="2"/>
  <c r="D282" i="2"/>
  <c r="B282" i="2"/>
  <c r="A282" i="2"/>
  <c r="H281" i="2"/>
  <c r="B281" i="2"/>
  <c r="D281" i="2"/>
  <c r="A281" i="2"/>
  <c r="H280" i="2"/>
  <c r="D280" i="2"/>
  <c r="B280" i="2"/>
  <c r="A280" i="2"/>
  <c r="H279" i="2"/>
  <c r="B279" i="2"/>
  <c r="D279" i="2"/>
  <c r="A279" i="2"/>
  <c r="H278" i="2"/>
  <c r="D278" i="2"/>
  <c r="B278" i="2"/>
  <c r="A278" i="2"/>
  <c r="H277" i="2"/>
  <c r="B277" i="2"/>
  <c r="D277" i="2"/>
  <c r="A277" i="2"/>
  <c r="H276" i="2"/>
  <c r="D276" i="2"/>
  <c r="B276" i="2"/>
  <c r="A276" i="2"/>
  <c r="H275" i="2"/>
  <c r="B275" i="2"/>
  <c r="D275" i="2"/>
  <c r="A275" i="2"/>
  <c r="H274" i="2"/>
  <c r="D274" i="2"/>
  <c r="B274" i="2"/>
  <c r="A274" i="2"/>
  <c r="H273" i="2"/>
  <c r="B273" i="2"/>
  <c r="D273" i="2"/>
  <c r="A273" i="2"/>
  <c r="H272" i="2"/>
  <c r="D272" i="2"/>
  <c r="B272" i="2"/>
  <c r="A272" i="2"/>
  <c r="H271" i="2"/>
  <c r="B271" i="2"/>
  <c r="D271" i="2"/>
  <c r="A271" i="2"/>
  <c r="H270" i="2"/>
  <c r="D270" i="2"/>
  <c r="B270" i="2"/>
  <c r="A270" i="2"/>
  <c r="H269" i="2"/>
  <c r="B269" i="2"/>
  <c r="D269" i="2"/>
  <c r="A269" i="2"/>
  <c r="H268" i="2"/>
  <c r="D268" i="2"/>
  <c r="B268" i="2"/>
  <c r="A268" i="2"/>
  <c r="H267" i="2"/>
  <c r="B267" i="2"/>
  <c r="D267" i="2"/>
  <c r="A267" i="2"/>
  <c r="H266" i="2"/>
  <c r="D266" i="2"/>
  <c r="B266" i="2"/>
  <c r="A266" i="2"/>
  <c r="H265" i="2"/>
  <c r="B265" i="2"/>
  <c r="D265" i="2"/>
  <c r="A265" i="2"/>
  <c r="H264" i="2"/>
  <c r="D264" i="2"/>
  <c r="B264" i="2"/>
  <c r="A264" i="2"/>
  <c r="H263" i="2"/>
  <c r="B263" i="2"/>
  <c r="D263" i="2"/>
  <c r="A263" i="2"/>
  <c r="H262" i="2"/>
  <c r="D262" i="2"/>
  <c r="B262" i="2"/>
  <c r="A262" i="2"/>
  <c r="H261" i="2"/>
  <c r="B261" i="2"/>
  <c r="D261" i="2"/>
  <c r="A261" i="2"/>
  <c r="H260" i="2"/>
  <c r="D260" i="2"/>
  <c r="B260" i="2"/>
  <c r="A260" i="2"/>
  <c r="H259" i="2"/>
  <c r="B259" i="2"/>
  <c r="D259" i="2"/>
  <c r="A259" i="2"/>
  <c r="H258" i="2"/>
  <c r="D258" i="2"/>
  <c r="B258" i="2"/>
  <c r="A258" i="2"/>
  <c r="H257" i="2"/>
  <c r="B257" i="2"/>
  <c r="D257" i="2"/>
  <c r="A257" i="2"/>
  <c r="H256" i="2"/>
  <c r="D256" i="2"/>
  <c r="B256" i="2"/>
  <c r="A256" i="2"/>
  <c r="H255" i="2"/>
  <c r="B255" i="2"/>
  <c r="D255" i="2"/>
  <c r="A255" i="2"/>
  <c r="H254" i="2"/>
  <c r="D254" i="2"/>
  <c r="B254" i="2"/>
  <c r="A254" i="2"/>
  <c r="H253" i="2"/>
  <c r="B253" i="2"/>
  <c r="D253" i="2"/>
  <c r="A253" i="2"/>
  <c r="H252" i="2"/>
  <c r="D252" i="2"/>
  <c r="B252" i="2"/>
  <c r="A252" i="2"/>
  <c r="H251" i="2"/>
  <c r="B251" i="2"/>
  <c r="D251" i="2"/>
  <c r="A251" i="2"/>
  <c r="H250" i="2"/>
  <c r="D250" i="2"/>
  <c r="B250" i="2"/>
  <c r="A250" i="2"/>
  <c r="H249" i="2"/>
  <c r="B249" i="2"/>
  <c r="D249" i="2"/>
  <c r="A249" i="2"/>
  <c r="H248" i="2"/>
  <c r="D248" i="2"/>
  <c r="B248" i="2"/>
  <c r="A248" i="2"/>
  <c r="H247" i="2"/>
  <c r="B247" i="2"/>
  <c r="D247" i="2"/>
  <c r="A247" i="2"/>
  <c r="H246" i="2"/>
  <c r="D246" i="2"/>
  <c r="B246" i="2"/>
  <c r="A246" i="2"/>
  <c r="H245" i="2"/>
  <c r="B245" i="2"/>
  <c r="D245" i="2"/>
  <c r="A245" i="2"/>
  <c r="H244" i="2"/>
  <c r="D244" i="2"/>
  <c r="B244" i="2"/>
  <c r="A244" i="2"/>
  <c r="H243" i="2"/>
  <c r="B243" i="2"/>
  <c r="D243" i="2"/>
  <c r="A243" i="2"/>
  <c r="H242" i="2"/>
  <c r="D242" i="2"/>
  <c r="B242" i="2"/>
  <c r="A242" i="2"/>
  <c r="H241" i="2"/>
  <c r="B241" i="2"/>
  <c r="D241" i="2"/>
  <c r="A241" i="2"/>
  <c r="H240" i="2"/>
  <c r="D240" i="2"/>
  <c r="B240" i="2"/>
  <c r="A240" i="2"/>
  <c r="H239" i="2"/>
  <c r="B239" i="2"/>
  <c r="D239" i="2"/>
  <c r="A239" i="2"/>
  <c r="H238" i="2"/>
  <c r="D238" i="2"/>
  <c r="B238" i="2"/>
  <c r="A238" i="2"/>
  <c r="H237" i="2"/>
  <c r="B237" i="2"/>
  <c r="D237" i="2"/>
  <c r="A237" i="2"/>
  <c r="H236" i="2"/>
  <c r="D236" i="2"/>
  <c r="B236" i="2"/>
  <c r="A236" i="2"/>
  <c r="H235" i="2"/>
  <c r="B235" i="2"/>
  <c r="D235" i="2"/>
  <c r="A235" i="2"/>
  <c r="H234" i="2"/>
  <c r="D234" i="2"/>
  <c r="B234" i="2"/>
  <c r="A234" i="2"/>
  <c r="H233" i="2"/>
  <c r="B233" i="2"/>
  <c r="D233" i="2"/>
  <c r="A233" i="2"/>
  <c r="H232" i="2"/>
  <c r="D232" i="2"/>
  <c r="B232" i="2"/>
  <c r="A232" i="2"/>
  <c r="H231" i="2"/>
  <c r="B231" i="2"/>
  <c r="D231" i="2"/>
  <c r="A231" i="2"/>
  <c r="H230" i="2"/>
  <c r="D230" i="2"/>
  <c r="B230" i="2"/>
  <c r="A230" i="2"/>
  <c r="H229" i="2"/>
  <c r="B229" i="2"/>
  <c r="D229" i="2"/>
  <c r="A229" i="2"/>
  <c r="H228" i="2"/>
  <c r="D228" i="2"/>
  <c r="B228" i="2"/>
  <c r="A228" i="2"/>
  <c r="H227" i="2"/>
  <c r="B227" i="2"/>
  <c r="D227" i="2"/>
  <c r="A227" i="2"/>
  <c r="H226" i="2"/>
  <c r="D226" i="2"/>
  <c r="B226" i="2"/>
  <c r="A226" i="2"/>
  <c r="H225" i="2"/>
  <c r="B225" i="2"/>
  <c r="D225" i="2"/>
  <c r="A225" i="2"/>
  <c r="H224" i="2"/>
  <c r="D224" i="2"/>
  <c r="B224" i="2"/>
  <c r="A224" i="2"/>
  <c r="H223" i="2"/>
  <c r="B223" i="2"/>
  <c r="D223" i="2"/>
  <c r="A223" i="2"/>
  <c r="H222" i="2"/>
  <c r="D222" i="2"/>
  <c r="B222" i="2"/>
  <c r="A222" i="2"/>
  <c r="J241" i="1"/>
  <c r="Q241" i="1"/>
  <c r="J245" i="1"/>
  <c r="Q245" i="1"/>
  <c r="J262" i="1"/>
  <c r="Q262" i="1"/>
  <c r="K248" i="1"/>
  <c r="Q248" i="1"/>
  <c r="K255" i="1"/>
  <c r="Q255" i="1"/>
  <c r="J256" i="1"/>
  <c r="Q256" i="1"/>
  <c r="Q258" i="1"/>
  <c r="J259" i="1"/>
  <c r="Q259" i="1"/>
  <c r="Q260" i="1"/>
  <c r="K260" i="1"/>
  <c r="Q261" i="1"/>
  <c r="J261" i="1"/>
  <c r="K257" i="1"/>
  <c r="Q257" i="1"/>
  <c r="J253" i="1"/>
  <c r="Q253" i="1"/>
  <c r="K247" i="1"/>
  <c r="Q247" i="1"/>
  <c r="K249" i="1"/>
  <c r="Q249" i="1"/>
  <c r="K251" i="1"/>
  <c r="Q251" i="1"/>
  <c r="K252" i="1"/>
  <c r="Q252" i="1"/>
  <c r="Q254" i="1"/>
  <c r="K254" i="1"/>
  <c r="K228" i="1"/>
  <c r="Q228" i="1"/>
  <c r="K235" i="1"/>
  <c r="Q235" i="1"/>
  <c r="K242" i="1"/>
  <c r="Q242" i="1"/>
  <c r="K231" i="1"/>
  <c r="Q231" i="1"/>
  <c r="K234" i="1"/>
  <c r="Q234" i="1"/>
  <c r="K237" i="1"/>
  <c r="Q237" i="1"/>
  <c r="Q250" i="1"/>
  <c r="K250" i="1"/>
  <c r="Q233" i="1"/>
  <c r="J233" i="1"/>
  <c r="Q229" i="1"/>
  <c r="K229" i="1"/>
  <c r="Q110" i="1"/>
  <c r="J110" i="1"/>
  <c r="Q109" i="1"/>
  <c r="J109" i="1"/>
  <c r="Q89" i="1"/>
  <c r="G89" i="1"/>
  <c r="Q88" i="1"/>
  <c r="G88" i="1"/>
  <c r="Q86" i="1"/>
  <c r="G86" i="1"/>
  <c r="Q84" i="1"/>
  <c r="G84" i="1"/>
  <c r="J84" i="1"/>
  <c r="Q83" i="1"/>
  <c r="G83" i="1"/>
  <c r="J83" i="1"/>
  <c r="Q82" i="1"/>
  <c r="G82" i="1"/>
  <c r="J82" i="1"/>
  <c r="Q81" i="1"/>
  <c r="G81" i="1"/>
  <c r="J81" i="1"/>
  <c r="Q80" i="1"/>
  <c r="G80" i="1"/>
  <c r="J80" i="1"/>
  <c r="Q79" i="1"/>
  <c r="G79" i="1"/>
  <c r="J79" i="1"/>
  <c r="Q78" i="1"/>
  <c r="G78" i="1"/>
  <c r="J78" i="1"/>
  <c r="Q70" i="1"/>
  <c r="Q65" i="1"/>
  <c r="J65" i="1"/>
  <c r="Q39" i="1"/>
  <c r="J39" i="1"/>
  <c r="Q37" i="1"/>
  <c r="J37" i="1"/>
  <c r="Q34" i="1"/>
  <c r="Q30" i="1"/>
  <c r="J30" i="1"/>
  <c r="Q29" i="1"/>
  <c r="J29" i="1"/>
  <c r="Q28" i="1"/>
  <c r="J28" i="1"/>
  <c r="Q244" i="1"/>
  <c r="K244" i="1"/>
  <c r="Q243" i="1"/>
  <c r="K243" i="1"/>
  <c r="Q240" i="1"/>
  <c r="K240" i="1"/>
  <c r="Q239" i="1"/>
  <c r="K239" i="1"/>
  <c r="K246" i="1"/>
  <c r="Q246" i="1"/>
  <c r="Q236" i="1"/>
  <c r="K236" i="1"/>
  <c r="Q232" i="1"/>
  <c r="K232" i="1"/>
  <c r="Q230" i="1"/>
  <c r="K230" i="1"/>
  <c r="Q238" i="1"/>
  <c r="K238" i="1"/>
  <c r="Q22" i="1"/>
  <c r="Q23" i="1"/>
  <c r="Q24" i="1"/>
  <c r="Q25" i="1"/>
  <c r="Q26" i="1"/>
  <c r="Q27" i="1"/>
  <c r="Q31" i="1"/>
  <c r="Q32" i="1"/>
  <c r="Q33" i="1"/>
  <c r="Q35" i="1"/>
  <c r="Q36" i="1"/>
  <c r="Q38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6" i="1"/>
  <c r="Q67" i="1"/>
  <c r="Q68" i="1"/>
  <c r="Q69" i="1"/>
  <c r="Q71" i="1"/>
  <c r="Q72" i="1"/>
  <c r="Q73" i="1"/>
  <c r="Q74" i="1"/>
  <c r="Q75" i="1"/>
  <c r="Q76" i="1"/>
  <c r="Q77" i="1"/>
  <c r="Q85" i="1"/>
  <c r="Q87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8" i="1"/>
  <c r="Q209" i="1"/>
  <c r="Q210" i="1"/>
  <c r="Q211" i="1"/>
  <c r="Q215" i="1"/>
  <c r="Q216" i="1"/>
  <c r="Q217" i="1"/>
  <c r="Q218" i="1"/>
  <c r="Q219" i="1"/>
  <c r="Q220" i="1"/>
  <c r="Q221" i="1"/>
  <c r="Q223" i="1"/>
  <c r="Q225" i="1"/>
  <c r="Q226" i="1"/>
  <c r="Q227" i="1"/>
  <c r="Q207" i="1"/>
  <c r="Q212" i="1"/>
  <c r="Q213" i="1"/>
  <c r="Q214" i="1"/>
  <c r="Q222" i="1"/>
  <c r="Q224" i="1"/>
  <c r="K207" i="1"/>
  <c r="K212" i="1"/>
  <c r="K213" i="1"/>
  <c r="K214" i="1"/>
  <c r="K222" i="1"/>
  <c r="K224" i="1"/>
  <c r="I52" i="1"/>
  <c r="I55" i="1"/>
  <c r="I61" i="1"/>
  <c r="I67" i="1"/>
  <c r="I69" i="1"/>
  <c r="I73" i="1"/>
  <c r="I75" i="1"/>
  <c r="I85" i="1"/>
  <c r="I93" i="1"/>
  <c r="I97" i="1"/>
  <c r="I141" i="1"/>
  <c r="I180" i="1"/>
  <c r="I182" i="1"/>
  <c r="I183" i="1"/>
  <c r="I187" i="1"/>
  <c r="I191" i="1"/>
  <c r="I51" i="1"/>
  <c r="J178" i="1"/>
  <c r="J163" i="1"/>
  <c r="J176" i="1"/>
  <c r="J152" i="1"/>
  <c r="J23" i="1"/>
  <c r="J24" i="1"/>
  <c r="J25" i="1"/>
  <c r="J26" i="1"/>
  <c r="J27" i="1"/>
  <c r="J31" i="1"/>
  <c r="J32" i="1"/>
  <c r="J33" i="1"/>
  <c r="J35" i="1"/>
  <c r="J36" i="1"/>
  <c r="J38" i="1"/>
  <c r="J40" i="1"/>
  <c r="J44" i="1"/>
  <c r="J45" i="1"/>
  <c r="J46" i="1"/>
  <c r="J47" i="1"/>
  <c r="J49" i="1"/>
  <c r="J50" i="1"/>
  <c r="J53" i="1"/>
  <c r="J54" i="1"/>
  <c r="J56" i="1"/>
  <c r="J57" i="1"/>
  <c r="J59" i="1"/>
  <c r="J63" i="1"/>
  <c r="J64" i="1"/>
  <c r="J68" i="1"/>
  <c r="J94" i="1"/>
  <c r="J95" i="1"/>
  <c r="K96" i="1"/>
  <c r="J117" i="1"/>
  <c r="J142" i="1"/>
  <c r="J143" i="1"/>
  <c r="J145" i="1"/>
  <c r="J148" i="1"/>
  <c r="J149" i="1"/>
  <c r="J151" i="1"/>
  <c r="J158" i="1"/>
  <c r="J161" i="1"/>
  <c r="J165" i="1"/>
  <c r="J170" i="1"/>
  <c r="J173" i="1"/>
  <c r="J174" i="1"/>
  <c r="J175" i="1"/>
  <c r="K181" i="1"/>
  <c r="J184" i="1"/>
  <c r="J185" i="1"/>
  <c r="J186" i="1"/>
  <c r="J194" i="1"/>
  <c r="K190" i="1"/>
  <c r="J195" i="1"/>
  <c r="J196" i="1"/>
  <c r="J197" i="1"/>
  <c r="J198" i="1"/>
  <c r="K199" i="1"/>
  <c r="K201" i="1"/>
  <c r="J200" i="1"/>
  <c r="J202" i="1"/>
  <c r="J203" i="1"/>
  <c r="J204" i="1"/>
  <c r="J205" i="1"/>
  <c r="J206" i="1"/>
  <c r="K210" i="1"/>
  <c r="J208" i="1"/>
  <c r="J209" i="1"/>
  <c r="J211" i="1"/>
  <c r="J215" i="1"/>
  <c r="K219" i="1"/>
  <c r="K217" i="1"/>
  <c r="K218" i="1"/>
  <c r="J223" i="1"/>
  <c r="K220" i="1"/>
  <c r="K221" i="1"/>
  <c r="K225" i="1"/>
  <c r="K216" i="1"/>
  <c r="J226" i="1"/>
  <c r="J227" i="1"/>
  <c r="J21" i="1"/>
  <c r="I104" i="1"/>
  <c r="I105" i="1"/>
  <c r="I106" i="1"/>
  <c r="G107" i="1"/>
  <c r="I107" i="1"/>
  <c r="I108" i="1"/>
  <c r="I111" i="1"/>
  <c r="I112" i="1"/>
  <c r="G113" i="1"/>
  <c r="I113" i="1"/>
  <c r="G114" i="1"/>
  <c r="I114" i="1"/>
  <c r="G115" i="1"/>
  <c r="I115" i="1"/>
  <c r="G116" i="1"/>
  <c r="I116" i="1"/>
  <c r="I120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4" i="1"/>
  <c r="I147" i="1"/>
  <c r="G169" i="1"/>
  <c r="I169" i="1"/>
  <c r="I103" i="1"/>
  <c r="K179" i="1"/>
  <c r="K188" i="1"/>
  <c r="K189" i="1"/>
  <c r="K192" i="1"/>
  <c r="K193" i="1"/>
  <c r="I41" i="1"/>
  <c r="I42" i="1"/>
  <c r="I43" i="1"/>
  <c r="I48" i="1"/>
  <c r="I58" i="1"/>
  <c r="I60" i="1"/>
  <c r="I62" i="1"/>
  <c r="I71" i="1"/>
  <c r="I72" i="1"/>
  <c r="I87" i="1"/>
  <c r="I172" i="1"/>
  <c r="J119" i="1"/>
  <c r="I66" i="1"/>
  <c r="I90" i="1"/>
  <c r="I91" i="1"/>
  <c r="I92" i="1"/>
  <c r="I102" i="1"/>
  <c r="J118" i="1"/>
  <c r="J168" i="1"/>
  <c r="J98" i="1"/>
  <c r="J99" i="1"/>
  <c r="J100" i="1"/>
  <c r="J101" i="1"/>
  <c r="J121" i="1"/>
  <c r="J122" i="1"/>
  <c r="I76" i="1"/>
  <c r="I77" i="1"/>
  <c r="J150" i="1"/>
  <c r="J153" i="1"/>
  <c r="J154" i="1"/>
  <c r="J155" i="1"/>
  <c r="J156" i="1"/>
  <c r="J157" i="1"/>
  <c r="J159" i="1"/>
  <c r="J160" i="1"/>
  <c r="J162" i="1"/>
  <c r="J164" i="1"/>
  <c r="J166" i="1"/>
  <c r="J167" i="1"/>
  <c r="J146" i="1"/>
  <c r="H22" i="1"/>
  <c r="R19" i="1"/>
  <c r="E18" i="1"/>
  <c r="C17" i="1"/>
  <c r="Q21" i="1"/>
  <c r="S177" i="1"/>
  <c r="J177" i="1"/>
  <c r="J258" i="1"/>
  <c r="S258" i="1"/>
  <c r="S19" i="1"/>
  <c r="E19" i="1"/>
  <c r="S391" i="3"/>
  <c r="N391" i="3"/>
  <c r="S386" i="3"/>
  <c r="K386" i="3"/>
  <c r="K544" i="3"/>
  <c r="R521" i="3"/>
  <c r="K521" i="3"/>
  <c r="R512" i="3"/>
  <c r="K512" i="3"/>
  <c r="R484" i="3"/>
  <c r="R464" i="3"/>
  <c r="K464" i="3"/>
  <c r="R452" i="3"/>
  <c r="K452" i="3"/>
  <c r="R440" i="3"/>
  <c r="K440" i="3"/>
  <c r="R431" i="3"/>
  <c r="M431" i="3"/>
  <c r="R407" i="3"/>
  <c r="R400" i="3"/>
  <c r="K400" i="3"/>
  <c r="R392" i="3"/>
  <c r="N392" i="3"/>
  <c r="R387" i="3"/>
  <c r="N387" i="3"/>
  <c r="R370" i="3"/>
  <c r="J370" i="3"/>
  <c r="R364" i="3"/>
  <c r="J364" i="3"/>
  <c r="R358" i="3"/>
  <c r="J358" i="3"/>
  <c r="R355" i="3"/>
  <c r="J355" i="3"/>
  <c r="R343" i="3"/>
  <c r="K343" i="3"/>
  <c r="R540" i="3"/>
  <c r="K540" i="3"/>
  <c r="R534" i="3"/>
  <c r="K534" i="3"/>
  <c r="K543" i="3"/>
  <c r="R513" i="3"/>
  <c r="K513" i="3"/>
  <c r="R510" i="3"/>
  <c r="K510" i="3"/>
  <c r="R500" i="3"/>
  <c r="N500" i="3"/>
  <c r="R495" i="3"/>
  <c r="K495" i="3"/>
  <c r="R490" i="3"/>
  <c r="R485" i="3"/>
  <c r="K485" i="3"/>
  <c r="R463" i="3"/>
  <c r="K463" i="3"/>
  <c r="R458" i="3"/>
  <c r="K458" i="3"/>
  <c r="R456" i="3"/>
  <c r="L456" i="3"/>
  <c r="R449" i="3"/>
  <c r="K449" i="3"/>
  <c r="R445" i="3"/>
  <c r="K445" i="3"/>
  <c r="R441" i="3"/>
  <c r="K441" i="3"/>
  <c r="R439" i="3"/>
  <c r="K439" i="3"/>
  <c r="R434" i="3"/>
  <c r="I434" i="3"/>
  <c r="R432" i="3"/>
  <c r="K432" i="3"/>
  <c r="R411" i="3"/>
  <c r="K411" i="3"/>
  <c r="R393" i="3"/>
  <c r="K393" i="3"/>
  <c r="R365" i="3"/>
  <c r="J365" i="3"/>
  <c r="R363" i="3"/>
  <c r="J363" i="3"/>
  <c r="R361" i="3"/>
  <c r="J361" i="3"/>
  <c r="R359" i="3"/>
  <c r="J359" i="3"/>
  <c r="R356" i="3"/>
  <c r="N356" i="3"/>
  <c r="K352" i="3"/>
  <c r="R347" i="3"/>
  <c r="K347" i="3"/>
  <c r="R342" i="3"/>
  <c r="K342" i="3"/>
  <c r="K546" i="3"/>
  <c r="R539" i="3"/>
  <c r="K539" i="3"/>
  <c r="K565" i="3"/>
  <c r="K553" i="3"/>
  <c r="K531" i="3"/>
  <c r="R531" i="3"/>
  <c r="K120" i="3"/>
  <c r="R285" i="3"/>
  <c r="I285" i="3"/>
  <c r="K269" i="3"/>
  <c r="R159" i="3"/>
  <c r="K159" i="3"/>
  <c r="R135" i="3"/>
  <c r="K135" i="3"/>
  <c r="R582" i="3"/>
  <c r="K582" i="3"/>
  <c r="R573" i="3"/>
  <c r="K573" i="3"/>
  <c r="S572" i="3"/>
  <c r="K572" i="3"/>
  <c r="C12" i="1"/>
  <c r="D12" i="1"/>
  <c r="D11" i="1"/>
  <c r="K518" i="3" l="1"/>
  <c r="R518" i="3"/>
  <c r="R415" i="3"/>
  <c r="I415" i="3"/>
  <c r="S258" i="3"/>
  <c r="M258" i="3"/>
  <c r="R362" i="3"/>
  <c r="J362" i="3"/>
  <c r="H207" i="3"/>
  <c r="K323" i="3"/>
  <c r="K54" i="3"/>
  <c r="K136" i="3"/>
  <c r="K206" i="3"/>
  <c r="K156" i="3"/>
  <c r="K520" i="3"/>
  <c r="K234" i="3"/>
  <c r="K465" i="3"/>
  <c r="K487" i="3"/>
  <c r="K229" i="3"/>
  <c r="K181" i="3"/>
  <c r="K554" i="3"/>
  <c r="K32" i="3"/>
  <c r="M594" i="3"/>
  <c r="S594" i="3"/>
  <c r="M592" i="3"/>
  <c r="S592" i="3"/>
  <c r="M591" i="3"/>
  <c r="S591" i="3"/>
  <c r="S595" i="3"/>
  <c r="N595" i="3"/>
  <c r="N593" i="3"/>
  <c r="R593" i="3"/>
  <c r="K558" i="3"/>
  <c r="S496" i="3"/>
  <c r="K496" i="3"/>
  <c r="S380" i="3"/>
  <c r="K380" i="3"/>
  <c r="R480" i="3"/>
  <c r="K480" i="3"/>
  <c r="R91" i="3"/>
  <c r="K91" i="3"/>
  <c r="S31" i="3"/>
  <c r="K31" i="3"/>
  <c r="S85" i="3"/>
  <c r="K85" i="3"/>
  <c r="R248" i="3"/>
  <c r="I248" i="3"/>
  <c r="S198" i="3"/>
  <c r="K198" i="3"/>
  <c r="R237" i="3"/>
  <c r="K237" i="3"/>
  <c r="K277" i="3"/>
  <c r="K90" i="3"/>
  <c r="K290" i="3"/>
  <c r="R416" i="3"/>
  <c r="J337" i="3"/>
  <c r="K199" i="3"/>
  <c r="K242" i="3"/>
  <c r="K107" i="3"/>
  <c r="K99" i="3"/>
  <c r="S68" i="3"/>
  <c r="N516" i="3"/>
  <c r="K220" i="3"/>
  <c r="K169" i="3"/>
  <c r="J367" i="3"/>
  <c r="K49" i="3"/>
  <c r="K184" i="3"/>
  <c r="K314" i="3"/>
  <c r="K460" i="3"/>
  <c r="K503" i="3"/>
  <c r="K21" i="3"/>
  <c r="K125" i="3"/>
  <c r="K171" i="3"/>
  <c r="K564" i="3"/>
  <c r="J375" i="3"/>
  <c r="R448" i="3"/>
  <c r="K202" i="3"/>
  <c r="S98" i="3"/>
  <c r="S74" i="3"/>
  <c r="S50" i="3"/>
  <c r="S420" i="3"/>
  <c r="M419" i="3"/>
  <c r="S192" i="3"/>
  <c r="K192" i="3"/>
  <c r="K75" i="3"/>
  <c r="S75" i="3"/>
  <c r="K447" i="3"/>
  <c r="R447" i="3"/>
  <c r="K436" i="3"/>
  <c r="R436" i="3"/>
  <c r="R208" i="3"/>
  <c r="K208" i="3"/>
  <c r="S106" i="3"/>
  <c r="K106" i="3"/>
  <c r="K81" i="3"/>
  <c r="S81" i="3"/>
  <c r="R405" i="3"/>
  <c r="K405" i="3"/>
  <c r="R306" i="3"/>
  <c r="K306" i="3"/>
  <c r="K561" i="3"/>
  <c r="R561" i="3"/>
  <c r="R216" i="3"/>
  <c r="K216" i="3"/>
  <c r="R45" i="3"/>
  <c r="K45" i="3"/>
  <c r="S442" i="3"/>
  <c r="K442" i="3"/>
  <c r="K158" i="3"/>
  <c r="S158" i="3"/>
  <c r="K58" i="3"/>
  <c r="S58" i="3"/>
  <c r="S333" i="3"/>
  <c r="N333" i="3"/>
  <c r="S297" i="3"/>
  <c r="N297" i="3"/>
  <c r="S280" i="3"/>
  <c r="M280" i="3"/>
  <c r="R174" i="3"/>
  <c r="K174" i="3"/>
  <c r="K477" i="3"/>
  <c r="S477" i="3"/>
  <c r="S254" i="3"/>
  <c r="K254" i="3"/>
  <c r="N505" i="3"/>
  <c r="R505" i="3"/>
  <c r="K492" i="3"/>
  <c r="R492" i="3"/>
  <c r="R268" i="3"/>
  <c r="K268" i="3"/>
  <c r="R132" i="3"/>
  <c r="K132" i="3"/>
  <c r="R109" i="3"/>
  <c r="K109" i="3"/>
  <c r="R566" i="3"/>
  <c r="K566" i="3"/>
  <c r="S240" i="3"/>
  <c r="K240" i="3"/>
  <c r="K77" i="3"/>
  <c r="S77" i="3"/>
  <c r="R550" i="3"/>
  <c r="K550" i="3"/>
  <c r="R281" i="3"/>
  <c r="K281" i="3"/>
  <c r="R243" i="3"/>
  <c r="K243" i="3"/>
  <c r="R210" i="3"/>
  <c r="K210" i="3"/>
  <c r="S294" i="3"/>
  <c r="M294" i="3"/>
  <c r="S217" i="3"/>
  <c r="K217" i="3"/>
  <c r="K418" i="3"/>
  <c r="K560" i="3"/>
  <c r="K35" i="3"/>
  <c r="K57" i="3"/>
  <c r="K201" i="3"/>
  <c r="K111" i="3"/>
  <c r="K80" i="3"/>
  <c r="K230" i="3"/>
  <c r="K409" i="3"/>
  <c r="K488" i="3"/>
  <c r="K133" i="3"/>
  <c r="K161" i="3"/>
  <c r="K189" i="3"/>
  <c r="K286" i="3"/>
  <c r="S180" i="3"/>
  <c r="K562" i="3"/>
  <c r="K498" i="3"/>
  <c r="K47" i="3"/>
  <c r="K94" i="3"/>
  <c r="K475" i="3"/>
  <c r="S63" i="3"/>
  <c r="R507" i="3"/>
  <c r="K245" i="3"/>
  <c r="K241" i="3"/>
  <c r="K115" i="3"/>
  <c r="S282" i="3"/>
  <c r="M282" i="3"/>
  <c r="S257" i="3"/>
  <c r="K257" i="3"/>
  <c r="K191" i="3"/>
  <c r="S191" i="3"/>
  <c r="S123" i="3"/>
  <c r="K123" i="3"/>
  <c r="R548" i="3"/>
  <c r="K548" i="3"/>
  <c r="N414" i="3"/>
  <c r="R414" i="3"/>
  <c r="R373" i="3"/>
  <c r="J373" i="3"/>
  <c r="R247" i="3"/>
  <c r="K247" i="3"/>
  <c r="R65" i="3"/>
  <c r="K65" i="3"/>
  <c r="R559" i="3"/>
  <c r="K559" i="3"/>
  <c r="S345" i="3"/>
  <c r="J345" i="3"/>
  <c r="S238" i="3"/>
  <c r="K238" i="3"/>
  <c r="S100" i="3"/>
  <c r="K100" i="3"/>
  <c r="R491" i="3"/>
  <c r="K491" i="3"/>
  <c r="J372" i="3"/>
  <c r="R372" i="3"/>
  <c r="R152" i="3"/>
  <c r="K152" i="3"/>
  <c r="S328" i="3"/>
  <c r="M328" i="3"/>
  <c r="S137" i="3"/>
  <c r="K137" i="3"/>
  <c r="S67" i="3"/>
  <c r="K67" i="3"/>
  <c r="K51" i="3"/>
  <c r="S51" i="3"/>
  <c r="R552" i="3"/>
  <c r="K552" i="3"/>
  <c r="K476" i="3"/>
  <c r="R476" i="3"/>
  <c r="R221" i="3"/>
  <c r="K221" i="3"/>
  <c r="R122" i="3"/>
  <c r="K122" i="3"/>
  <c r="R39" i="3"/>
  <c r="K39" i="3"/>
  <c r="R23" i="3"/>
  <c r="K23" i="3"/>
  <c r="M262" i="3"/>
  <c r="S262" i="3"/>
  <c r="K82" i="3"/>
  <c r="S82" i="3"/>
  <c r="S76" i="3"/>
  <c r="K76" i="3"/>
  <c r="R287" i="3"/>
  <c r="K287" i="3"/>
  <c r="R231" i="3"/>
  <c r="K231" i="3"/>
  <c r="R563" i="3"/>
  <c r="K563" i="3"/>
  <c r="J379" i="3"/>
  <c r="S379" i="3"/>
  <c r="K278" i="3"/>
  <c r="S278" i="3"/>
  <c r="S117" i="3"/>
  <c r="K117" i="3"/>
  <c r="R459" i="3"/>
  <c r="K459" i="3"/>
  <c r="R84" i="3"/>
  <c r="K84" i="3"/>
  <c r="I293" i="3"/>
  <c r="S293" i="3"/>
  <c r="S215" i="3"/>
  <c r="K215" i="3"/>
  <c r="S129" i="3"/>
  <c r="K129" i="3"/>
  <c r="R446" i="3"/>
  <c r="K446" i="3"/>
  <c r="R570" i="3"/>
  <c r="K570" i="3"/>
  <c r="K451" i="3"/>
  <c r="S451" i="3"/>
  <c r="S244" i="3"/>
  <c r="K244" i="3"/>
  <c r="S182" i="3"/>
  <c r="K182" i="3"/>
  <c r="S72" i="3"/>
  <c r="K72" i="3"/>
  <c r="R517" i="3"/>
  <c r="N517" i="3"/>
  <c r="K509" i="3"/>
  <c r="S509" i="3"/>
  <c r="K568" i="3"/>
  <c r="R568" i="3"/>
  <c r="S547" i="3"/>
  <c r="K547" i="3"/>
  <c r="S25" i="3"/>
  <c r="K25" i="3"/>
  <c r="K537" i="3"/>
  <c r="R537" i="3"/>
  <c r="N504" i="3"/>
  <c r="R504" i="3"/>
  <c r="R435" i="3"/>
  <c r="K435" i="3"/>
  <c r="R142" i="3"/>
  <c r="K142" i="3"/>
  <c r="R515" i="3"/>
  <c r="K515" i="3"/>
  <c r="S186" i="3"/>
  <c r="S377" i="3"/>
  <c r="R519" i="3"/>
  <c r="K185" i="3"/>
  <c r="K112" i="3"/>
  <c r="K533" i="3"/>
  <c r="S69" i="3"/>
  <c r="S255" i="3"/>
  <c r="R549" i="3"/>
  <c r="K96" i="3"/>
  <c r="R437" i="3"/>
  <c r="I266" i="3"/>
  <c r="K209" i="3"/>
  <c r="K42" i="3"/>
  <c r="N332" i="3"/>
  <c r="S567" i="3"/>
  <c r="K536" i="3"/>
  <c r="R571" i="3"/>
  <c r="K145" i="3"/>
  <c r="R461" i="3"/>
  <c r="I275" i="3"/>
  <c r="K265" i="3"/>
  <c r="K218" i="3"/>
  <c r="K173" i="3"/>
  <c r="K235" i="3"/>
  <c r="K64" i="3"/>
  <c r="S78" i="3"/>
  <c r="S27" i="3"/>
  <c r="K527" i="3"/>
  <c r="K396" i="3"/>
  <c r="K29" i="3"/>
  <c r="S83" i="3"/>
  <c r="R494" i="3"/>
  <c r="N298" i="3"/>
  <c r="K52" i="3"/>
  <c r="K104" i="3"/>
  <c r="K134" i="3"/>
  <c r="K160" i="3"/>
  <c r="K105" i="3"/>
  <c r="K228" i="3"/>
  <c r="S535" i="3"/>
  <c r="K535" i="3"/>
  <c r="S466" i="3"/>
  <c r="K466" i="3"/>
  <c r="R353" i="3"/>
  <c r="N353" i="3"/>
  <c r="K481" i="3"/>
  <c r="S481" i="3"/>
  <c r="S330" i="3"/>
  <c r="N330" i="3"/>
  <c r="K79" i="3"/>
  <c r="S79" i="3"/>
  <c r="K62" i="3"/>
  <c r="S62" i="3"/>
  <c r="K128" i="3"/>
  <c r="S128" i="3"/>
  <c r="R524" i="3"/>
  <c r="K524" i="3"/>
  <c r="S428" i="3"/>
  <c r="M427" i="3"/>
  <c r="S402" i="3"/>
  <c r="N402" i="3"/>
  <c r="S126" i="3"/>
  <c r="K126" i="3"/>
  <c r="K528" i="3"/>
  <c r="S528" i="3"/>
  <c r="S501" i="3"/>
  <c r="K501" i="3"/>
  <c r="K183" i="3"/>
  <c r="K89" i="3"/>
  <c r="K40" i="3"/>
  <c r="S341" i="3"/>
  <c r="S226" i="3"/>
  <c r="S140" i="3"/>
  <c r="S329" i="3"/>
  <c r="K252" i="3"/>
  <c r="S252" i="3"/>
  <c r="K110" i="3"/>
  <c r="S110" i="3"/>
  <c r="K118" i="3"/>
  <c r="S165" i="3"/>
  <c r="K28" i="3"/>
  <c r="M259" i="3"/>
  <c r="S259" i="3"/>
  <c r="K469" i="3"/>
  <c r="K253" i="3"/>
  <c r="K271" i="3"/>
  <c r="K292" i="3"/>
  <c r="K154" i="3"/>
  <c r="K102" i="3"/>
  <c r="K70" i="3"/>
  <c r="K155" i="3"/>
  <c r="K43" i="3"/>
  <c r="K525" i="3"/>
  <c r="R525" i="3"/>
  <c r="K232" i="3"/>
  <c r="K233" i="3"/>
  <c r="K200" i="3"/>
  <c r="R200" i="3"/>
  <c r="S139" i="3"/>
  <c r="S272" i="3"/>
  <c r="S483" i="3"/>
  <c r="K483" i="3"/>
  <c r="K468" i="3"/>
  <c r="S468" i="3"/>
  <c r="K462" i="3"/>
  <c r="S462" i="3"/>
  <c r="S273" i="3"/>
  <c r="K273" i="3"/>
  <c r="S249" i="3"/>
  <c r="I249" i="3"/>
  <c r="J371" i="3"/>
  <c r="R371" i="3"/>
  <c r="K351" i="3"/>
  <c r="R351" i="3"/>
  <c r="S482" i="3"/>
  <c r="K482" i="3"/>
  <c r="S403" i="3"/>
  <c r="N403" i="3"/>
  <c r="S327" i="3"/>
  <c r="K327" i="3"/>
  <c r="K260" i="3"/>
  <c r="S260" i="3"/>
  <c r="K246" i="3"/>
  <c r="S246" i="3"/>
  <c r="S121" i="3"/>
  <c r="K121" i="3"/>
  <c r="R205" i="3"/>
  <c r="K205" i="3"/>
  <c r="K530" i="3"/>
  <c r="S530" i="3"/>
  <c r="S522" i="3"/>
  <c r="N522" i="3"/>
  <c r="S471" i="3"/>
  <c r="K471" i="3"/>
  <c r="S450" i="3"/>
  <c r="K450" i="3"/>
  <c r="S438" i="3"/>
  <c r="I438" i="3"/>
  <c r="K424" i="3"/>
  <c r="S425" i="3"/>
  <c r="S412" i="3"/>
  <c r="N412" i="3"/>
  <c r="S344" i="3"/>
  <c r="J344" i="3"/>
  <c r="S326" i="3"/>
  <c r="K326" i="3"/>
  <c r="M296" i="3"/>
  <c r="S296" i="3"/>
  <c r="K256" i="3"/>
  <c r="S256" i="3"/>
  <c r="S176" i="3"/>
  <c r="K176" i="3"/>
  <c r="J374" i="3"/>
  <c r="R374" i="3"/>
  <c r="R179" i="3"/>
  <c r="K179" i="3"/>
  <c r="R569" i="3"/>
  <c r="K569" i="3"/>
  <c r="K470" i="3"/>
  <c r="S470" i="3"/>
  <c r="S423" i="3"/>
  <c r="K423" i="3"/>
  <c r="S424" i="3"/>
  <c r="S390" i="3"/>
  <c r="N390" i="3"/>
  <c r="S385" i="3"/>
  <c r="N385" i="3"/>
  <c r="S336" i="3"/>
  <c r="J336" i="3"/>
  <c r="S321" i="3"/>
  <c r="N321" i="3"/>
  <c r="S175" i="3"/>
  <c r="K175" i="3"/>
  <c r="S103" i="3"/>
  <c r="K103" i="3"/>
  <c r="S26" i="3"/>
  <c r="K26" i="3"/>
  <c r="N389" i="3"/>
  <c r="R389" i="3"/>
  <c r="R557" i="3"/>
  <c r="K557" i="3"/>
  <c r="K499" i="3"/>
  <c r="S499" i="3"/>
  <c r="S493" i="3"/>
  <c r="K493" i="3"/>
  <c r="S454" i="3"/>
  <c r="K454" i="3"/>
  <c r="S426" i="3"/>
  <c r="S427" i="3"/>
  <c r="K426" i="3"/>
  <c r="S376" i="3"/>
  <c r="M376" i="3"/>
  <c r="K317" i="3"/>
  <c r="S317" i="3"/>
  <c r="S188" i="3"/>
  <c r="K188" i="3"/>
  <c r="R545" i="3"/>
  <c r="N545" i="3"/>
  <c r="S542" i="3"/>
  <c r="K542" i="3"/>
  <c r="S453" i="3"/>
  <c r="K453" i="3"/>
  <c r="S397" i="3"/>
  <c r="N397" i="3"/>
  <c r="K340" i="3"/>
  <c r="S340" i="3"/>
  <c r="N320" i="3"/>
  <c r="S320" i="3"/>
  <c r="S316" i="3"/>
  <c r="K316" i="3"/>
  <c r="S264" i="3"/>
  <c r="K264" i="3"/>
  <c r="K187" i="3"/>
  <c r="S187" i="3"/>
  <c r="S163" i="3"/>
  <c r="K163" i="3"/>
  <c r="K147" i="3"/>
  <c r="S147" i="3"/>
  <c r="S130" i="3"/>
  <c r="K130" i="3"/>
  <c r="R395" i="3"/>
  <c r="N395" i="3"/>
  <c r="R291" i="3"/>
  <c r="K291" i="3"/>
  <c r="K523" i="3"/>
  <c r="S523" i="3"/>
  <c r="K508" i="3"/>
  <c r="S508" i="3"/>
  <c r="S479" i="3"/>
  <c r="K479" i="3"/>
  <c r="S473" i="3"/>
  <c r="K473" i="3"/>
  <c r="S430" i="3"/>
  <c r="I429" i="3"/>
  <c r="S417" i="3"/>
  <c r="M417" i="3"/>
  <c r="N394" i="3"/>
  <c r="S394" i="3"/>
  <c r="S339" i="3"/>
  <c r="J339" i="3"/>
  <c r="S311" i="3"/>
  <c r="M311" i="3"/>
  <c r="S263" i="3"/>
  <c r="K263" i="3"/>
  <c r="S236" i="3"/>
  <c r="K236" i="3"/>
  <c r="K211" i="3"/>
  <c r="S211" i="3"/>
  <c r="S194" i="3"/>
  <c r="K194" i="3"/>
  <c r="N401" i="3"/>
  <c r="R401" i="3"/>
  <c r="S551" i="3"/>
  <c r="N551" i="3"/>
  <c r="S506" i="3"/>
  <c r="K506" i="3"/>
  <c r="I428" i="3"/>
  <c r="S429" i="3"/>
  <c r="S422" i="3"/>
  <c r="K421" i="3"/>
  <c r="S421" i="3"/>
  <c r="J382" i="3"/>
  <c r="S382" i="3"/>
  <c r="S378" i="3"/>
  <c r="K378" i="3"/>
  <c r="M324" i="3"/>
  <c r="S324" i="3"/>
  <c r="K315" i="3"/>
  <c r="S315" i="3"/>
  <c r="S276" i="3"/>
  <c r="K276" i="3"/>
  <c r="K170" i="3"/>
  <c r="S170" i="3"/>
  <c r="K97" i="3"/>
  <c r="S97" i="3"/>
  <c r="S30" i="3"/>
  <c r="K30" i="3"/>
  <c r="R541" i="3"/>
  <c r="K541" i="3"/>
  <c r="R366" i="3"/>
  <c r="J366" i="3"/>
  <c r="K443" i="3"/>
  <c r="S486" i="3"/>
  <c r="K408" i="3"/>
  <c r="K430" i="3"/>
  <c r="K472" i="3"/>
  <c r="S511" i="3"/>
  <c r="R354" i="3"/>
  <c r="S358" i="3"/>
  <c r="S467" i="3"/>
  <c r="S497" i="3"/>
  <c r="N322" i="3"/>
  <c r="I313" i="3"/>
  <c r="I270" i="3"/>
  <c r="K222" i="3"/>
  <c r="K164" i="3"/>
  <c r="K299" i="3"/>
  <c r="S334" i="3"/>
  <c r="S279" i="3"/>
  <c r="S250" i="3"/>
  <c r="S113" i="3"/>
  <c r="S36" i="3"/>
  <c r="S335" i="3"/>
  <c r="S168" i="3"/>
  <c r="K455" i="3"/>
  <c r="K383" i="3"/>
  <c r="S478" i="3"/>
  <c r="N529" i="3"/>
  <c r="K37" i="3"/>
  <c r="K61" i="3"/>
  <c r="K108" i="3"/>
  <c r="J369" i="3"/>
  <c r="N381" i="3"/>
  <c r="K433" i="3"/>
  <c r="K474" i="3"/>
  <c r="K502" i="3"/>
  <c r="K190" i="3"/>
  <c r="K166" i="3"/>
  <c r="J360" i="3"/>
  <c r="K410" i="3"/>
  <c r="R384" i="3"/>
  <c r="N413" i="3"/>
  <c r="N388" i="3"/>
  <c r="R368" i="3"/>
  <c r="R398" i="3"/>
  <c r="R444" i="3"/>
  <c r="R457" i="3"/>
  <c r="R489" i="3"/>
  <c r="R514" i="3"/>
  <c r="K22" i="3"/>
  <c r="K177" i="3"/>
  <c r="N399" i="3"/>
  <c r="K556" i="3"/>
  <c r="K555" i="3"/>
  <c r="K538" i="3"/>
  <c r="K219" i="3"/>
  <c r="K289" i="3"/>
  <c r="K300" i="3"/>
  <c r="R576" i="3"/>
  <c r="R578" i="3"/>
  <c r="K578" i="3"/>
  <c r="R585" i="3"/>
  <c r="K585" i="3"/>
  <c r="R588" i="3"/>
  <c r="K588" i="3"/>
  <c r="K590" i="3"/>
  <c r="R590" i="3"/>
  <c r="K584" i="3"/>
  <c r="R584" i="3"/>
  <c r="R577" i="3"/>
  <c r="K577" i="3"/>
  <c r="R587" i="3"/>
  <c r="K587" i="3"/>
  <c r="K583" i="3"/>
  <c r="R583" i="3"/>
  <c r="S575" i="3"/>
  <c r="K575" i="3"/>
  <c r="R579" i="3"/>
  <c r="K579" i="3"/>
  <c r="R586" i="3"/>
  <c r="K586" i="3"/>
  <c r="K581" i="3"/>
  <c r="R581" i="3"/>
  <c r="S574" i="3"/>
  <c r="K574" i="3"/>
  <c r="R589" i="3"/>
  <c r="R580" i="3"/>
  <c r="P188" i="1"/>
  <c r="P239" i="1"/>
  <c r="P36" i="1"/>
  <c r="P115" i="1"/>
  <c r="P240" i="1"/>
  <c r="P241" i="1"/>
  <c r="P28" i="1"/>
  <c r="P149" i="1"/>
  <c r="P102" i="1"/>
  <c r="P159" i="1"/>
  <c r="P76" i="1"/>
  <c r="P109" i="1"/>
  <c r="P80" i="1"/>
  <c r="P183" i="1"/>
  <c r="P125" i="1"/>
  <c r="P150" i="1"/>
  <c r="P220" i="1"/>
  <c r="P37" i="1"/>
  <c r="P32" i="1"/>
  <c r="P231" i="1"/>
  <c r="P39" i="1"/>
  <c r="P90" i="1"/>
  <c r="P185" i="1"/>
  <c r="P158" i="1"/>
  <c r="P242" i="1"/>
  <c r="P48" i="1"/>
  <c r="P191" i="1"/>
  <c r="P218" i="1"/>
  <c r="P59" i="1"/>
  <c r="P124" i="1"/>
  <c r="P57" i="1"/>
  <c r="D15" i="1"/>
  <c r="C19" i="1" s="1"/>
  <c r="P209" i="1"/>
  <c r="P44" i="1"/>
  <c r="P112" i="1"/>
  <c r="P235" i="1"/>
  <c r="P176" i="1"/>
  <c r="P167" i="1"/>
  <c r="P234" i="1"/>
  <c r="P174" i="1"/>
  <c r="P261" i="1"/>
  <c r="P70" i="1"/>
  <c r="P120" i="1"/>
  <c r="P67" i="1"/>
  <c r="P252" i="1"/>
  <c r="P178" i="1"/>
  <c r="P249" i="1"/>
  <c r="P232" i="1"/>
  <c r="P122" i="1"/>
  <c r="P225" i="1"/>
  <c r="P217" i="1"/>
  <c r="P94" i="1"/>
  <c r="P166" i="1"/>
  <c r="P25" i="1"/>
  <c r="P255" i="1"/>
  <c r="P49" i="1"/>
  <c r="P61" i="1"/>
  <c r="P35" i="1"/>
  <c r="P65" i="1"/>
  <c r="P173" i="1"/>
  <c r="P247" i="1"/>
  <c r="P29" i="1"/>
  <c r="P226" i="1"/>
  <c r="P130" i="1"/>
  <c r="P79" i="1"/>
  <c r="P141" i="1"/>
  <c r="P184" i="1"/>
  <c r="P21" i="1"/>
  <c r="P148" i="1"/>
  <c r="P254" i="1"/>
  <c r="P212" i="1"/>
  <c r="P260" i="1"/>
  <c r="P105" i="1"/>
  <c r="P203" i="1"/>
  <c r="P64" i="1"/>
  <c r="P199" i="1"/>
  <c r="P216" i="1"/>
  <c r="P51" i="1"/>
  <c r="P211" i="1"/>
  <c r="P156" i="1"/>
  <c r="P133" i="1"/>
  <c r="P100" i="1"/>
  <c r="P121" i="1"/>
  <c r="P164" i="1"/>
  <c r="P197" i="1"/>
  <c r="P139" i="1"/>
  <c r="P165" i="1"/>
  <c r="P129" i="1"/>
  <c r="P127" i="1"/>
  <c r="P63" i="1"/>
  <c r="P187" i="1"/>
  <c r="P117" i="1"/>
  <c r="P73" i="1"/>
  <c r="P195" i="1"/>
  <c r="P111" i="1"/>
  <c r="P186" i="1"/>
  <c r="P47" i="1"/>
  <c r="P103" i="1"/>
  <c r="P101" i="1"/>
  <c r="P206" i="1"/>
  <c r="P88" i="1"/>
  <c r="P182" i="1"/>
  <c r="P224" i="1"/>
  <c r="P56" i="1"/>
  <c r="P172" i="1"/>
  <c r="P104" i="1"/>
  <c r="P119" i="1"/>
  <c r="P26" i="1"/>
  <c r="P116" i="1"/>
  <c r="P198" i="1"/>
  <c r="P162" i="1"/>
  <c r="P38" i="1"/>
  <c r="P253" i="1"/>
  <c r="P256" i="1"/>
  <c r="P169" i="1"/>
  <c r="P192" i="1"/>
  <c r="P55" i="1"/>
  <c r="P151" i="1"/>
  <c r="P179" i="1"/>
  <c r="P210" i="1"/>
  <c r="P228" i="1"/>
  <c r="P161" i="1"/>
  <c r="P134" i="1"/>
  <c r="P219" i="1"/>
  <c r="P107" i="1"/>
  <c r="P85" i="1"/>
  <c r="P34" i="1"/>
  <c r="P258" i="1"/>
  <c r="P22" i="1"/>
  <c r="P81" i="1"/>
  <c r="P153" i="1"/>
  <c r="P245" i="1"/>
  <c r="P237" i="1"/>
  <c r="P233" i="1"/>
  <c r="P215" i="1"/>
  <c r="P46" i="1"/>
  <c r="P60" i="1"/>
  <c r="P142" i="1"/>
  <c r="P136" i="1"/>
  <c r="P238" i="1"/>
  <c r="P74" i="1"/>
  <c r="P23" i="1"/>
  <c r="P66" i="1"/>
  <c r="P41" i="1"/>
  <c r="P78" i="1"/>
  <c r="P113" i="1"/>
  <c r="P137" i="1"/>
  <c r="P82" i="1"/>
  <c r="P230" i="1"/>
  <c r="P177" i="1"/>
  <c r="P168" i="1"/>
  <c r="P83" i="1"/>
  <c r="P58" i="1"/>
  <c r="P68" i="1"/>
  <c r="P40" i="1"/>
  <c r="P43" i="1"/>
  <c r="P138" i="1"/>
  <c r="P200" i="1"/>
  <c r="P114" i="1"/>
  <c r="P171" i="1"/>
  <c r="P157" i="1"/>
  <c r="P86" i="1"/>
  <c r="P175" i="1"/>
  <c r="P194" i="1"/>
  <c r="P93" i="1"/>
  <c r="P244" i="1"/>
  <c r="P152" i="1"/>
  <c r="P154" i="1"/>
  <c r="P98" i="1"/>
  <c r="P208" i="1"/>
  <c r="P214" i="1"/>
  <c r="P52" i="1"/>
  <c r="P221" i="1"/>
  <c r="P106" i="1"/>
  <c r="P95" i="1"/>
  <c r="P99" i="1"/>
  <c r="P126" i="1"/>
  <c r="P229" i="1"/>
  <c r="P143" i="1"/>
  <c r="P246" i="1"/>
  <c r="P145" i="1"/>
  <c r="P50" i="1"/>
  <c r="P250" i="1"/>
  <c r="P72" i="1"/>
  <c r="P155" i="1"/>
  <c r="P62" i="1"/>
  <c r="P160" i="1"/>
  <c r="P144" i="1"/>
  <c r="P262" i="1"/>
  <c r="P91" i="1"/>
  <c r="P75" i="1"/>
  <c r="P97" i="1"/>
  <c r="P204" i="1"/>
  <c r="P147" i="1"/>
  <c r="P131" i="1"/>
  <c r="P181" i="1"/>
  <c r="P189" i="1"/>
  <c r="P163" i="1"/>
  <c r="P243" i="1"/>
  <c r="P30" i="1"/>
  <c r="P45" i="1"/>
  <c r="P128" i="1"/>
  <c r="P118" i="1"/>
  <c r="P193" i="1"/>
  <c r="P33" i="1"/>
  <c r="P92" i="1"/>
  <c r="P227" i="1"/>
  <c r="P54" i="1"/>
  <c r="P140" i="1"/>
  <c r="P251" i="1"/>
  <c r="P108" i="1"/>
  <c r="P180" i="1"/>
  <c r="P87" i="1"/>
  <c r="P223" i="1"/>
  <c r="P31" i="1"/>
  <c r="P89" i="1"/>
  <c r="P69" i="1"/>
  <c r="P135" i="1"/>
  <c r="P201" i="1"/>
  <c r="P27" i="1"/>
  <c r="P24" i="1"/>
  <c r="P77" i="1"/>
  <c r="P96" i="1"/>
  <c r="P248" i="1"/>
  <c r="P205" i="1"/>
  <c r="P196" i="1"/>
  <c r="P202" i="1"/>
  <c r="P257" i="1"/>
  <c r="P222" i="1"/>
  <c r="P207" i="1"/>
  <c r="P146" i="1"/>
  <c r="P170" i="1"/>
  <c r="P71" i="1"/>
  <c r="P110" i="1"/>
  <c r="P132" i="1"/>
  <c r="P213" i="1"/>
  <c r="P123" i="1"/>
  <c r="P236" i="1"/>
  <c r="P42" i="1"/>
  <c r="P190" i="1"/>
  <c r="P259" i="1"/>
  <c r="P53" i="1"/>
  <c r="P84" i="1"/>
  <c r="C16" i="1"/>
  <c r="D18" i="1" s="1"/>
  <c r="D16" i="1"/>
  <c r="D19" i="1" s="1"/>
  <c r="D11" i="3"/>
  <c r="D12" i="3"/>
  <c r="C12" i="3"/>
  <c r="C11" i="1"/>
  <c r="C11" i="3"/>
  <c r="P591" i="3" l="1"/>
  <c r="P592" i="3"/>
  <c r="P594" i="3"/>
  <c r="O591" i="3"/>
  <c r="O592" i="3"/>
  <c r="O594" i="3"/>
  <c r="O43" i="1"/>
  <c r="O128" i="1"/>
  <c r="O249" i="1"/>
  <c r="O53" i="1"/>
  <c r="O51" i="1"/>
  <c r="O179" i="1"/>
  <c r="O221" i="1"/>
  <c r="O97" i="1"/>
  <c r="O125" i="1"/>
  <c r="O25" i="1"/>
  <c r="O220" i="1"/>
  <c r="O201" i="1"/>
  <c r="O103" i="1"/>
  <c r="O254" i="1"/>
  <c r="O54" i="1"/>
  <c r="O193" i="1"/>
  <c r="O218" i="1"/>
  <c r="O217" i="1"/>
  <c r="O114" i="1"/>
  <c r="O165" i="1"/>
  <c r="O245" i="1"/>
  <c r="O42" i="1"/>
  <c r="O79" i="1"/>
  <c r="O74" i="1"/>
  <c r="O89" i="1"/>
  <c r="O67" i="1"/>
  <c r="O83" i="1"/>
  <c r="O148" i="1"/>
  <c r="O262" i="1"/>
  <c r="O29" i="1"/>
  <c r="O101" i="1"/>
  <c r="O230" i="1"/>
  <c r="O113" i="1"/>
  <c r="O191" i="1"/>
  <c r="O70" i="1"/>
  <c r="O180" i="1"/>
  <c r="O52" i="1"/>
  <c r="O250" i="1"/>
  <c r="O176" i="1"/>
  <c r="C15" i="1"/>
  <c r="C18" i="1" s="1"/>
  <c r="O39" i="1"/>
  <c r="O233" i="1"/>
  <c r="O259" i="1"/>
  <c r="O244" i="1"/>
  <c r="O209" i="1"/>
  <c r="O183" i="1"/>
  <c r="O171" i="1"/>
  <c r="O40" i="1"/>
  <c r="O216" i="1"/>
  <c r="O152" i="1"/>
  <c r="O34" i="1"/>
  <c r="O66" i="1"/>
  <c r="O187" i="1"/>
  <c r="O137" i="1"/>
  <c r="O131" i="1"/>
  <c r="O50" i="1"/>
  <c r="O102" i="1"/>
  <c r="O109" i="1"/>
  <c r="O26" i="1"/>
  <c r="O116" i="1"/>
  <c r="O36" i="1"/>
  <c r="O190" i="1"/>
  <c r="O73" i="1"/>
  <c r="O45" i="1"/>
  <c r="O260" i="1"/>
  <c r="O27" i="1"/>
  <c r="O124" i="1"/>
  <c r="O104" i="1"/>
  <c r="O206" i="1"/>
  <c r="O68" i="1"/>
  <c r="O207" i="1"/>
  <c r="O177" i="1"/>
  <c r="O255" i="1"/>
  <c r="O38" i="1"/>
  <c r="O35" i="1"/>
  <c r="O253" i="1"/>
  <c r="O258" i="1"/>
  <c r="O61" i="1"/>
  <c r="O31" i="1"/>
  <c r="O154" i="1"/>
  <c r="O44" i="1"/>
  <c r="O72" i="1"/>
  <c r="O127" i="1"/>
  <c r="O197" i="1"/>
  <c r="O252" i="1"/>
  <c r="O194" i="1"/>
  <c r="O204" i="1"/>
  <c r="O138" i="1"/>
  <c r="O59" i="1"/>
  <c r="O69" i="1"/>
  <c r="O161" i="1"/>
  <c r="O155" i="1"/>
  <c r="O85" i="1"/>
  <c r="O238" i="1"/>
  <c r="O93" i="1"/>
  <c r="O60" i="1"/>
  <c r="O71" i="1"/>
  <c r="O62" i="1"/>
  <c r="O166" i="1"/>
  <c r="O32" i="1"/>
  <c r="O185" i="1"/>
  <c r="O256" i="1"/>
  <c r="O229" i="1"/>
  <c r="O175" i="1"/>
  <c r="O203" i="1"/>
  <c r="O261" i="1"/>
  <c r="O163" i="1"/>
  <c r="O167" i="1"/>
  <c r="O81" i="1"/>
  <c r="O117" i="1"/>
  <c r="O82" i="1"/>
  <c r="O210" i="1"/>
  <c r="O211" i="1"/>
  <c r="O147" i="1"/>
  <c r="O121" i="1"/>
  <c r="O123" i="1"/>
  <c r="O173" i="1"/>
  <c r="O22" i="1"/>
  <c r="O115" i="1"/>
  <c r="O87" i="1"/>
  <c r="O241" i="1"/>
  <c r="O189" i="1"/>
  <c r="O63" i="1"/>
  <c r="O223" i="1"/>
  <c r="O196" i="1"/>
  <c r="O28" i="1"/>
  <c r="O76" i="1"/>
  <c r="O236" i="1"/>
  <c r="O30" i="1"/>
  <c r="O105" i="1"/>
  <c r="O243" i="1"/>
  <c r="O162" i="1"/>
  <c r="O257" i="1"/>
  <c r="O110" i="1"/>
  <c r="O159" i="1"/>
  <c r="O80" i="1"/>
  <c r="O119" i="1"/>
  <c r="O120" i="1"/>
  <c r="O112" i="1"/>
  <c r="O47" i="1"/>
  <c r="O248" i="1"/>
  <c r="O143" i="1"/>
  <c r="O46" i="1"/>
  <c r="O160" i="1"/>
  <c r="O153" i="1"/>
  <c r="O133" i="1"/>
  <c r="O169" i="1"/>
  <c r="O75" i="1"/>
  <c r="O98" i="1"/>
  <c r="O237" i="1"/>
  <c r="O64" i="1"/>
  <c r="O122" i="1"/>
  <c r="O188" i="1"/>
  <c r="O91" i="1"/>
  <c r="O37" i="1"/>
  <c r="O240" i="1"/>
  <c r="O107" i="1"/>
  <c r="O151" i="1"/>
  <c r="O157" i="1"/>
  <c r="O55" i="1"/>
  <c r="O78" i="1"/>
  <c r="O135" i="1"/>
  <c r="O142" i="1"/>
  <c r="O198" i="1"/>
  <c r="O92" i="1"/>
  <c r="O23" i="1"/>
  <c r="O212" i="1"/>
  <c r="O149" i="1"/>
  <c r="O136" i="1"/>
  <c r="O235" i="1"/>
  <c r="O96" i="1"/>
  <c r="O56" i="1"/>
  <c r="O227" i="1"/>
  <c r="O239" i="1"/>
  <c r="O208" i="1"/>
  <c r="O231" i="1"/>
  <c r="O199" i="1"/>
  <c r="O251" i="1"/>
  <c r="O84" i="1"/>
  <c r="O186" i="1"/>
  <c r="O48" i="1"/>
  <c r="O100" i="1"/>
  <c r="O184" i="1"/>
  <c r="O168" i="1"/>
  <c r="O129" i="1"/>
  <c r="O118" i="1"/>
  <c r="O94" i="1"/>
  <c r="O141" i="1"/>
  <c r="O174" i="1"/>
  <c r="O242" i="1"/>
  <c r="O202" i="1"/>
  <c r="O57" i="1"/>
  <c r="O222" i="1"/>
  <c r="O219" i="1"/>
  <c r="O95" i="1"/>
  <c r="O88" i="1"/>
  <c r="O49" i="1"/>
  <c r="O195" i="1"/>
  <c r="O65" i="1"/>
  <c r="O134" i="1"/>
  <c r="O146" i="1"/>
  <c r="O226" i="1"/>
  <c r="O126" i="1"/>
  <c r="O234" i="1"/>
  <c r="O200" i="1"/>
  <c r="O139" i="1"/>
  <c r="O111" i="1"/>
  <c r="O86" i="1"/>
  <c r="O77" i="1"/>
  <c r="O24" i="1"/>
  <c r="O58" i="1"/>
  <c r="O130" i="1"/>
  <c r="O106" i="1"/>
  <c r="O205" i="1"/>
  <c r="O99" i="1"/>
  <c r="O178" i="1"/>
  <c r="O232" i="1"/>
  <c r="O247" i="1"/>
  <c r="O144" i="1"/>
  <c r="O21" i="1"/>
  <c r="O164" i="1"/>
  <c r="O170" i="1"/>
  <c r="O246" i="1"/>
  <c r="O108" i="1"/>
  <c r="O90" i="1"/>
  <c r="O33" i="1"/>
  <c r="O182" i="1"/>
  <c r="O140" i="1"/>
  <c r="O150" i="1"/>
  <c r="O41" i="1"/>
  <c r="O172" i="1"/>
  <c r="O145" i="1"/>
  <c r="O132" i="1"/>
  <c r="O181" i="1"/>
  <c r="O225" i="1"/>
  <c r="O224" i="1"/>
  <c r="O228" i="1"/>
  <c r="O192" i="1"/>
  <c r="O158" i="1"/>
  <c r="O156" i="1"/>
  <c r="O215" i="1"/>
  <c r="P593" i="3"/>
  <c r="P595" i="3"/>
  <c r="O593" i="3"/>
  <c r="O595" i="3"/>
  <c r="O579" i="3"/>
  <c r="O588" i="3"/>
  <c r="O580" i="3"/>
  <c r="O589" i="3"/>
  <c r="O581" i="3"/>
  <c r="O590" i="3"/>
  <c r="O583" i="3"/>
  <c r="O574" i="3"/>
  <c r="O584" i="3"/>
  <c r="O575" i="3"/>
  <c r="O585" i="3"/>
  <c r="O587" i="3"/>
  <c r="O577" i="3"/>
  <c r="O586" i="3"/>
  <c r="O578" i="3"/>
  <c r="O272" i="3"/>
  <c r="O53" i="3"/>
  <c r="O537" i="3"/>
  <c r="O314" i="3"/>
  <c r="O208" i="3"/>
  <c r="O166" i="3"/>
  <c r="O416" i="3"/>
  <c r="O561" i="3"/>
  <c r="O494" i="3"/>
  <c r="O285" i="3"/>
  <c r="O114" i="3"/>
  <c r="O103" i="3"/>
  <c r="O332" i="3"/>
  <c r="O135" i="3"/>
  <c r="O553" i="3"/>
  <c r="O66" i="3"/>
  <c r="O205" i="3"/>
  <c r="O311" i="3"/>
  <c r="O348" i="3"/>
  <c r="O376" i="3"/>
  <c r="O510" i="3"/>
  <c r="O317" i="3"/>
  <c r="O105" i="3"/>
  <c r="O481" i="3"/>
  <c r="O497" i="3"/>
  <c r="O505" i="3"/>
  <c r="O477" i="3"/>
  <c r="O118" i="3"/>
  <c r="O47" i="3"/>
  <c r="O186" i="3"/>
  <c r="O55" i="3"/>
  <c r="O551" i="3"/>
  <c r="O417" i="3"/>
  <c r="O33" i="3"/>
  <c r="O48" i="3"/>
  <c r="O71" i="3"/>
  <c r="O536" i="3"/>
  <c r="O450" i="3"/>
  <c r="O521" i="3"/>
  <c r="O487" i="3"/>
  <c r="O320" i="3"/>
  <c r="O232" i="3"/>
  <c r="O195" i="3"/>
  <c r="O220" i="3"/>
  <c r="O129" i="3"/>
  <c r="O276" i="3"/>
  <c r="O421" i="3"/>
  <c r="O378" i="3"/>
  <c r="O517" i="3"/>
  <c r="O564" i="3"/>
  <c r="O476" i="3"/>
  <c r="O474" i="3"/>
  <c r="O222" i="3"/>
  <c r="O560" i="3"/>
  <c r="O552" i="3"/>
  <c r="O243" i="3"/>
  <c r="O153" i="3"/>
  <c r="C15" i="3"/>
  <c r="C18" i="3" s="1"/>
  <c r="O140" i="3"/>
  <c r="O345" i="3"/>
  <c r="O329" i="3"/>
  <c r="O62" i="3"/>
  <c r="O146" i="3"/>
  <c r="O280" i="3"/>
  <c r="O238" i="3"/>
  <c r="O132" i="3"/>
  <c r="O39" i="3"/>
  <c r="O210" i="3"/>
  <c r="O367" i="3"/>
  <c r="O452" i="3"/>
  <c r="O127" i="3"/>
  <c r="O221" i="3"/>
  <c r="O240" i="3"/>
  <c r="O419" i="3"/>
  <c r="O405" i="3"/>
  <c r="O52" i="3"/>
  <c r="O439" i="3"/>
  <c r="O447" i="3"/>
  <c r="O165" i="3"/>
  <c r="O576" i="3"/>
  <c r="O223" i="3"/>
  <c r="O547" i="3"/>
  <c r="O30" i="3"/>
  <c r="O462" i="3"/>
  <c r="O437" i="3"/>
  <c r="O80" i="3"/>
  <c r="O257" i="3"/>
  <c r="O157" i="3"/>
  <c r="O61" i="3"/>
  <c r="O209" i="3"/>
  <c r="O247" i="3"/>
  <c r="O292" i="3"/>
  <c r="O107" i="3"/>
  <c r="O407" i="3"/>
  <c r="O69" i="3"/>
  <c r="O150" i="3"/>
  <c r="O134" i="3"/>
  <c r="O111" i="3"/>
  <c r="O323" i="3"/>
  <c r="O428" i="3"/>
  <c r="O60" i="3"/>
  <c r="O211" i="3"/>
  <c r="O206" i="3"/>
  <c r="O519" i="3"/>
  <c r="O253" i="3"/>
  <c r="O420" i="3"/>
  <c r="O299" i="3"/>
  <c r="O543" i="3"/>
  <c r="O349" i="3"/>
  <c r="O336" i="3"/>
  <c r="O429" i="3"/>
  <c r="O255" i="3"/>
  <c r="O83" i="3"/>
  <c r="O271" i="3"/>
  <c r="O122" i="3"/>
  <c r="O364" i="3"/>
  <c r="O36" i="3"/>
  <c r="O194" i="3"/>
  <c r="O335" i="3"/>
  <c r="O265" i="3"/>
  <c r="O258" i="3"/>
  <c r="O454" i="3"/>
  <c r="O249" i="3"/>
  <c r="O68" i="3"/>
  <c r="O154" i="3"/>
  <c r="O360" i="3"/>
  <c r="O259" i="3"/>
  <c r="O108" i="3"/>
  <c r="O460" i="3"/>
  <c r="O309" i="3"/>
  <c r="O555" i="3"/>
  <c r="O27" i="3"/>
  <c r="O288" i="3"/>
  <c r="O503" i="3"/>
  <c r="O413" i="3"/>
  <c r="O548" i="3"/>
  <c r="O267" i="3"/>
  <c r="O357" i="3"/>
  <c r="O121" i="3"/>
  <c r="O522" i="3"/>
  <c r="O526" i="3"/>
  <c r="O43" i="3"/>
  <c r="O486" i="3"/>
  <c r="O37" i="3"/>
  <c r="O141" i="3"/>
  <c r="O305" i="3"/>
  <c r="O341" i="3"/>
  <c r="O296" i="3"/>
  <c r="O340" i="3"/>
  <c r="O109" i="3"/>
  <c r="O51" i="3"/>
  <c r="O76" i="3"/>
  <c r="O213" i="3"/>
  <c r="O509" i="3"/>
  <c r="O384" i="3"/>
  <c r="O496" i="3"/>
  <c r="O313" i="3"/>
  <c r="O110" i="3"/>
  <c r="O245" i="3"/>
  <c r="O326" i="3"/>
  <c r="O350" i="3"/>
  <c r="O298" i="3"/>
  <c r="O483" i="3"/>
  <c r="O318" i="3"/>
  <c r="O540" i="3"/>
  <c r="O175" i="3"/>
  <c r="O512" i="3"/>
  <c r="O54" i="3"/>
  <c r="O492" i="3"/>
  <c r="O214" i="3"/>
  <c r="O330" i="3"/>
  <c r="O339" i="3"/>
  <c r="O570" i="3"/>
  <c r="O246" i="3"/>
  <c r="O117" i="3"/>
  <c r="O81" i="3"/>
  <c r="O550" i="3"/>
  <c r="O431" i="3"/>
  <c r="O369" i="3"/>
  <c r="O464" i="3"/>
  <c r="O333" i="3"/>
  <c r="O113" i="3"/>
  <c r="O203" i="3"/>
  <c r="O396" i="3"/>
  <c r="O334" i="3"/>
  <c r="O99" i="3"/>
  <c r="O385" i="3"/>
  <c r="O31" i="3"/>
  <c r="O423" i="3"/>
  <c r="O306" i="3"/>
  <c r="O144" i="3"/>
  <c r="O248" i="3"/>
  <c r="O239" i="3"/>
  <c r="O149" i="3"/>
  <c r="O374" i="3"/>
  <c r="O94" i="3"/>
  <c r="O264" i="3"/>
  <c r="O389" i="3"/>
  <c r="O479" i="3"/>
  <c r="O100" i="3"/>
  <c r="O457" i="3"/>
  <c r="O201" i="3"/>
  <c r="O445" i="3"/>
  <c r="O469" i="3"/>
  <c r="O459" i="3"/>
  <c r="O480" i="3"/>
  <c r="O377" i="3"/>
  <c r="O546" i="3"/>
  <c r="O520" i="3"/>
  <c r="O155" i="3"/>
  <c r="O119" i="3"/>
  <c r="O337" i="3"/>
  <c r="O152" i="3"/>
  <c r="O79" i="3"/>
  <c r="O250" i="3"/>
  <c r="O101" i="3"/>
  <c r="O466" i="3"/>
  <c r="O359" i="3"/>
  <c r="O408" i="3"/>
  <c r="O324" i="3"/>
  <c r="O386" i="3"/>
  <c r="O381" i="3"/>
  <c r="O160" i="3"/>
  <c r="O448" i="3"/>
  <c r="O354" i="3"/>
  <c r="O545" i="3"/>
  <c r="O342" i="3"/>
  <c r="O438" i="3"/>
  <c r="O453" i="3"/>
  <c r="O435" i="3"/>
  <c r="O25" i="3"/>
  <c r="O515" i="3"/>
  <c r="O82" i="3"/>
  <c r="O142" i="3"/>
  <c r="O347" i="3"/>
  <c r="O373" i="3"/>
  <c r="O89" i="3"/>
  <c r="O511" i="3"/>
  <c r="O164" i="3"/>
  <c r="O102" i="3"/>
  <c r="O173" i="3"/>
  <c r="O388" i="3"/>
  <c r="O167" i="3"/>
  <c r="O573" i="3"/>
  <c r="O358" i="3"/>
  <c r="O344" i="3"/>
  <c r="O527" i="3"/>
  <c r="O490" i="3"/>
  <c r="O185" i="3"/>
  <c r="O281" i="3"/>
  <c r="O455" i="3"/>
  <c r="O449" i="3"/>
  <c r="O130" i="3"/>
  <c r="O274" i="3"/>
  <c r="O256" i="3"/>
  <c r="O45" i="3"/>
  <c r="O200" i="3"/>
  <c r="O202" i="3"/>
  <c r="O136" i="3"/>
  <c r="O468" i="3"/>
  <c r="O504" i="3"/>
  <c r="O78" i="3"/>
  <c r="O42" i="3"/>
  <c r="O191" i="3"/>
  <c r="O529" i="3"/>
  <c r="O524" i="3"/>
  <c r="O368" i="3"/>
  <c r="O541" i="3"/>
  <c r="O363" i="3"/>
  <c r="O212" i="3"/>
  <c r="O252" i="3"/>
  <c r="O40" i="3"/>
  <c r="O74" i="3"/>
  <c r="O312" i="3"/>
  <c r="O260" i="3"/>
  <c r="O441" i="3"/>
  <c r="O397" i="3"/>
  <c r="O93" i="3"/>
  <c r="O28" i="3"/>
  <c r="O310" i="3"/>
  <c r="O415" i="3"/>
  <c r="O277" i="3"/>
  <c r="O304" i="3"/>
  <c r="O225" i="3"/>
  <c r="O391" i="3"/>
  <c r="O156" i="3"/>
  <c r="O63" i="3"/>
  <c r="O97" i="3"/>
  <c r="O91" i="3"/>
  <c r="O237" i="3"/>
  <c r="O44" i="3"/>
  <c r="O467" i="3"/>
  <c r="O399" i="3"/>
  <c r="O307" i="3"/>
  <c r="O508" i="3"/>
  <c r="O390" i="3"/>
  <c r="O147" i="3"/>
  <c r="O282" i="3"/>
  <c r="O183" i="3"/>
  <c r="O128" i="3"/>
  <c r="O531" i="3"/>
  <c r="O465" i="3"/>
  <c r="O361" i="3"/>
  <c r="O218" i="3"/>
  <c r="O530" i="3"/>
  <c r="O148" i="3"/>
  <c r="O262" i="3"/>
  <c r="O451" i="3"/>
  <c r="O372" i="3"/>
  <c r="O294" i="3"/>
  <c r="O542" i="3"/>
  <c r="O582" i="3"/>
  <c r="O196" i="3"/>
  <c r="O362" i="3"/>
  <c r="O562" i="3"/>
  <c r="O353" i="3"/>
  <c r="O498" i="3"/>
  <c r="O235" i="3"/>
  <c r="O434" i="3"/>
  <c r="O77" i="3"/>
  <c r="O383" i="3"/>
  <c r="O75" i="3"/>
  <c r="O392" i="3"/>
  <c r="O563" i="3"/>
  <c r="O319" i="3"/>
  <c r="O346" i="3"/>
  <c r="O138" i="3"/>
  <c r="O98" i="3"/>
  <c r="O190" i="3"/>
  <c r="O424" i="3"/>
  <c r="O24" i="3"/>
  <c r="O355" i="3"/>
  <c r="O539" i="3"/>
  <c r="O174" i="3"/>
  <c r="O295" i="3"/>
  <c r="O228" i="3"/>
  <c r="O427" i="3"/>
  <c r="O382" i="3"/>
  <c r="O217" i="3"/>
  <c r="O90" i="3"/>
  <c r="O50" i="3"/>
  <c r="O393" i="3"/>
  <c r="O261" i="3"/>
  <c r="O440" i="3"/>
  <c r="O231" i="3"/>
  <c r="O158" i="3"/>
  <c r="O533" i="3"/>
  <c r="O411" i="3"/>
  <c r="O126" i="3"/>
  <c r="O446" i="3"/>
  <c r="O275" i="3"/>
  <c r="O518" i="3"/>
  <c r="O251" i="3"/>
  <c r="O499" i="3"/>
  <c r="O180" i="3"/>
  <c r="O571" i="3"/>
  <c r="O57" i="3"/>
  <c r="O558" i="3"/>
  <c r="O315" i="3"/>
  <c r="O402" i="3"/>
  <c r="O398" i="3"/>
  <c r="O301" i="3"/>
  <c r="O279" i="3"/>
  <c r="O569" i="3"/>
  <c r="O176" i="3"/>
  <c r="O290" i="3"/>
  <c r="O72" i="3"/>
  <c r="O406" i="3"/>
  <c r="O375" i="3"/>
  <c r="O443" i="3"/>
  <c r="O568" i="3"/>
  <c r="O410" i="3"/>
  <c r="O168" i="3"/>
  <c r="O352" i="3"/>
  <c r="O59" i="3"/>
  <c r="O321" i="3"/>
  <c r="O219" i="3"/>
  <c r="O46" i="3"/>
  <c r="O92" i="3"/>
  <c r="O266" i="3"/>
  <c r="O458" i="3"/>
  <c r="O525" i="3"/>
  <c r="O41" i="3"/>
  <c r="O181" i="3"/>
  <c r="O556" i="3"/>
  <c r="O549" i="3"/>
  <c r="O371" i="3"/>
  <c r="O566" i="3"/>
  <c r="O351" i="3"/>
  <c r="O226" i="3"/>
  <c r="O286" i="3"/>
  <c r="O244" i="3"/>
  <c r="O432" i="3"/>
  <c r="O65" i="3"/>
  <c r="O197" i="3"/>
  <c r="O86" i="3"/>
  <c r="O170" i="3"/>
  <c r="O532" i="3"/>
  <c r="O123" i="3"/>
  <c r="O241" i="3"/>
  <c r="O137" i="3"/>
  <c r="O401" i="3"/>
  <c r="O230" i="3"/>
  <c r="O528" i="3"/>
  <c r="O409" i="3"/>
  <c r="O325" i="3"/>
  <c r="O87" i="3"/>
  <c r="O475" i="3"/>
  <c r="O120" i="3"/>
  <c r="O495" i="3"/>
  <c r="O414" i="3"/>
  <c r="O84" i="3"/>
  <c r="O188" i="3"/>
  <c r="O88" i="3"/>
  <c r="O430" i="3"/>
  <c r="O159" i="3"/>
  <c r="O328" i="3"/>
  <c r="O145" i="3"/>
  <c r="O287" i="3"/>
  <c r="O234" i="3"/>
  <c r="O198" i="3"/>
  <c r="O162" i="3"/>
  <c r="O426" i="3"/>
  <c r="O179" i="3"/>
  <c r="O236" i="3"/>
  <c r="O227" i="3"/>
  <c r="O192" i="3"/>
  <c r="O242" i="3"/>
  <c r="O112" i="3"/>
  <c r="O343" i="3"/>
  <c r="O557" i="3"/>
  <c r="O303" i="3"/>
  <c r="O500" i="3"/>
  <c r="O461" i="3"/>
  <c r="O38" i="3"/>
  <c r="O73" i="3"/>
  <c r="O104" i="3"/>
  <c r="O95" i="3"/>
  <c r="O565" i="3"/>
  <c r="O106" i="3"/>
  <c r="O572" i="3"/>
  <c r="O482" i="3"/>
  <c r="O124" i="3"/>
  <c r="O35" i="3"/>
  <c r="O189" i="3"/>
  <c r="O356" i="3"/>
  <c r="O26" i="3"/>
  <c r="O297" i="3"/>
  <c r="O544" i="3"/>
  <c r="O366" i="3"/>
  <c r="O554" i="3"/>
  <c r="O387" i="3"/>
  <c r="O567" i="3"/>
  <c r="O379" i="3"/>
  <c r="O403" i="3"/>
  <c r="O444" i="3"/>
  <c r="O478" i="3"/>
  <c r="O269" i="3"/>
  <c r="O115" i="3"/>
  <c r="O293" i="3"/>
  <c r="O263" i="3"/>
  <c r="O224" i="3"/>
  <c r="O433" i="3"/>
  <c r="O493" i="3"/>
  <c r="O412" i="3"/>
  <c r="O473" i="3"/>
  <c r="O177" i="3"/>
  <c r="O534" i="3"/>
  <c r="O436" i="3"/>
  <c r="O284" i="3"/>
  <c r="O463" i="3"/>
  <c r="O395" i="3"/>
  <c r="O502" i="3"/>
  <c r="O365" i="3"/>
  <c r="O425" i="3"/>
  <c r="O370" i="3"/>
  <c r="O131" i="3"/>
  <c r="O22" i="3"/>
  <c r="O229" i="3"/>
  <c r="O70" i="3"/>
  <c r="O308" i="3"/>
  <c r="O207" i="3"/>
  <c r="O538" i="3"/>
  <c r="O193" i="3"/>
  <c r="O96" i="3"/>
  <c r="O182" i="3"/>
  <c r="O49" i="3"/>
  <c r="O316" i="3"/>
  <c r="O187" i="3"/>
  <c r="O559" i="3"/>
  <c r="O283" i="3"/>
  <c r="O485" i="3"/>
  <c r="O233" i="3"/>
  <c r="O169" i="3"/>
  <c r="O488" i="3"/>
  <c r="O199" i="3"/>
  <c r="O380" i="3"/>
  <c r="O254" i="3"/>
  <c r="O442" i="3"/>
  <c r="O23" i="3"/>
  <c r="O21" i="3"/>
  <c r="O501" i="3"/>
  <c r="O270" i="3"/>
  <c r="O514" i="3"/>
  <c r="O535" i="3"/>
  <c r="O289" i="3"/>
  <c r="O400" i="3"/>
  <c r="O29" i="3"/>
  <c r="O161" i="3"/>
  <c r="O216" i="3"/>
  <c r="O32" i="3"/>
  <c r="O338" i="3"/>
  <c r="O491" i="3"/>
  <c r="O133" i="3"/>
  <c r="O125" i="3"/>
  <c r="O394" i="3"/>
  <c r="O171" i="3"/>
  <c r="O163" i="3"/>
  <c r="O322" i="3"/>
  <c r="O64" i="3"/>
  <c r="O418" i="3"/>
  <c r="O58" i="3"/>
  <c r="O327" i="3"/>
  <c r="O422" i="3"/>
  <c r="O456" i="3"/>
  <c r="O56" i="3"/>
  <c r="O513" i="3"/>
  <c r="O516" i="3"/>
  <c r="O268" i="3"/>
  <c r="O506" i="3"/>
  <c r="O215" i="3"/>
  <c r="O507" i="3"/>
  <c r="O300" i="3"/>
  <c r="O523" i="3"/>
  <c r="O489" i="3"/>
  <c r="O184" i="3"/>
  <c r="O143" i="3"/>
  <c r="O484" i="3"/>
  <c r="O172" i="3"/>
  <c r="O331" i="3"/>
  <c r="O471" i="3"/>
  <c r="O34" i="3"/>
  <c r="O116" i="3"/>
  <c r="O178" i="3"/>
  <c r="O278" i="3"/>
  <c r="O67" i="3"/>
  <c r="O273" i="3"/>
  <c r="O291" i="3"/>
  <c r="O204" i="3"/>
  <c r="O302" i="3"/>
  <c r="O151" i="3"/>
  <c r="O404" i="3"/>
  <c r="O85" i="3"/>
  <c r="O139" i="3"/>
  <c r="C16" i="3"/>
  <c r="D18" i="3" s="1"/>
  <c r="P578" i="3"/>
  <c r="P587" i="3"/>
  <c r="P579" i="3"/>
  <c r="P588" i="3"/>
  <c r="P580" i="3"/>
  <c r="P589" i="3"/>
  <c r="P581" i="3"/>
  <c r="P590" i="3"/>
  <c r="P583" i="3"/>
  <c r="P574" i="3"/>
  <c r="P584" i="3"/>
  <c r="P577" i="3"/>
  <c r="P586" i="3"/>
  <c r="P575" i="3"/>
  <c r="P585" i="3"/>
  <c r="P234" i="3"/>
  <c r="P82" i="3"/>
  <c r="P61" i="3"/>
  <c r="P49" i="3"/>
  <c r="P112" i="3"/>
  <c r="P395" i="3"/>
  <c r="P358" i="3"/>
  <c r="P560" i="3"/>
  <c r="P206" i="3"/>
  <c r="P349" i="3"/>
  <c r="P397" i="3"/>
  <c r="P303" i="3"/>
  <c r="P325" i="3"/>
  <c r="P173" i="3"/>
  <c r="P421" i="3"/>
  <c r="P66" i="3"/>
  <c r="P155" i="3"/>
  <c r="P204" i="3"/>
  <c r="P332" i="3"/>
  <c r="P538" i="3"/>
  <c r="P128" i="3"/>
  <c r="P41" i="3"/>
  <c r="P582" i="3"/>
  <c r="P509" i="3"/>
  <c r="P267" i="3"/>
  <c r="P126" i="3"/>
  <c r="P205" i="3"/>
  <c r="P446" i="3"/>
  <c r="P525" i="3"/>
  <c r="P535" i="3"/>
  <c r="P432" i="3"/>
  <c r="P52" i="3"/>
  <c r="P115" i="3"/>
  <c r="P198" i="3"/>
  <c r="P447" i="3"/>
  <c r="P77" i="3"/>
  <c r="P440" i="3"/>
  <c r="P123" i="3"/>
  <c r="P169" i="3"/>
  <c r="P408" i="3"/>
  <c r="P230" i="3"/>
  <c r="P539" i="3"/>
  <c r="P163" i="3"/>
  <c r="P507" i="3"/>
  <c r="P282" i="3"/>
  <c r="P461" i="3"/>
  <c r="P549" i="3"/>
  <c r="P38" i="3"/>
  <c r="P65" i="3"/>
  <c r="P566" i="3"/>
  <c r="P277" i="3"/>
  <c r="P180" i="3"/>
  <c r="P471" i="3"/>
  <c r="P197" i="3"/>
  <c r="P258" i="3"/>
  <c r="P450" i="3"/>
  <c r="P214" i="3"/>
  <c r="P555" i="3"/>
  <c r="P431" i="3"/>
  <c r="P410" i="3"/>
  <c r="P565" i="3"/>
  <c r="P554" i="3"/>
  <c r="P122" i="3"/>
  <c r="P296" i="3"/>
  <c r="P556" i="3"/>
  <c r="P31" i="3"/>
  <c r="P454" i="3"/>
  <c r="P307" i="3"/>
  <c r="P508" i="3"/>
  <c r="P496" i="3"/>
  <c r="P482" i="3"/>
  <c r="P329" i="3"/>
  <c r="P379" i="3"/>
  <c r="P562" i="3"/>
  <c r="P529" i="3"/>
  <c r="P218" i="3"/>
  <c r="P498" i="3"/>
  <c r="P162" i="3"/>
  <c r="P483" i="3"/>
  <c r="P283" i="3"/>
  <c r="P384" i="3"/>
  <c r="P59" i="3"/>
  <c r="P67" i="3"/>
  <c r="P213" i="3"/>
  <c r="P124" i="3"/>
  <c r="P100" i="3"/>
  <c r="P190" i="3"/>
  <c r="P107" i="3"/>
  <c r="P278" i="3"/>
  <c r="P226" i="3"/>
  <c r="P57" i="3"/>
  <c r="P58" i="3"/>
  <c r="P73" i="3"/>
  <c r="P465" i="3"/>
  <c r="P259" i="3"/>
  <c r="P467" i="3"/>
  <c r="P191" i="3"/>
  <c r="P531" i="3"/>
  <c r="P437" i="3"/>
  <c r="P193" i="3"/>
  <c r="P174" i="3"/>
  <c r="P308" i="3"/>
  <c r="P80" i="3"/>
  <c r="P403" i="3"/>
  <c r="P311" i="3"/>
  <c r="P222" i="3"/>
  <c r="P517" i="3"/>
  <c r="P104" i="3"/>
  <c r="P559" i="3"/>
  <c r="P501" i="3"/>
  <c r="P196" i="3"/>
  <c r="P536" i="3"/>
  <c r="P338" i="3"/>
  <c r="P372" i="3"/>
  <c r="P211" i="3"/>
  <c r="P97" i="3"/>
  <c r="P406" i="3"/>
  <c r="P530" i="3"/>
  <c r="P102" i="3"/>
  <c r="P343" i="3"/>
  <c r="P512" i="3"/>
  <c r="P154" i="3"/>
  <c r="P171" i="3"/>
  <c r="P344" i="3"/>
  <c r="P255" i="3"/>
  <c r="P500" i="3"/>
  <c r="P415" i="3"/>
  <c r="P56" i="3"/>
  <c r="P98" i="3"/>
  <c r="P210" i="3"/>
  <c r="P176" i="3"/>
  <c r="P470" i="3"/>
  <c r="P55" i="3"/>
  <c r="P50" i="3"/>
  <c r="P542" i="3"/>
  <c r="P130" i="3"/>
  <c r="P323" i="3"/>
  <c r="P521" i="3"/>
  <c r="P462" i="3"/>
  <c r="P488" i="3"/>
  <c r="P420" i="3"/>
  <c r="P53" i="3"/>
  <c r="P561" i="3"/>
  <c r="P165" i="3"/>
  <c r="P567" i="3"/>
  <c r="P127" i="3"/>
  <c r="P250" i="3"/>
  <c r="P273" i="3"/>
  <c r="P125" i="3"/>
  <c r="P78" i="3"/>
  <c r="P401" i="3"/>
  <c r="P392" i="3"/>
  <c r="P394" i="3"/>
  <c r="P469" i="3"/>
  <c r="P113" i="3"/>
  <c r="P238" i="3"/>
  <c r="P435" i="3"/>
  <c r="P21" i="3"/>
  <c r="P459" i="3"/>
  <c r="P60" i="3"/>
  <c r="P54" i="3"/>
  <c r="P472" i="3"/>
  <c r="P264" i="3"/>
  <c r="P334" i="3"/>
  <c r="P572" i="3"/>
  <c r="P96" i="3"/>
  <c r="P527" i="3"/>
  <c r="P103" i="3"/>
  <c r="P439" i="3"/>
  <c r="P363" i="3"/>
  <c r="P132" i="3"/>
  <c r="P390" i="3"/>
  <c r="P378" i="3"/>
  <c r="P106" i="3"/>
  <c r="P69" i="3"/>
  <c r="P339" i="3"/>
  <c r="P295" i="3"/>
  <c r="P360" i="3"/>
  <c r="P22" i="3"/>
  <c r="P209" i="3"/>
  <c r="P434" i="3"/>
  <c r="P244" i="3"/>
  <c r="P409" i="3"/>
  <c r="P40" i="3"/>
  <c r="P331" i="3"/>
  <c r="P44" i="3"/>
  <c r="P42" i="3"/>
  <c r="P242" i="3"/>
  <c r="P236" i="3"/>
  <c r="P68" i="3"/>
  <c r="P288" i="3"/>
  <c r="P405" i="3"/>
  <c r="P175" i="3"/>
  <c r="P398" i="3"/>
  <c r="P158" i="3"/>
  <c r="P37" i="3"/>
  <c r="P299" i="3"/>
  <c r="P239" i="3"/>
  <c r="P342" i="3"/>
  <c r="P391" i="3"/>
  <c r="P221" i="3"/>
  <c r="P93" i="3"/>
  <c r="P515" i="3"/>
  <c r="P441" i="3"/>
  <c r="P231" i="3"/>
  <c r="P451" i="3"/>
  <c r="P28" i="3"/>
  <c r="P458" i="3"/>
  <c r="P551" i="3"/>
  <c r="P161" i="3"/>
  <c r="P546" i="3"/>
  <c r="P249" i="3"/>
  <c r="P223" i="3"/>
  <c r="P499" i="3"/>
  <c r="P368" i="3"/>
  <c r="P252" i="3"/>
  <c r="P146" i="3"/>
  <c r="P195" i="3"/>
  <c r="P393" i="3"/>
  <c r="P452" i="3"/>
  <c r="P504" i="3"/>
  <c r="P557" i="3"/>
  <c r="P348" i="3"/>
  <c r="P183" i="3"/>
  <c r="P75" i="3"/>
  <c r="P89" i="3"/>
  <c r="P45" i="3"/>
  <c r="P468" i="3"/>
  <c r="P442" i="3"/>
  <c r="P466" i="3"/>
  <c r="P383" i="3"/>
  <c r="P79" i="3"/>
  <c r="P166" i="3"/>
  <c r="P287" i="3"/>
  <c r="P293" i="3"/>
  <c r="P381" i="3"/>
  <c r="P243" i="3"/>
  <c r="P433" i="3"/>
  <c r="P47" i="3"/>
  <c r="P310" i="3"/>
  <c r="P443" i="3"/>
  <c r="P340" i="3"/>
  <c r="P194" i="3"/>
  <c r="P271" i="3"/>
  <c r="P518" i="3"/>
  <c r="P260" i="3"/>
  <c r="P492" i="3"/>
  <c r="P285" i="3"/>
  <c r="P232" i="3"/>
  <c r="P109" i="3"/>
  <c r="P324" i="3"/>
  <c r="P526" i="3"/>
  <c r="P425" i="3"/>
  <c r="P134" i="3"/>
  <c r="P486" i="3"/>
  <c r="P427" i="3"/>
  <c r="P493" i="3"/>
  <c r="P456" i="3"/>
  <c r="P370" i="3"/>
  <c r="P25" i="3"/>
  <c r="P24" i="3"/>
  <c r="P481" i="3"/>
  <c r="P419" i="3"/>
  <c r="P547" i="3"/>
  <c r="P533" i="3"/>
  <c r="P362" i="3"/>
  <c r="P505" i="3"/>
  <c r="P91" i="3"/>
  <c r="P33" i="3"/>
  <c r="P365" i="3"/>
  <c r="P237" i="3"/>
  <c r="P199" i="3"/>
  <c r="P335" i="3"/>
  <c r="P215" i="3"/>
  <c r="P497" i="3"/>
  <c r="P95" i="3"/>
  <c r="P216" i="3"/>
  <c r="P300" i="3"/>
  <c r="P269" i="3"/>
  <c r="P396" i="3"/>
  <c r="P142" i="3"/>
  <c r="P413" i="3"/>
  <c r="P298" i="3"/>
  <c r="P120" i="3"/>
  <c r="P227" i="3"/>
  <c r="P136" i="3"/>
  <c r="P528" i="3"/>
  <c r="P160" i="3"/>
  <c r="P137" i="3"/>
  <c r="P76" i="3"/>
  <c r="P455" i="3"/>
  <c r="P326" i="3"/>
  <c r="P412" i="3"/>
  <c r="P135" i="3"/>
  <c r="P489" i="3"/>
  <c r="P117" i="3"/>
  <c r="P327" i="3"/>
  <c r="P540" i="3"/>
  <c r="P387" i="3"/>
  <c r="P570" i="3"/>
  <c r="P411" i="3"/>
  <c r="P256" i="3"/>
  <c r="P219" i="3"/>
  <c r="P145" i="3"/>
  <c r="P290" i="3"/>
  <c r="P74" i="3"/>
  <c r="P522" i="3"/>
  <c r="P116" i="3"/>
  <c r="P484" i="3"/>
  <c r="P448" i="3"/>
  <c r="P26" i="3"/>
  <c r="P208" i="3"/>
  <c r="P389" i="3"/>
  <c r="P139" i="3"/>
  <c r="P156" i="3"/>
  <c r="P516" i="3"/>
  <c r="P203" i="3"/>
  <c r="P46" i="3"/>
  <c r="P320" i="3"/>
  <c r="P474" i="3"/>
  <c r="P429" i="3"/>
  <c r="D15" i="3"/>
  <c r="C19" i="3" s="1"/>
  <c r="P212" i="3"/>
  <c r="P88" i="3"/>
  <c r="P457" i="3"/>
  <c r="P148" i="3"/>
  <c r="P319" i="3"/>
  <c r="P563" i="3"/>
  <c r="P357" i="3"/>
  <c r="P495" i="3"/>
  <c r="P464" i="3"/>
  <c r="P87" i="3"/>
  <c r="P138" i="3"/>
  <c r="P404" i="3"/>
  <c r="P337" i="3"/>
  <c r="P444" i="3"/>
  <c r="P144" i="3"/>
  <c r="P170" i="3"/>
  <c r="P202" i="3"/>
  <c r="P463" i="3"/>
  <c r="P294" i="3"/>
  <c r="P302" i="3"/>
  <c r="P480" i="3"/>
  <c r="P119" i="3"/>
  <c r="P544" i="3"/>
  <c r="P178" i="3"/>
  <c r="P373" i="3"/>
  <c r="P150" i="3"/>
  <c r="P217" i="3"/>
  <c r="P345" i="3"/>
  <c r="P220" i="3"/>
  <c r="P289" i="3"/>
  <c r="P151" i="3"/>
  <c r="P374" i="3"/>
  <c r="P564" i="3"/>
  <c r="P537" i="3"/>
  <c r="P85" i="3"/>
  <c r="P369" i="3"/>
  <c r="P346" i="3"/>
  <c r="P94" i="3"/>
  <c r="P453" i="3"/>
  <c r="P261" i="3"/>
  <c r="P417" i="3"/>
  <c r="P164" i="3"/>
  <c r="P247" i="3"/>
  <c r="P376" i="3"/>
  <c r="P281" i="3"/>
  <c r="P71" i="3"/>
  <c r="P36" i="3"/>
  <c r="P418" i="3"/>
  <c r="P502" i="3"/>
  <c r="P503" i="3"/>
  <c r="P268" i="3"/>
  <c r="P101" i="3"/>
  <c r="P375" i="3"/>
  <c r="P350" i="3"/>
  <c r="P352" i="3"/>
  <c r="P361" i="3"/>
  <c r="P460" i="3"/>
  <c r="P187" i="3"/>
  <c r="P200" i="3"/>
  <c r="P280" i="3"/>
  <c r="P276" i="3"/>
  <c r="P48" i="3"/>
  <c r="P30" i="3"/>
  <c r="P402" i="3"/>
  <c r="P32" i="3"/>
  <c r="P110" i="3"/>
  <c r="P84" i="3"/>
  <c r="P228" i="3"/>
  <c r="P449" i="3"/>
  <c r="P51" i="3"/>
  <c r="P426" i="3"/>
  <c r="P167" i="3"/>
  <c r="P29" i="3"/>
  <c r="P510" i="3"/>
  <c r="P385" i="3"/>
  <c r="P558" i="3"/>
  <c r="P279" i="3"/>
  <c r="P192" i="3"/>
  <c r="P475" i="3"/>
  <c r="P485" i="3"/>
  <c r="P266" i="3"/>
  <c r="P545" i="3"/>
  <c r="P312" i="3"/>
  <c r="P254" i="3"/>
  <c r="P207" i="3"/>
  <c r="P235" i="3"/>
  <c r="P105" i="3"/>
  <c r="P321" i="3"/>
  <c r="P262" i="3"/>
  <c r="P35" i="3"/>
  <c r="P246" i="3"/>
  <c r="P81" i="3"/>
  <c r="P133" i="3"/>
  <c r="P297" i="3"/>
  <c r="P182" i="3"/>
  <c r="P157" i="3"/>
  <c r="P275" i="3"/>
  <c r="P172" i="3"/>
  <c r="P149" i="3"/>
  <c r="P534" i="3"/>
  <c r="P477" i="3"/>
  <c r="P513" i="3"/>
  <c r="P72" i="3"/>
  <c r="P152" i="3"/>
  <c r="P284" i="3"/>
  <c r="P99" i="3"/>
  <c r="P265" i="3"/>
  <c r="P108" i="3"/>
  <c r="P354" i="3"/>
  <c r="P225" i="3"/>
  <c r="P314" i="3"/>
  <c r="P490" i="3"/>
  <c r="P304" i="3"/>
  <c r="P473" i="3"/>
  <c r="P445" i="3"/>
  <c r="P141" i="3"/>
  <c r="P309" i="3"/>
  <c r="P569" i="3"/>
  <c r="P514" i="3"/>
  <c r="P240" i="3"/>
  <c r="P328" i="3"/>
  <c r="P114" i="3"/>
  <c r="P479" i="3"/>
  <c r="P305" i="3"/>
  <c r="P181" i="3"/>
  <c r="P131" i="3"/>
  <c r="P543" i="3"/>
  <c r="P550" i="3"/>
  <c r="P347" i="3"/>
  <c r="P553" i="3"/>
  <c r="P143" i="3"/>
  <c r="P233" i="3"/>
  <c r="P168" i="3"/>
  <c r="P64" i="3"/>
  <c r="P523" i="3"/>
  <c r="P430" i="3"/>
  <c r="P366" i="3"/>
  <c r="P23" i="3"/>
  <c r="P153" i="3"/>
  <c r="P291" i="3"/>
  <c r="P301" i="3"/>
  <c r="P159" i="3"/>
  <c r="P185" i="3"/>
  <c r="P248" i="3"/>
  <c r="P548" i="3"/>
  <c r="P506" i="3"/>
  <c r="P86" i="3"/>
  <c r="P272" i="3"/>
  <c r="P377" i="3"/>
  <c r="P245" i="3"/>
  <c r="P494" i="3"/>
  <c r="P184" i="3"/>
  <c r="P140" i="3"/>
  <c r="P39" i="3"/>
  <c r="P317" i="3"/>
  <c r="P416" i="3"/>
  <c r="P382" i="3"/>
  <c r="P263" i="3"/>
  <c r="P399" i="3"/>
  <c r="P386" i="3"/>
  <c r="P177" i="3"/>
  <c r="P478" i="3"/>
  <c r="P229" i="3"/>
  <c r="P355" i="3"/>
  <c r="P147" i="3"/>
  <c r="P351" i="3"/>
  <c r="P318" i="3"/>
  <c r="P129" i="3"/>
  <c r="P380" i="3"/>
  <c r="P519" i="3"/>
  <c r="P118" i="3"/>
  <c r="P371" i="3"/>
  <c r="P428" i="3"/>
  <c r="P524" i="3"/>
  <c r="P286" i="3"/>
  <c r="P251" i="3"/>
  <c r="P224" i="3"/>
  <c r="P330" i="3"/>
  <c r="P322" i="3"/>
  <c r="P188" i="3"/>
  <c r="P487" i="3"/>
  <c r="P63" i="3"/>
  <c r="P189" i="3"/>
  <c r="P436" i="3"/>
  <c r="P121" i="3"/>
  <c r="P423" i="3"/>
  <c r="P364" i="3"/>
  <c r="P315" i="3"/>
  <c r="P407" i="3"/>
  <c r="P353" i="3"/>
  <c r="P274" i="3"/>
  <c r="P359" i="3"/>
  <c r="P336" i="3"/>
  <c r="P186" i="3"/>
  <c r="P43" i="3"/>
  <c r="P70" i="3"/>
  <c r="P34" i="3"/>
  <c r="P568" i="3"/>
  <c r="P573" i="3"/>
  <c r="P414" i="3"/>
  <c r="P201" i="3"/>
  <c r="P62" i="3"/>
  <c r="P576" i="3"/>
  <c r="P92" i="3"/>
  <c r="P511" i="3"/>
  <c r="P491" i="3"/>
  <c r="P313" i="3"/>
  <c r="P341" i="3"/>
  <c r="P179" i="3"/>
  <c r="P253" i="3"/>
  <c r="P257" i="3"/>
  <c r="P292" i="3"/>
  <c r="P438" i="3"/>
  <c r="P532" i="3"/>
  <c r="P306" i="3"/>
  <c r="P356" i="3"/>
  <c r="P541" i="3"/>
  <c r="P571" i="3"/>
  <c r="P367" i="3"/>
  <c r="P400" i="3"/>
  <c r="P424" i="3"/>
  <c r="P422" i="3"/>
  <c r="P111" i="3"/>
  <c r="P333" i="3"/>
  <c r="P388" i="3"/>
  <c r="P27" i="3"/>
  <c r="P90" i="3"/>
  <c r="P552" i="3"/>
  <c r="P316" i="3"/>
  <c r="P241" i="3"/>
  <c r="P476" i="3"/>
  <c r="P520" i="3"/>
  <c r="P270" i="3"/>
  <c r="P83" i="3"/>
  <c r="D16" i="3"/>
  <c r="D19" i="3" s="1"/>
  <c r="R19" i="3"/>
  <c r="E18" i="3" s="1"/>
  <c r="S19" i="3"/>
  <c r="E19" i="3" s="1"/>
  <c r="F14" i="1" l="1"/>
  <c r="F15" i="1" s="1"/>
  <c r="F14" i="3"/>
  <c r="F15" i="3" s="1"/>
</calcChain>
</file>

<file path=xl/sharedStrings.xml><?xml version="1.0" encoding="utf-8"?>
<sst xmlns="http://schemas.openxmlformats.org/spreadsheetml/2006/main" count="5685" uniqueCount="1747">
  <si>
    <t>JAVSO..47..105</t>
  </si>
  <si>
    <t>IBVS 6244</t>
  </si>
  <si>
    <t>IBVS 6193</t>
  </si>
  <si>
    <t>IBVS 6196</t>
  </si>
  <si>
    <t>BAD?</t>
  </si>
  <si>
    <t>IBVS 6202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</si>
  <si>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</si>
  <si>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</si>
  <si>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</si>
  <si>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</si>
  <si>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</si>
  <si>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</si>
  <si>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</si>
  <si>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</si>
  <si>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</si>
  <si>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</si>
  <si>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</si>
  <si>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</si>
  <si>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</si>
  <si>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</si>
  <si>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</si>
  <si>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</si>
  <si>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</si>
  <si>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System Type:</t>
  </si>
  <si>
    <t>IBVS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</si>
  <si>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</si>
  <si>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</si>
  <si>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</si>
  <si>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</si>
  <si>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</si>
  <si>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</si>
  <si>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</si>
  <si>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BBSAG</t>
  </si>
  <si>
    <t># of data points =</t>
  </si>
  <si>
    <t>PV Cas / GSC 4010-1411</t>
  </si>
  <si>
    <t>EA</t>
  </si>
  <si>
    <t>Apsidal Motion</t>
  </si>
  <si>
    <t>Sp:  B8 V</t>
  </si>
  <si>
    <t>IBVS 0456</t>
  </si>
  <si>
    <t>I</t>
  </si>
  <si>
    <t>IBVS 0530</t>
  </si>
  <si>
    <t>II</t>
  </si>
  <si>
    <t>IBVS 0647</t>
  </si>
  <si>
    <t>IBVS 0937</t>
  </si>
  <si>
    <t>IBVS 1923</t>
  </si>
  <si>
    <t>BBSAG Bull.17</t>
  </si>
  <si>
    <t>BBSAG Bull.19</t>
  </si>
  <si>
    <t>BBSAG Bull.23</t>
  </si>
  <si>
    <t>BBSAG Bull.29</t>
  </si>
  <si>
    <t>OMT #4</t>
  </si>
  <si>
    <t>BBSAG Bull.39</t>
  </si>
  <si>
    <t>IBVS 1924</t>
  </si>
  <si>
    <t>BBSAG Bull.41</t>
  </si>
  <si>
    <t>BBSAG Bull.57</t>
  </si>
  <si>
    <t>IBVS 2292</t>
  </si>
  <si>
    <t>BAV-M 38</t>
  </si>
  <si>
    <t>IBVS 2793</t>
  </si>
  <si>
    <t>BBSAG Bull.77</t>
  </si>
  <si>
    <t>BBSAG Bull.78</t>
  </si>
  <si>
    <t>BAAVSS 63</t>
  </si>
  <si>
    <t>BAAVSS 66</t>
  </si>
  <si>
    <t>BBSAG Bull.89</t>
  </si>
  <si>
    <t>BAV-M 52</t>
  </si>
  <si>
    <t>:</t>
  </si>
  <si>
    <t>IBVS 3423</t>
  </si>
  <si>
    <t>IBVS 3462</t>
  </si>
  <si>
    <t>AS SP SCI 204,191</t>
  </si>
  <si>
    <t>BAV-M 59</t>
  </si>
  <si>
    <t>BRNO 31</t>
  </si>
  <si>
    <t>IBVS 3900</t>
  </si>
  <si>
    <t>BAV-M 60</t>
  </si>
  <si>
    <t>ASSPSCI 204,191</t>
  </si>
  <si>
    <t>IBVS 4194</t>
  </si>
  <si>
    <t>AJ 109,2680</t>
  </si>
  <si>
    <t>MNRAS 277,95</t>
  </si>
  <si>
    <t>BBSAG Bull.107</t>
  </si>
  <si>
    <t>BBSAG Bull.109</t>
  </si>
  <si>
    <t>IBVS 4300</t>
  </si>
  <si>
    <t>IBVS 4555</t>
  </si>
  <si>
    <t>BBSAG Bull.112</t>
  </si>
  <si>
    <t>IBVS 4597</t>
  </si>
  <si>
    <t>BBSAG Bull.115</t>
  </si>
  <si>
    <t>BBSAG Bull.116</t>
  </si>
  <si>
    <t>IBVS 4633</t>
  </si>
  <si>
    <t>IBVS 5016</t>
  </si>
  <si>
    <t>IBVS 5206</t>
  </si>
  <si>
    <t>IBVS 5296</t>
  </si>
  <si>
    <t>IBVS 5224</t>
  </si>
  <si>
    <t>IBVS 5484</t>
  </si>
  <si>
    <t>IBVS 5438</t>
  </si>
  <si>
    <t>IBVS 5643</t>
  </si>
  <si>
    <t>IBVS 5753</t>
  </si>
  <si>
    <t>IBVS 5684</t>
  </si>
  <si>
    <t>IBVS 5653</t>
  </si>
  <si>
    <t xml:space="preserve">IBVS 5736 </t>
  </si>
  <si>
    <t>IBVS 5731</t>
  </si>
  <si>
    <t>IBVS 5761</t>
  </si>
  <si>
    <t>BRNO</t>
  </si>
  <si>
    <t>Nelson</t>
  </si>
  <si>
    <t>AAVSO</t>
  </si>
  <si>
    <t>OEJV 0074</t>
  </si>
  <si>
    <t>vis</t>
  </si>
  <si>
    <t>CCD+I</t>
  </si>
  <si>
    <t>IBVS 5920</t>
  </si>
  <si>
    <t>IBVS 5933</t>
  </si>
  <si>
    <t>IBVS 5979</t>
  </si>
  <si>
    <t>OEJV 0137</t>
  </si>
  <si>
    <t>na</t>
  </si>
  <si>
    <t>PE</t>
  </si>
  <si>
    <t>IBVS 0555</t>
  </si>
  <si>
    <t>??</t>
  </si>
  <si>
    <t>IBVS 5835</t>
  </si>
  <si>
    <t>IBVS 5959</t>
  </si>
  <si>
    <t>.0003</t>
  </si>
  <si>
    <t>IBVS 6011</t>
  </si>
  <si>
    <t>JAVSO..36..171</t>
  </si>
  <si>
    <t>JAVSO..38...85</t>
  </si>
  <si>
    <t>JAVSO..39...94</t>
  </si>
  <si>
    <t>JAVSO..36..186</t>
  </si>
  <si>
    <t>JAVSO..37...44</t>
  </si>
  <si>
    <t>JAVSO..38..183</t>
  </si>
  <si>
    <t>IBVS 6042</t>
  </si>
  <si>
    <t>OEJV 0160</t>
  </si>
  <si>
    <t>IBVS 6070</t>
  </si>
  <si>
    <t>JAVSO..41..328</t>
  </si>
  <si>
    <t>IBVS 6093</t>
  </si>
  <si>
    <t>IBVS 6118</t>
  </si>
  <si>
    <t>JAVSO..42..426</t>
  </si>
  <si>
    <t>IBVS 5984</t>
  </si>
  <si>
    <t>IBVS 6152</t>
  </si>
  <si>
    <t>OEJV 0165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</si>
  <si>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</si>
  <si>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</si>
  <si>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</si>
  <si>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</si>
  <si>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</si>
  <si>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</si>
  <si>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pg</t>
  </si>
  <si>
    <t>P</t>
  </si>
  <si>
    <t>V</t>
  </si>
  <si>
    <t>F </t>
  </si>
  <si>
    <t>2415649.894 </t>
  </si>
  <si>
    <t> 22.09.1901 09:27 </t>
  </si>
  <si>
    <t> 0.837 </t>
  </si>
  <si>
    <t>P </t>
  </si>
  <si>
    <t> H.Bauernfeind </t>
  </si>
  <si>
    <t> VB 7.72 </t>
  </si>
  <si>
    <t>2415764.550 </t>
  </si>
  <si>
    <t> 15.01.1902 01:12 </t>
  </si>
  <si>
    <t> 0.811 </t>
  </si>
  <si>
    <t>2416115.560 </t>
  </si>
  <si>
    <t> 01.01.1903 01:26 </t>
  </si>
  <si>
    <t> 0.878 </t>
  </si>
  <si>
    <t>2416787.639 </t>
  </si>
  <si>
    <t> 03.11.1904 03:20 </t>
  </si>
  <si>
    <t> 0.776 </t>
  </si>
  <si>
    <t>2416816.587 </t>
  </si>
  <si>
    <t> 02.12.1904 02:05 </t>
  </si>
  <si>
    <t> 0.815 </t>
  </si>
  <si>
    <t>2416844.530 </t>
  </si>
  <si>
    <t> 30.12.1904 00:43 </t>
  </si>
  <si>
    <t> 0.751 </t>
  </si>
  <si>
    <t>2416872.546 </t>
  </si>
  <si>
    <t> 27.01.1905 01:06 </t>
  </si>
  <si>
    <t> 0.759 </t>
  </si>
  <si>
    <t>2417053.754 </t>
  </si>
  <si>
    <t> 27.07.1905 06:05 </t>
  </si>
  <si>
    <t> 0.820 </t>
  </si>
  <si>
    <t>2417146.547 </t>
  </si>
  <si>
    <t> 28.10.1905 01:07 </t>
  </si>
  <si>
    <t> 0.838 </t>
  </si>
  <si>
    <t>2417152.710 </t>
  </si>
  <si>
    <t> 03.11.1905 05:02 </t>
  </si>
  <si>
    <t> 0.848 </t>
  </si>
  <si>
    <t>2417173.636 </t>
  </si>
  <si>
    <t> 24.11.1905 03:15 </t>
  </si>
  <si>
    <t> 0.768 </t>
  </si>
  <si>
    <t>2417188.594 </t>
  </si>
  <si>
    <t> 09.12.1905 02:15 </t>
  </si>
  <si>
    <t> 0.874 </t>
  </si>
  <si>
    <t>2417216.559 </t>
  </si>
  <si>
    <t> 06.01.1906 01:24 </t>
  </si>
  <si>
    <t> 0.831 </t>
  </si>
  <si>
    <t>2417245.474 </t>
  </si>
  <si>
    <t> 03.02.1906 23:22 </t>
  </si>
  <si>
    <t>2417438.864 </t>
  </si>
  <si>
    <t> 16.08.1906 08:44 </t>
  </si>
  <si>
    <t> 0.827 </t>
  </si>
  <si>
    <t>2417562.239 </t>
  </si>
  <si>
    <t> 17.12.1906 17:44 </t>
  </si>
  <si>
    <t> 0.767 </t>
  </si>
  <si>
    <t> N.B.Perova </t>
  </si>
  <si>
    <t> PZ 12.125 </t>
  </si>
  <si>
    <t>2417769.762 </t>
  </si>
  <si>
    <t> 13.07.1907 06:17 </t>
  </si>
  <si>
    <t> 0.886 </t>
  </si>
  <si>
    <t>2417821.362 </t>
  </si>
  <si>
    <t> 02.09.1907 20:41 </t>
  </si>
  <si>
    <t>2417832.717 </t>
  </si>
  <si>
    <t> 14.09.1907 05:12 </t>
  </si>
  <si>
    <t> 0.824 </t>
  </si>
  <si>
    <t>2418589.830 </t>
  </si>
  <si>
    <t> 10.10.1909 07:55 </t>
  </si>
  <si>
    <t> 0.832 </t>
  </si>
  <si>
    <t>2418842.805 </t>
  </si>
  <si>
    <t> 20.06.1910 07:19 </t>
  </si>
  <si>
    <t> 0.891 </t>
  </si>
  <si>
    <t>2418849.795 </t>
  </si>
  <si>
    <t> 27.06.1910 07:04 </t>
  </si>
  <si>
    <t> 0.879 </t>
  </si>
  <si>
    <t>2419284.756 </t>
  </si>
  <si>
    <t> 05.09.1911 06:08 </t>
  </si>
  <si>
    <t> 0.822 </t>
  </si>
  <si>
    <t>2419334.646 </t>
  </si>
  <si>
    <t> 25.10.1911 03:30 </t>
  </si>
  <si>
    <t> 0.850 </t>
  </si>
  <si>
    <t>2419677.811 </t>
  </si>
  <si>
    <t> 02.10.1912 07:27 </t>
  </si>
  <si>
    <t> 0.923 </t>
  </si>
  <si>
    <t>2419713.829 </t>
  </si>
  <si>
    <t> 07.11.1912 07:53 </t>
  </si>
  <si>
    <t> 1.030 </t>
  </si>
  <si>
    <t>2419798.481 </t>
  </si>
  <si>
    <t> 30.01.1913 23:32 </t>
  </si>
  <si>
    <t> 0.810 </t>
  </si>
  <si>
    <t>2419999.854 </t>
  </si>
  <si>
    <t> 20.08.1913 08:29 </t>
  </si>
  <si>
    <t>2420078.595 </t>
  </si>
  <si>
    <t> 07.11.1913 02:16 </t>
  </si>
  <si>
    <t> 0.849 </t>
  </si>
  <si>
    <t>2420385.796 </t>
  </si>
  <si>
    <t> 10.09.1914 07:06 </t>
  </si>
  <si>
    <t> 0.816 </t>
  </si>
  <si>
    <t>2421094.724 </t>
  </si>
  <si>
    <t> 19.08.1916 05:22 </t>
  </si>
  <si>
    <t> 0.804 </t>
  </si>
  <si>
    <t>2421272.481 </t>
  </si>
  <si>
    <t> 12.02.1917 23:32 </t>
  </si>
  <si>
    <t> 0.915 </t>
  </si>
  <si>
    <t>2421466.773 </t>
  </si>
  <si>
    <t> 26.08.1917 06:33 </t>
  </si>
  <si>
    <t> 0.905 </t>
  </si>
  <si>
    <t>2422244.749 </t>
  </si>
  <si>
    <t> 13.10.1919 05:58 </t>
  </si>
  <si>
    <t> 0.770 </t>
  </si>
  <si>
    <t>2422366.519 </t>
  </si>
  <si>
    <t> 12.02.1920 00:27 </t>
  </si>
  <si>
    <t> 0.909 </t>
  </si>
  <si>
    <t>2422688.504 </t>
  </si>
  <si>
    <t> 30.12.1920 00:05 </t>
  </si>
  <si>
    <t> 0.808 </t>
  </si>
  <si>
    <t>2423605.798 </t>
  </si>
  <si>
    <t> 05.07.1923 07:09 </t>
  </si>
  <si>
    <t> 0.855 </t>
  </si>
  <si>
    <t>2423984.785 </t>
  </si>
  <si>
    <t> 18.07.1924 06:50 </t>
  </si>
  <si>
    <t> 0.839 </t>
  </si>
  <si>
    <t>2424356.791 </t>
  </si>
  <si>
    <t> 25.07.1925 06:59 </t>
  </si>
  <si>
    <t> 0.897 </t>
  </si>
  <si>
    <t>2424384.718 </t>
  </si>
  <si>
    <t> 22.08.1925 05:13 </t>
  </si>
  <si>
    <t>2424384.760 </t>
  </si>
  <si>
    <t> 22.08.1925 06:14 </t>
  </si>
  <si>
    <t> 0.858 </t>
  </si>
  <si>
    <t>2424770.683 </t>
  </si>
  <si>
    <t> 12.09.1926 04:23 </t>
  </si>
  <si>
    <t>2424770.732 </t>
  </si>
  <si>
    <t> 12.09.1926 05:34 </t>
  </si>
  <si>
    <t> 0.825 </t>
  </si>
  <si>
    <t>2424777.745 </t>
  </si>
  <si>
    <t> 19.09.1926 05:52 </t>
  </si>
  <si>
    <t> 0.836 </t>
  </si>
  <si>
    <t>2425149.697 </t>
  </si>
  <si>
    <t> 26.09.1927 04:43 </t>
  </si>
  <si>
    <t> 0.840 </t>
  </si>
  <si>
    <t>2425149.738 </t>
  </si>
  <si>
    <t> 26.09.1927 05:42 </t>
  </si>
  <si>
    <t> 0.881 </t>
  </si>
  <si>
    <t>2425164.651 </t>
  </si>
  <si>
    <t> 11.10.1927 03:37 </t>
  </si>
  <si>
    <t> 0.888 </t>
  </si>
  <si>
    <t>2425185.590 </t>
  </si>
  <si>
    <t> 01.11.1927 02:09 </t>
  </si>
  <si>
    <t>2425192.654 </t>
  </si>
  <si>
    <t> 08.11.1927 03:41 </t>
  </si>
  <si>
    <t> 0.884 </t>
  </si>
  <si>
    <t>2425220.569 </t>
  </si>
  <si>
    <t> 06.12.1927 01:39 </t>
  </si>
  <si>
    <t> 0.791 </t>
  </si>
  <si>
    <t>2425557.585 </t>
  </si>
  <si>
    <t> 07.11.1928 02:02 </t>
  </si>
  <si>
    <t> 0.868 </t>
  </si>
  <si>
    <t>2425623.217 </t>
  </si>
  <si>
    <t> 11.01.1929 17:12 </t>
  </si>
  <si>
    <t> E.Geyer </t>
  </si>
  <si>
    <t> KVB 25.9 </t>
  </si>
  <si>
    <t>2425893.690 </t>
  </si>
  <si>
    <t> 09.10.1929 04:33 </t>
  </si>
  <si>
    <t> 0.883 </t>
  </si>
  <si>
    <t>2426029.268 </t>
  </si>
  <si>
    <t> 21.02.1930 18:25 </t>
  </si>
  <si>
    <t> 0.773 </t>
  </si>
  <si>
    <t>2426200.822 </t>
  </si>
  <si>
    <t> 12.08.1930 07:43 </t>
  </si>
  <si>
    <t> 0.781 </t>
  </si>
  <si>
    <t>2426295.410 </t>
  </si>
  <si>
    <t> 14.11.1930 21:50 </t>
  </si>
  <si>
    <t> 0.844 </t>
  </si>
  <si>
    <t>2426909.742 </t>
  </si>
  <si>
    <t> 21.07.1932 05:48 </t>
  </si>
  <si>
    <t> 0.761 </t>
  </si>
  <si>
    <t>2426918.554 </t>
  </si>
  <si>
    <t> 30.07.1932 01:17 </t>
  </si>
  <si>
    <t> 0.821 </t>
  </si>
  <si>
    <t> E.Geyer et al. </t>
  </si>
  <si>
    <t> KVB 9.6 </t>
  </si>
  <si>
    <t>2426944.813 </t>
  </si>
  <si>
    <t> 25.08.1932 07:30 </t>
  </si>
  <si>
    <t> 0.823 </t>
  </si>
  <si>
    <t>2426946.517 </t>
  </si>
  <si>
    <t> 27.08.1932 00:24 </t>
  </si>
  <si>
    <t>2426972.756 </t>
  </si>
  <si>
    <t> 22.09.1932 06:08 </t>
  </si>
  <si>
    <t> 0.758 </t>
  </si>
  <si>
    <t>2427002.649 </t>
  </si>
  <si>
    <t> 22.10.1932 03:34 </t>
  </si>
  <si>
    <t> 0.893 </t>
  </si>
  <si>
    <t>2427004.367 </t>
  </si>
  <si>
    <t> 23.10.1932 20:48 </t>
  </si>
  <si>
    <t> 0.861 </t>
  </si>
  <si>
    <t>2427045.516 </t>
  </si>
  <si>
    <t> 04.12.1932 00:23 </t>
  </si>
  <si>
    <t> 0.900 </t>
  </si>
  <si>
    <t>2427060.286 </t>
  </si>
  <si>
    <t> 18.12.1932 18:51 </t>
  </si>
  <si>
    <t> 0.765 </t>
  </si>
  <si>
    <t>2427080.510 </t>
  </si>
  <si>
    <t> 08.01.1933 00:14 </t>
  </si>
  <si>
    <t> 0.885 </t>
  </si>
  <si>
    <t>2427094.480 </t>
  </si>
  <si>
    <t> 21.01.1933 23:31 </t>
  </si>
  <si>
    <t> 0.851 </t>
  </si>
  <si>
    <t>2427266.655 </t>
  </si>
  <si>
    <t> 13.07.1933 03:43 </t>
  </si>
  <si>
    <t> 0.578 </t>
  </si>
  <si>
    <t>2427333.442 </t>
  </si>
  <si>
    <t> 17.09.1933 22:36 </t>
  </si>
  <si>
    <t> 0.847 </t>
  </si>
  <si>
    <t>2427381.602 </t>
  </si>
  <si>
    <t> 05.11.1933 02:26 </t>
  </si>
  <si>
    <t> 0.896 </t>
  </si>
  <si>
    <t>2427409.528 </t>
  </si>
  <si>
    <t> 03.12.1933 00:40 </t>
  </si>
  <si>
    <t> 0.814 </t>
  </si>
  <si>
    <t>2427628.448 </t>
  </si>
  <si>
    <t> 09.07.1934 22:45 </t>
  </si>
  <si>
    <t> 0.926 </t>
  </si>
  <si>
    <t>2427684.480 </t>
  </si>
  <si>
    <t> 03.09.1934 23:31 </t>
  </si>
  <si>
    <t> 0.943 </t>
  </si>
  <si>
    <t>2427784.177 </t>
  </si>
  <si>
    <t> 12.12.1934 16:14 </t>
  </si>
  <si>
    <t> 0.863 </t>
  </si>
  <si>
    <t>2428017.792 </t>
  </si>
  <si>
    <t> 03.08.1935 07:00 </t>
  </si>
  <si>
    <t> 0.764 </t>
  </si>
  <si>
    <t>2428068.642 </t>
  </si>
  <si>
    <t> 23.09.1935 03:24 </t>
  </si>
  <si>
    <t>2428075.665 </t>
  </si>
  <si>
    <t> 30.09.1935 03:57 </t>
  </si>
  <si>
    <t> 0.871 </t>
  </si>
  <si>
    <t>2428096.585 </t>
  </si>
  <si>
    <t> 21.10.1935 02:02 </t>
  </si>
  <si>
    <t> 0.785 </t>
  </si>
  <si>
    <t>2428110.587 </t>
  </si>
  <si>
    <t> 04.11.1935 02:05 </t>
  </si>
  <si>
    <t> 0.784 </t>
  </si>
  <si>
    <t>2428126.408 </t>
  </si>
  <si>
    <t> 19.11.1935 21:47 </t>
  </si>
  <si>
    <t>2428126.430 </t>
  </si>
  <si>
    <t> 19.11.1935 22:19 </t>
  </si>
  <si>
    <t> 0.872 </t>
  </si>
  <si>
    <t>2428183.285 </t>
  </si>
  <si>
    <t> 15.01.1936 18:50 </t>
  </si>
  <si>
    <t> 0.864 </t>
  </si>
  <si>
    <t>2428576.225 </t>
  </si>
  <si>
    <t> 11.02.1937 17:24 </t>
  </si>
  <si>
    <t> 0.797 </t>
  </si>
  <si>
    <t>2428729.420 </t>
  </si>
  <si>
    <t> 14.07.1937 22:04 </t>
  </si>
  <si>
    <t> 0.852 </t>
  </si>
  <si>
    <t>2428744.270 </t>
  </si>
  <si>
    <t> 29.07.1937 18:28 </t>
  </si>
  <si>
    <t>2428751.310 </t>
  </si>
  <si>
    <t> 05.08.1937 19:26 </t>
  </si>
  <si>
    <t> 0.835 </t>
  </si>
  <si>
    <t>2428757.430 </t>
  </si>
  <si>
    <t> 11.08.1937 22:19 </t>
  </si>
  <si>
    <t>2428764.435 </t>
  </si>
  <si>
    <t> 18.08.1937 22:26 </t>
  </si>
  <si>
    <t>2428773.220 </t>
  </si>
  <si>
    <t> 27.08.1937 17:16 </t>
  </si>
  <si>
    <t> 0.890 </t>
  </si>
  <si>
    <t>2428796.817 </t>
  </si>
  <si>
    <t> 20.09.1937 07:36 </t>
  </si>
  <si>
    <t> 0.829 </t>
  </si>
  <si>
    <t>2428798.648 </t>
  </si>
  <si>
    <t> 22.09.1937 03:33 </t>
  </si>
  <si>
    <t> 0.910 </t>
  </si>
  <si>
    <t>2428835.336 </t>
  </si>
  <si>
    <t> 28.10.1937 20:03 </t>
  </si>
  <si>
    <t> H.Busch </t>
  </si>
  <si>
    <t> MVS 428 </t>
  </si>
  <si>
    <t>2428863.345 </t>
  </si>
  <si>
    <t> 25.11.1937 20:16 </t>
  </si>
  <si>
    <t>2428904.493 </t>
  </si>
  <si>
    <t> 05.01.1938 23:49 </t>
  </si>
  <si>
    <t>2429114.497 </t>
  </si>
  <si>
    <t> 03.08.1938 23:55 </t>
  </si>
  <si>
    <t> 0.826 </t>
  </si>
  <si>
    <t>2429176.699 </t>
  </si>
  <si>
    <t> 05.10.1938 04:46 </t>
  </si>
  <si>
    <t> 0.859 </t>
  </si>
  <si>
    <t>2429460.240 </t>
  </si>
  <si>
    <t> 15.07.1939 17:45 </t>
  </si>
  <si>
    <t>2429466.390 </t>
  </si>
  <si>
    <t> 21.07.1939 21:21 </t>
  </si>
  <si>
    <t>2429467.250 </t>
  </si>
  <si>
    <t> 22.07.1939 18:00 </t>
  </si>
  <si>
    <t>2429488.259 </t>
  </si>
  <si>
    <t> 12.08.1939 18:12 </t>
  </si>
  <si>
    <t>2429493.478 </t>
  </si>
  <si>
    <t> 17.08.1939 23:28 </t>
  </si>
  <si>
    <t> 0.803 </t>
  </si>
  <si>
    <t>2429541.634 </t>
  </si>
  <si>
    <t> 05.10.1939 03:12 </t>
  </si>
  <si>
    <t>2429626.502 </t>
  </si>
  <si>
    <t> 29.12.1939 00:02 </t>
  </si>
  <si>
    <t> 0.792 </t>
  </si>
  <si>
    <t>2429656.770 </t>
  </si>
  <si>
    <t> 28.01.1940 06:28 </t>
  </si>
  <si>
    <t> 0.453 </t>
  </si>
  <si>
    <t>2429872.491 </t>
  </si>
  <si>
    <t> 30.08.1940 23:47 </t>
  </si>
  <si>
    <t> 0.866 </t>
  </si>
  <si>
    <t> KVB 25.12 </t>
  </si>
  <si>
    <t>2429908.368 </t>
  </si>
  <si>
    <t> 05.10.1940 20:49 </t>
  </si>
  <si>
    <t>2430306.668 </t>
  </si>
  <si>
    <t> 08.11.1941 04:01 </t>
  </si>
  <si>
    <t> 0.927 </t>
  </si>
  <si>
    <t>2430321.440 </t>
  </si>
  <si>
    <t> 22.11.1941 22:33 </t>
  </si>
  <si>
    <t> 0.793 </t>
  </si>
  <si>
    <t>2430384.514 </t>
  </si>
  <si>
    <t> 25.01.1942 00:20 </t>
  </si>
  <si>
    <t>2430617.260 </t>
  </si>
  <si>
    <t> 14.09.1942 18:14 </t>
  </si>
  <si>
    <t> A.Y.Filin </t>
  </si>
  <si>
    <t> AC 191.21 </t>
  </si>
  <si>
    <t>2430622.562 </t>
  </si>
  <si>
    <t> 20.09.1942 01:29 </t>
  </si>
  <si>
    <t> 0.834 </t>
  </si>
  <si>
    <t>2430646.215 </t>
  </si>
  <si>
    <t> 13.10.1942 17:09 </t>
  </si>
  <si>
    <t>2430943.812 </t>
  </si>
  <si>
    <t> 07.08.1943 07:29 </t>
  </si>
  <si>
    <t>2430961.285 </t>
  </si>
  <si>
    <t> 24.08.1943 18:50 </t>
  </si>
  <si>
    <t>2430968.281 </t>
  </si>
  <si>
    <t> 31.08.1943 18:44 </t>
  </si>
  <si>
    <t> 0.862 </t>
  </si>
  <si>
    <t>2430975.290 </t>
  </si>
  <si>
    <t> 07.09.1943 18:57 </t>
  </si>
  <si>
    <t> 0.869 </t>
  </si>
  <si>
    <t>2431018.160 </t>
  </si>
  <si>
    <t> 20.10.1943 15:50 </t>
  </si>
  <si>
    <t>2431290.354 </t>
  </si>
  <si>
    <t> 18.07.1944 20:29 </t>
  </si>
  <si>
    <t>2431315.782 </t>
  </si>
  <si>
    <t> 13.08.1944 06:46 </t>
  </si>
  <si>
    <t>2431347.258 </t>
  </si>
  <si>
    <t> 13.09.1944 18:11 </t>
  </si>
  <si>
    <t>2431648.325 </t>
  </si>
  <si>
    <t> 11.07.1945 19:48 </t>
  </si>
  <si>
    <t>2431701.758 </t>
  </si>
  <si>
    <t> 03.09.1945 06:11 </t>
  </si>
  <si>
    <t> 0.892 </t>
  </si>
  <si>
    <t>2431710.468 </t>
  </si>
  <si>
    <t> 11.09.1945 23:13 </t>
  </si>
  <si>
    <t>2432065.773 </t>
  </si>
  <si>
    <t> 02.09.1946 06:33 </t>
  </si>
  <si>
    <t>2432116.581 </t>
  </si>
  <si>
    <t> 23.10.1946 01:56 </t>
  </si>
  <si>
    <t> 0.854 </t>
  </si>
  <si>
    <t>2432146.333 </t>
  </si>
  <si>
    <t> 21.11.1946 19:59 </t>
  </si>
  <si>
    <t>2432173.504 </t>
  </si>
  <si>
    <t> 19.12.1946 00:05 </t>
  </si>
  <si>
    <t> 0.860 </t>
  </si>
  <si>
    <t>2432439.510 </t>
  </si>
  <si>
    <t> 11.09.1947 00:14 </t>
  </si>
  <si>
    <t> 0.795 </t>
  </si>
  <si>
    <t>2432757.792 </t>
  </si>
  <si>
    <t> 25.07.1948 07:00 </t>
  </si>
  <si>
    <t> 0.491 </t>
  </si>
  <si>
    <t>2432788.752 </t>
  </si>
  <si>
    <t> 25.08.1948 06:02 </t>
  </si>
  <si>
    <t> 0.845 </t>
  </si>
  <si>
    <t>2432827.669 </t>
  </si>
  <si>
    <t> 03.10.1948 04:03 </t>
  </si>
  <si>
    <t> 0.349 </t>
  </si>
  <si>
    <t>2432833.434 </t>
  </si>
  <si>
    <t> 08.10.1948 22:24 </t>
  </si>
  <si>
    <t> 0.014 </t>
  </si>
  <si>
    <t>2432849.154 </t>
  </si>
  <si>
    <t> 24.10.1948 15:41 </t>
  </si>
  <si>
    <t> -0.020 </t>
  </si>
  <si>
    <t>2433156.388 </t>
  </si>
  <si>
    <t> 27.08.1949 21:18 </t>
  </si>
  <si>
    <t>2433183.488 </t>
  </si>
  <si>
    <t> 23.09.1949 23:42 </t>
  </si>
  <si>
    <t> -0.026 </t>
  </si>
  <si>
    <t>2433184.422 </t>
  </si>
  <si>
    <t> 24.09.1949 22:07 </t>
  </si>
  <si>
    <t> 0.006 </t>
  </si>
  <si>
    <t>2433214.099 </t>
  </si>
  <si>
    <t> 24.10.1949 14:22 </t>
  </si>
  <si>
    <t> -0.075 </t>
  </si>
  <si>
    <t>2433333.194 </t>
  </si>
  <si>
    <t> 20.02.1950 16:39 </t>
  </si>
  <si>
    <t> -0.011 </t>
  </si>
  <si>
    <t>2433358.543 </t>
  </si>
  <si>
    <t> 18.03.1950 01:01 </t>
  </si>
  <si>
    <t> -0.018 </t>
  </si>
  <si>
    <t>2433533.580 </t>
  </si>
  <si>
    <t> 09.09.1950 01:55 </t>
  </si>
  <si>
    <t> -0.028 </t>
  </si>
  <si>
    <t>2433892.456 </t>
  </si>
  <si>
    <t> 02.09.1951 22:56 </t>
  </si>
  <si>
    <t> 0.002 </t>
  </si>
  <si>
    <t>2433899.460 </t>
  </si>
  <si>
    <t> 09.09.1951 23:02 </t>
  </si>
  <si>
    <t> 0.004 </t>
  </si>
  <si>
    <t>2434229.393 </t>
  </si>
  <si>
    <t> 04.08.1952 21:25 </t>
  </si>
  <si>
    <t> -0.053 </t>
  </si>
  <si>
    <t>2434305.531 </t>
  </si>
  <si>
    <t> 20.10.1952 00:44 </t>
  </si>
  <si>
    <t> -0.034 </t>
  </si>
  <si>
    <t>2434385.163 </t>
  </si>
  <si>
    <t> 07.01.1953 15:54 </t>
  </si>
  <si>
    <t>2434608.375 </t>
  </si>
  <si>
    <t> 18.08.1953 21:00 </t>
  </si>
  <si>
    <t> -0.021 </t>
  </si>
  <si>
    <t>2435338.367 </t>
  </si>
  <si>
    <t> 18.08.1955 20:48 </t>
  </si>
  <si>
    <t> 0.025 </t>
  </si>
  <si>
    <t>2435365.465 </t>
  </si>
  <si>
    <t> 14.09.1955 23:09 </t>
  </si>
  <si>
    <t> -0.036 </t>
  </si>
  <si>
    <t>2435394.377 </t>
  </si>
  <si>
    <t> 13.10.1955 21:02 </t>
  </si>
  <si>
    <t> 0.020 </t>
  </si>
  <si>
    <t>2435395.238 </t>
  </si>
  <si>
    <t> 14.10.1955 17:42 </t>
  </si>
  <si>
    <t>2435402.240 </t>
  </si>
  <si>
    <t> 21.10.1955 17:45 </t>
  </si>
  <si>
    <t>2436052.507 </t>
  </si>
  <si>
    <t> 02.08.1957 00:10 </t>
  </si>
  <si>
    <t> -0.027 </t>
  </si>
  <si>
    <t>2436073.454 </t>
  </si>
  <si>
    <t> 22.08.1957 22:53 </t>
  </si>
  <si>
    <t> -0.085 </t>
  </si>
  <si>
    <t>2436453.399 </t>
  </si>
  <si>
    <t> 06.09.1958 21:34 </t>
  </si>
  <si>
    <t> 0.008 </t>
  </si>
  <si>
    <t> MHAR 9.8 </t>
  </si>
  <si>
    <t>2436851.5916 </t>
  </si>
  <si>
    <t> 10.10.1959 02:11 </t>
  </si>
  <si>
    <t> -0.0583 </t>
  </si>
  <si>
    <t>E </t>
  </si>
  <si>
    <t>?</t>
  </si>
  <si>
    <t> KVB 30 </t>
  </si>
  <si>
    <t>2436895.3523 </t>
  </si>
  <si>
    <t> 22.11.1959 20:27 </t>
  </si>
  <si>
    <t> -0.0593 </t>
  </si>
  <si>
    <t>2436895.366 </t>
  </si>
  <si>
    <t> 22.11.1959 20:47 </t>
  </si>
  <si>
    <t> -0.046 </t>
  </si>
  <si>
    <t> MHAR 9.10 </t>
  </si>
  <si>
    <t>2437281.370 </t>
  </si>
  <si>
    <t> 12.12.1960 20:52 </t>
  </si>
  <si>
    <t>2437365.371 </t>
  </si>
  <si>
    <t> 06.03.1961 20:54 </t>
  </si>
  <si>
    <t> -0.015 </t>
  </si>
  <si>
    <t>2437583.285 </t>
  </si>
  <si>
    <t> 10.10.1961 18:50 </t>
  </si>
  <si>
    <t> -0.061 </t>
  </si>
  <si>
    <t>2437696.239 </t>
  </si>
  <si>
    <t> 31.01.1962 17:44 </t>
  </si>
  <si>
    <t>2437917.583 </t>
  </si>
  <si>
    <t> 10.09.1962 01:59 </t>
  </si>
  <si>
    <t> -0.103 </t>
  </si>
  <si>
    <t>2437946.558 </t>
  </si>
  <si>
    <t> 09.10.1962 01:23 </t>
  </si>
  <si>
    <t> 0.016 </t>
  </si>
  <si>
    <t>2438060.311 </t>
  </si>
  <si>
    <t> 30.01.1963 19:27 </t>
  </si>
  <si>
    <t> -0.012 </t>
  </si>
  <si>
    <t>2438284.381 </t>
  </si>
  <si>
    <t> 11.09.1963 21:08 </t>
  </si>
  <si>
    <t> -0.002 </t>
  </si>
  <si>
    <t>2438290.493 </t>
  </si>
  <si>
    <t> 17.09.1963 23:49 </t>
  </si>
  <si>
    <t> -0.043 </t>
  </si>
  <si>
    <t>2438467.306 </t>
  </si>
  <si>
    <t> 12.03.1964 19:20 </t>
  </si>
  <si>
    <t>2438584.506 </t>
  </si>
  <si>
    <t> 08.07.1964 00:08 </t>
  </si>
  <si>
    <t> -0.109 </t>
  </si>
  <si>
    <t>2438669.475 </t>
  </si>
  <si>
    <t> 30.09.1964 23:24 </t>
  </si>
  <si>
    <t>2439026.561 </t>
  </si>
  <si>
    <t> 23.09.1965 01:27 </t>
  </si>
  <si>
    <t> MHAR 9.9 </t>
  </si>
  <si>
    <t>2439027.431 </t>
  </si>
  <si>
    <t> 23.09.1965 22:20 </t>
  </si>
  <si>
    <t> MHAR 9.11 </t>
  </si>
  <si>
    <t>2439034.457 </t>
  </si>
  <si>
    <t> 30.09.1965 22:58 </t>
  </si>
  <si>
    <t> -0.029 </t>
  </si>
  <si>
    <t>2439056.345 </t>
  </si>
  <si>
    <t> 22.10.1965 20:16 </t>
  </si>
  <si>
    <t> 0.005 </t>
  </si>
  <si>
    <t>2439286.496 </t>
  </si>
  <si>
    <t> 09.06.1966 23:54 </t>
  </si>
  <si>
    <t> -0.057 </t>
  </si>
  <si>
    <t> E.Splittgerber </t>
  </si>
  <si>
    <t> MVS 5.141 </t>
  </si>
  <si>
    <t>2439378.401 </t>
  </si>
  <si>
    <t> 09.09.1966 21:37 </t>
  </si>
  <si>
    <t>2439385.471 </t>
  </si>
  <si>
    <t> 16.09.1966 23:18 </t>
  </si>
  <si>
    <t> 0.043 </t>
  </si>
  <si>
    <t>2439441.463 </t>
  </si>
  <si>
    <t> 11.11.1966 23:06 </t>
  </si>
  <si>
    <t>2439533.327 </t>
  </si>
  <si>
    <t> 11.02.1967 19:50 </t>
  </si>
  <si>
    <t>2439651.504 </t>
  </si>
  <si>
    <t> 10.06.1967 00:05 </t>
  </si>
  <si>
    <t>2439835.2976 </t>
  </si>
  <si>
    <t> 10.12.1967 19:08 </t>
  </si>
  <si>
    <t> -0.0016 </t>
  </si>
  <si>
    <t> E.Pohl </t>
  </si>
  <si>
    <t>IBVS 386 </t>
  </si>
  <si>
    <t>2439940.306 </t>
  </si>
  <si>
    <t> 24.03.1968 19:20 </t>
  </si>
  <si>
    <t>2439944.621 </t>
  </si>
  <si>
    <t> 29.03.1968 02:54 </t>
  </si>
  <si>
    <t>2440059.405 </t>
  </si>
  <si>
    <t> 21.07.1968 21:43 </t>
  </si>
  <si>
    <t> 0.046 </t>
  </si>
  <si>
    <t> L.Rosino et al. </t>
  </si>
  <si>
    <t> AAPS 24.3 </t>
  </si>
  <si>
    <t>2440129.3805 </t>
  </si>
  <si>
    <t> 29.09.1968 21:07 </t>
  </si>
  <si>
    <t> 0.0024 </t>
  </si>
  <si>
    <t> C.Ibanoglu </t>
  </si>
  <si>
    <t>IBVS 456 </t>
  </si>
  <si>
    <t>2440149.490 </t>
  </si>
  <si>
    <t> 19.10.1968 23:45 </t>
  </si>
  <si>
    <t> -0.045 </t>
  </si>
  <si>
    <t>2440227.4061 </t>
  </si>
  <si>
    <t> 05.01.1969 21:44 </t>
  </si>
  <si>
    <t> 0.0017 </t>
  </si>
  <si>
    <t>2440416.456 </t>
  </si>
  <si>
    <t> 13.07.1969 22:56 </t>
  </si>
  <si>
    <t> 0.001 </t>
  </si>
  <si>
    <t> A.Caliscan </t>
  </si>
  <si>
    <t>2440465.435 </t>
  </si>
  <si>
    <t> 31.08.1969 22:26 </t>
  </si>
  <si>
    <t> -0.033 </t>
  </si>
  <si>
    <t>V </t>
  </si>
  <si>
    <t> MVS 8.28 </t>
  </si>
  <si>
    <t>2440471.535 </t>
  </si>
  <si>
    <t> 07.09.1969 00:50 </t>
  </si>
  <si>
    <t> -0.087 </t>
  </si>
  <si>
    <t>2440479.4735 </t>
  </si>
  <si>
    <t> 14.09.1969 23:21 </t>
  </si>
  <si>
    <t> 0.0014 </t>
  </si>
  <si>
    <t>2440514.494 </t>
  </si>
  <si>
    <t> 19.10.1969 23:51 </t>
  </si>
  <si>
    <t> 0.013 </t>
  </si>
  <si>
    <t>2440515.320 </t>
  </si>
  <si>
    <t> 20.10.1969 19:40 </t>
  </si>
  <si>
    <t> -0.063 </t>
  </si>
  <si>
    <t>IBVS 555 </t>
  </si>
  <si>
    <t>2440656.285 </t>
  </si>
  <si>
    <t> 10.03.1970 18:50 </t>
  </si>
  <si>
    <t> 0.015 </t>
  </si>
  <si>
    <t>2440767.3886 </t>
  </si>
  <si>
    <t> 29.06.1970 21:19 </t>
  </si>
  <si>
    <t> -0.0624 </t>
  </si>
  <si>
    <t>IBVS 530 </t>
  </si>
  <si>
    <t>2440817.314 </t>
  </si>
  <si>
    <t> 18.08.1970 19:32 </t>
  </si>
  <si>
    <t> H.Sengonca </t>
  </si>
  <si>
    <t>2440824.317 </t>
  </si>
  <si>
    <t> 25.08.1970 19:36 </t>
  </si>
  <si>
    <t>2440830.4071 </t>
  </si>
  <si>
    <t> 31.08.1970 21:46 </t>
  </si>
  <si>
    <t> -0.0608 </t>
  </si>
  <si>
    <t>2440831.3168 </t>
  </si>
  <si>
    <t> 01.09.1970 19:36 </t>
  </si>
  <si>
    <t> 0.0003 </t>
  </si>
  <si>
    <t> H.Donmez </t>
  </si>
  <si>
    <t>2440852.321 </t>
  </si>
  <si>
    <t> 22.09.1970 19:42 </t>
  </si>
  <si>
    <t> -0.001 </t>
  </si>
  <si>
    <t> M.Meier </t>
  </si>
  <si>
    <t>2441152.4924 </t>
  </si>
  <si>
    <t> 19.07.1971 23:49 </t>
  </si>
  <si>
    <t> -0.0619 </t>
  </si>
  <si>
    <t>IBVS 647 </t>
  </si>
  <si>
    <t>2441160.408 </t>
  </si>
  <si>
    <t> 27.07.1971 21:47 </t>
  </si>
  <si>
    <t> 0.003 </t>
  </si>
  <si>
    <t>2441181.4102 </t>
  </si>
  <si>
    <t> 17.08.1971 21:50 </t>
  </si>
  <si>
    <t> -0.0003 </t>
  </si>
  <si>
    <t>2441195.4140 </t>
  </si>
  <si>
    <t> 31.08.1971 21:56 </t>
  </si>
  <si>
    <t> -0.0002 </t>
  </si>
  <si>
    <t>2441251.408 </t>
  </si>
  <si>
    <t> 26.10.1971 21:47 </t>
  </si>
  <si>
    <t>2441295.217 </t>
  </si>
  <si>
    <t> 09.12.1971 17:12 </t>
  </si>
  <si>
    <t> 0.026 </t>
  </si>
  <si>
    <t>2441302.207 </t>
  </si>
  <si>
    <t> 16.12.1971 16:58 </t>
  </si>
  <si>
    <t>2441322.316 </t>
  </si>
  <si>
    <t> 05.01.1972 19:35 </t>
  </si>
  <si>
    <t>2441357.265 </t>
  </si>
  <si>
    <t> 09.02.1972 18:21 </t>
  </si>
  <si>
    <t> -0.094 </t>
  </si>
  <si>
    <t>2441517.501 </t>
  </si>
  <si>
    <t> 19.07.1972 00:01 </t>
  </si>
  <si>
    <t> 0.000 </t>
  </si>
  <si>
    <t>2441595.378 </t>
  </si>
  <si>
    <t> 04.10.1972 21:04 </t>
  </si>
  <si>
    <t>2441596.276 </t>
  </si>
  <si>
    <t> 05.10.1972 18:37 </t>
  </si>
  <si>
    <t>2441602.364 </t>
  </si>
  <si>
    <t> 11.10.1972 20:44 </t>
  </si>
  <si>
    <t>2441631.310 </t>
  </si>
  <si>
    <t> 09.11.1972 19:26 </t>
  </si>
  <si>
    <t> 0.029 </t>
  </si>
  <si>
    <t>2441658.399 </t>
  </si>
  <si>
    <t> 06.12.1972 21:34 </t>
  </si>
  <si>
    <t> -0.041 </t>
  </si>
  <si>
    <t>2441666.2907 </t>
  </si>
  <si>
    <t> 14.12.1972 18:58 </t>
  </si>
  <si>
    <t> 0.0001 </t>
  </si>
  <si>
    <t> O.Demircan </t>
  </si>
  <si>
    <t>IBVS 937 </t>
  </si>
  <si>
    <t>2441708.311 </t>
  </si>
  <si>
    <t> 25.01.1973 19:27 </t>
  </si>
  <si>
    <t> 0.009 </t>
  </si>
  <si>
    <t>2441855.341 </t>
  </si>
  <si>
    <t> 21.06.1973 20:11 </t>
  </si>
  <si>
    <t> -0.000 </t>
  </si>
  <si>
    <t>2441924.4501 </t>
  </si>
  <si>
    <t> 29.08.1973 22:48 </t>
  </si>
  <si>
    <t> -0.0614 </t>
  </si>
  <si>
    <t> O.Gülmen </t>
  </si>
  <si>
    <t>2441931.477 </t>
  </si>
  <si>
    <t> 05.09.1973 23:26 </t>
  </si>
  <si>
    <t>2441959.458 </t>
  </si>
  <si>
    <t> 03.10.1973 22:59 </t>
  </si>
  <si>
    <t>2442233.4400 </t>
  </si>
  <si>
    <t> 04.07.1974 22:33 </t>
  </si>
  <si>
    <t> -0.0029 </t>
  </si>
  <si>
    <t> J.Kelemen </t>
  </si>
  <si>
    <t>IBVS 1923 </t>
  </si>
  <si>
    <t>2442296.455 </t>
  </si>
  <si>
    <t> 05.09.1974 22:55 </t>
  </si>
  <si>
    <t> -0.005 </t>
  </si>
  <si>
    <t> R.Diethelm </t>
  </si>
  <si>
    <t> BBS 17 </t>
  </si>
  <si>
    <t>2442402.322 </t>
  </si>
  <si>
    <t> 20.12.1974 19:43 </t>
  </si>
  <si>
    <t> -0.068 </t>
  </si>
  <si>
    <t> BBS 19 </t>
  </si>
  <si>
    <t>2442633.398 </t>
  </si>
  <si>
    <t> 08.08.1975 21:33 </t>
  </si>
  <si>
    <t> -0.054 </t>
  </si>
  <si>
    <t> BBS 23 </t>
  </si>
  <si>
    <t>2442716.5735 </t>
  </si>
  <si>
    <t> 31.10.1975 01:45 </t>
  </si>
  <si>
    <t> 0.0010 </t>
  </si>
  <si>
    <t>2442766.4270 </t>
  </si>
  <si>
    <t> 19.12.1975 22:14 </t>
  </si>
  <si>
    <t> -0.0605 </t>
  </si>
  <si>
    <t>2442786.5905 </t>
  </si>
  <si>
    <t> 09.01.1976 02:10 </t>
  </si>
  <si>
    <t> -0.0008 </t>
  </si>
  <si>
    <t>2442850.4495 </t>
  </si>
  <si>
    <t> 12.03.1976 22:47 </t>
  </si>
  <si>
    <t> -0.0606 </t>
  </si>
  <si>
    <t>2442990.492 </t>
  </si>
  <si>
    <t> 30.07.1976 23:48 </t>
  </si>
  <si>
    <t> -0.056 </t>
  </si>
  <si>
    <t> BBS 29 </t>
  </si>
  <si>
    <t>2443046.5050 </t>
  </si>
  <si>
    <t> 25.09.1976 00:07 </t>
  </si>
  <si>
    <t> -0.0577 </t>
  </si>
  <si>
    <t>2443076.2635 </t>
  </si>
  <si>
    <t> 24.10.1976 18:19 </t>
  </si>
  <si>
    <t> -0.0572 </t>
  </si>
  <si>
    <t>2443100.773 </t>
  </si>
  <si>
    <t> 18.11.1976 06:33 </t>
  </si>
  <si>
    <t> D.Ruokonen </t>
  </si>
  <si>
    <t> AOEB 4 </t>
  </si>
  <si>
    <t>2443100.774 </t>
  </si>
  <si>
    <t> 18.11.1976 06:34 </t>
  </si>
  <si>
    <t> G.Samolyk </t>
  </si>
  <si>
    <t>2443125.2795 </t>
  </si>
  <si>
    <t> 12.12.1976 18:42 </t>
  </si>
  <si>
    <t> -0.0544 </t>
  </si>
  <si>
    <t>2443348.4910 </t>
  </si>
  <si>
    <t> 23.07.1977 23:47 </t>
  </si>
  <si>
    <t> -0.0012 </t>
  </si>
  <si>
    <t>2443436.855 </t>
  </si>
  <si>
    <t> 20.10.1977 08:31 </t>
  </si>
  <si>
    <t> -0.062 </t>
  </si>
  <si>
    <t>2443482.3715 </t>
  </si>
  <si>
    <t> 04.12.1977 20:54 </t>
  </si>
  <si>
    <t> -0.0582 </t>
  </si>
  <si>
    <t>2443524.3860 </t>
  </si>
  <si>
    <t> 15.01.1978 21:15 </t>
  </si>
  <si>
    <t> -0.0550 </t>
  </si>
  <si>
    <t>2443756.357 </t>
  </si>
  <si>
    <t> 04.09.1978 20:34 </t>
  </si>
  <si>
    <t> BBS 39 </t>
  </si>
  <si>
    <t>2443777.3538 </t>
  </si>
  <si>
    <t> 25.09.1978 20:29 </t>
  </si>
  <si>
    <t> -0.0035 </t>
  </si>
  <si>
    <t> T.Mertelmeier </t>
  </si>
  <si>
    <t>IBVS 1924 </t>
  </si>
  <si>
    <t>2443819.350 </t>
  </si>
  <si>
    <t> 06.11.1978 20:24 </t>
  </si>
  <si>
    <t> -0.019 </t>
  </si>
  <si>
    <t> D.Lichtenknecker </t>
  </si>
  <si>
    <t>BAVM 31 </t>
  </si>
  <si>
    <t>2443833.326 </t>
  </si>
  <si>
    <t> 20.11.1978 19:49 </t>
  </si>
  <si>
    <t>2443868.390 </t>
  </si>
  <si>
    <t> 25.12.1978 21:21 </t>
  </si>
  <si>
    <t> BBS 41 </t>
  </si>
  <si>
    <t>2444517.8023 </t>
  </si>
  <si>
    <t> 05.10.1980 07:15 </t>
  </si>
  <si>
    <t> -0.0037 </t>
  </si>
  <si>
    <t> T.Margrave </t>
  </si>
  <si>
    <t> AJ 87.1234 </t>
  </si>
  <si>
    <t>2444525.644 </t>
  </si>
  <si>
    <t> 13.10.1980 03:27 </t>
  </si>
  <si>
    <t> -0.066 </t>
  </si>
  <si>
    <t>2444840.7383 </t>
  </si>
  <si>
    <t> 24.08.1981 05:43 </t>
  </si>
  <si>
    <t> -0.0560 </t>
  </si>
  <si>
    <t>2444853.8915 </t>
  </si>
  <si>
    <t> 06.09.1981 09:23 </t>
  </si>
  <si>
    <t> -0.0047 </t>
  </si>
  <si>
    <t>2444885.396 </t>
  </si>
  <si>
    <t> 07.10.1981 21:30 </t>
  </si>
  <si>
    <t> -0.009 </t>
  </si>
  <si>
    <t> BBS 57 </t>
  </si>
  <si>
    <t>2445164.5753 </t>
  </si>
  <si>
    <t> 14.07.1982 01:48 </t>
  </si>
  <si>
    <t> -0.0559 </t>
  </si>
  <si>
    <t>IBVS 2292 </t>
  </si>
  <si>
    <t>2445165.4760 </t>
  </si>
  <si>
    <t> 14.07.1982 23:25 </t>
  </si>
  <si>
    <t> -0.0039 </t>
  </si>
  <si>
    <t>2445253.8509 </t>
  </si>
  <si>
    <t> 11.10.1982 08:25 </t>
  </si>
  <si>
    <t> -0.0543 </t>
  </si>
  <si>
    <t>2445558.421 </t>
  </si>
  <si>
    <t> 11.08.1983 22:06 </t>
  </si>
  <si>
    <t> W.Braune </t>
  </si>
  <si>
    <t>BAVM 38 </t>
  </si>
  <si>
    <t>2445584.710 </t>
  </si>
  <si>
    <t> 07.09.1983 05:02 </t>
  </si>
  <si>
    <t>2445685.3637 </t>
  </si>
  <si>
    <t> 16.12.1983 20:43 </t>
  </si>
  <si>
    <t> -0.0057 </t>
  </si>
  <si>
    <t> Gröbel&amp;Lichtschlag </t>
  </si>
  <si>
    <t>IBVS 2793 </t>
  </si>
  <si>
    <t>2446020.562 </t>
  </si>
  <si>
    <t> 16.11.1984 01:29 </t>
  </si>
  <si>
    <t> -0.049 </t>
  </si>
  <si>
    <t> D.Williams </t>
  </si>
  <si>
    <t>2446035.442 </t>
  </si>
  <si>
    <t> 30.11.1984 22:36 </t>
  </si>
  <si>
    <t> T.Cervinka </t>
  </si>
  <si>
    <t> BRNO 27 </t>
  </si>
  <si>
    <t>2446259.505 </t>
  </si>
  <si>
    <t> 13.07.1985 00:07 </t>
  </si>
  <si>
    <t> M.Kohl </t>
  </si>
  <si>
    <t> BBS 77 </t>
  </si>
  <si>
    <t>2446294.513 </t>
  </si>
  <si>
    <t> 17.08.1985 00:18 </t>
  </si>
  <si>
    <t> P.Lutcha </t>
  </si>
  <si>
    <t>2446294.516 </t>
  </si>
  <si>
    <t> 17.08.1985 00:23 </t>
  </si>
  <si>
    <t> -0.017 </t>
  </si>
  <si>
    <t> P.Svoboda </t>
  </si>
  <si>
    <t>2446294.517 </t>
  </si>
  <si>
    <t> 17.08.1985 00:24 </t>
  </si>
  <si>
    <t> -0.016 </t>
  </si>
  <si>
    <t>2446294.518 </t>
  </si>
  <si>
    <t> 17.08.1985 00:25 </t>
  </si>
  <si>
    <t> P.Hajek </t>
  </si>
  <si>
    <t>2446294.520 </t>
  </si>
  <si>
    <t> 17.08.1985 00:28 </t>
  </si>
  <si>
    <t> -0.013 </t>
  </si>
  <si>
    <t> D.Hanzl </t>
  </si>
  <si>
    <t>2446294.522 </t>
  </si>
  <si>
    <t> 17.08.1985 00:31 </t>
  </si>
  <si>
    <t> M.Varady </t>
  </si>
  <si>
    <t>2446294.523 </t>
  </si>
  <si>
    <t> 17.08.1985 00:33 </t>
  </si>
  <si>
    <t> -0.010 </t>
  </si>
  <si>
    <t> M.Berka </t>
  </si>
  <si>
    <t>2446295.391 </t>
  </si>
  <si>
    <t> 17.08.1985 21:23 </t>
  </si>
  <si>
    <t> -0.044 </t>
  </si>
  <si>
    <t> BBS 78 </t>
  </si>
  <si>
    <t>2446321.640 </t>
  </si>
  <si>
    <t> 13.09.1985 03:21 </t>
  </si>
  <si>
    <t> -0.052 </t>
  </si>
  <si>
    <t>2446351.374 </t>
  </si>
  <si>
    <t> 12.10.1985 20:58 </t>
  </si>
  <si>
    <t> -0.076 </t>
  </si>
  <si>
    <t> I.Middlemist </t>
  </si>
  <si>
    <t> VSSC 63.23 </t>
  </si>
  <si>
    <t>2446363.647 </t>
  </si>
  <si>
    <t> 25.10.1985 03:31 </t>
  </si>
  <si>
    <t>2446491.426 </t>
  </si>
  <si>
    <t> 01.03.1986 22:13 </t>
  </si>
  <si>
    <t> VSSC 66.25 </t>
  </si>
  <si>
    <t>2446492.329 </t>
  </si>
  <si>
    <t> 02.03.1986 19:53 </t>
  </si>
  <si>
    <t> -0.007 </t>
  </si>
  <si>
    <t>2446680.503 </t>
  </si>
  <si>
    <t> 07.09.1986 00:04 </t>
  </si>
  <si>
    <t> -0.035 </t>
  </si>
  <si>
    <t> R.Brazda </t>
  </si>
  <si>
    <t> BRNO 28 </t>
  </si>
  <si>
    <t>2446680.506 </t>
  </si>
  <si>
    <t> 07.09.1986 00:08 </t>
  </si>
  <si>
    <t> -0.032 </t>
  </si>
  <si>
    <t>2447003.440 </t>
  </si>
  <si>
    <t> 26.07.1987 22:33 </t>
  </si>
  <si>
    <t> BRNO 30 </t>
  </si>
  <si>
    <t>2447003.457 </t>
  </si>
  <si>
    <t> 26.07.1987 22:58 </t>
  </si>
  <si>
    <t> A.Dedoch </t>
  </si>
  <si>
    <t>2447003.462 </t>
  </si>
  <si>
    <t> 26.07.1987 23:05 </t>
  </si>
  <si>
    <t>2447170.618 </t>
  </si>
  <si>
    <t> 10.01.1988 02:49 </t>
  </si>
  <si>
    <t>2447353.557 </t>
  </si>
  <si>
    <t> 11.07.1988 01:22 </t>
  </si>
  <si>
    <t> BBS 89 </t>
  </si>
  <si>
    <t>2447368.419 </t>
  </si>
  <si>
    <t> 25.07.1988 22:03 </t>
  </si>
  <si>
    <t>2447389.413 </t>
  </si>
  <si>
    <t> 15.08.1988 21:54 </t>
  </si>
  <si>
    <t> -0.065 </t>
  </si>
  <si>
    <t>2447389.419 </t>
  </si>
  <si>
    <t> 15.08.1988 22:03 </t>
  </si>
  <si>
    <t> -0.059 </t>
  </si>
  <si>
    <t> M.Jechumtal </t>
  </si>
  <si>
    <t>2447389.433 </t>
  </si>
  <si>
    <t> 15.08.1988 22:23 </t>
  </si>
  <si>
    <t> J.Zahajsky </t>
  </si>
  <si>
    <t>2447529.465 </t>
  </si>
  <si>
    <t> 02.01.1989 23:09 </t>
  </si>
  <si>
    <t> -0.051 </t>
  </si>
  <si>
    <t> P.Frank </t>
  </si>
  <si>
    <t>BAVM 52 </t>
  </si>
  <si>
    <t>2447538.233 </t>
  </si>
  <si>
    <t> 11.01.1989 17:35 </t>
  </si>
  <si>
    <t>2447564.468 </t>
  </si>
  <si>
    <t> 06.02.1989 23:13 </t>
  </si>
  <si>
    <t>2447593.354 </t>
  </si>
  <si>
    <t> 07.03.1989 20:29 </t>
  </si>
  <si>
    <t> VSSC 73 </t>
  </si>
  <si>
    <t>2447744.774 </t>
  </si>
  <si>
    <t> 06.08.1989 06:34 </t>
  </si>
  <si>
    <t> -0.050 </t>
  </si>
  <si>
    <t>2447760.5323 </t>
  </si>
  <si>
    <t> 22.08.1989 00:46 </t>
  </si>
  <si>
    <t> -0.0457 </t>
  </si>
  <si>
    <t>IBVS 3423 </t>
  </si>
  <si>
    <t>2447765.7808 </t>
  </si>
  <si>
    <t> 27.08.1989 06:44 </t>
  </si>
  <si>
    <t> -0.0487 </t>
  </si>
  <si>
    <t> D.W.Hoard et al. </t>
  </si>
  <si>
    <t>IBVS 3462 </t>
  </si>
  <si>
    <t>2447851.552 </t>
  </si>
  <si>
    <t> 21.11.1989 01:14 </t>
  </si>
  <si>
    <t>2447930.3274 </t>
  </si>
  <si>
    <t> 07.02.1990 19:51 </t>
  </si>
  <si>
    <t> -0.0462 </t>
  </si>
  <si>
    <t> J.Krzesinski et al </t>
  </si>
  <si>
    <t> ASS 204.191 </t>
  </si>
  <si>
    <t>2448014.3474 </t>
  </si>
  <si>
    <t> 02.05.1990 20:20 </t>
  </si>
  <si>
    <t> -0.0488 </t>
  </si>
  <si>
    <t>2448020.4785 </t>
  </si>
  <si>
    <t> 08.05.1990 23:29 </t>
  </si>
  <si>
    <t> -0.0177 </t>
  </si>
  <si>
    <t>2448027.4826 </t>
  </si>
  <si>
    <t> 15.05.1990 23:34 </t>
  </si>
  <si>
    <t> -0.0155 </t>
  </si>
  <si>
    <t>2448119.377 </t>
  </si>
  <si>
    <t> 15.08.1990 21:02 </t>
  </si>
  <si>
    <t> -0.047 </t>
  </si>
  <si>
    <t> P.Klix </t>
  </si>
  <si>
    <t> BRNO 31 </t>
  </si>
  <si>
    <t>2448119.379 </t>
  </si>
  <si>
    <t> 15.08.1990 21:05 </t>
  </si>
  <si>
    <t> R.Schertler </t>
  </si>
  <si>
    <t>BAVM 59 </t>
  </si>
  <si>
    <t>2448119.381 </t>
  </si>
  <si>
    <t> 15.08.1990 21:08 </t>
  </si>
  <si>
    <t> M.Vrastak </t>
  </si>
  <si>
    <t>2448119.388 </t>
  </si>
  <si>
    <t> 15.08.1990 21:18 </t>
  </si>
  <si>
    <t> A.Lakostik </t>
  </si>
  <si>
    <t>2448133.401 </t>
  </si>
  <si>
    <t> 29.08.1990 21:37 </t>
  </si>
  <si>
    <t> L.Lubena </t>
  </si>
  <si>
    <t>2448175.402 </t>
  </si>
  <si>
    <t> 10.10.1990 21:38 </t>
  </si>
  <si>
    <t> -0.037 </t>
  </si>
  <si>
    <t>2448208.6531 </t>
  </si>
  <si>
    <t> 13.11.1990 03:40 </t>
  </si>
  <si>
    <t> -0.0452 </t>
  </si>
  <si>
    <t> Caton &amp; Burns </t>
  </si>
  <si>
    <t>IBVS 3900 </t>
  </si>
  <si>
    <t>2448237.5491 </t>
  </si>
  <si>
    <t> 12.12.1990 01:10 </t>
  </si>
  <si>
    <t> -0.0054 </t>
  </si>
  <si>
    <t>2448448.466 </t>
  </si>
  <si>
    <t> 10.07.1991 23:11 </t>
  </si>
  <si>
    <t> F.Hroch </t>
  </si>
  <si>
    <t>2448476.476 </t>
  </si>
  <si>
    <t> 07.08.1991 23:25 </t>
  </si>
  <si>
    <t> T.Marek </t>
  </si>
  <si>
    <t>2448477.390 </t>
  </si>
  <si>
    <t> 08.08.1991 21:21 </t>
  </si>
  <si>
    <t> 0.021 </t>
  </si>
  <si>
    <t> K.Koss </t>
  </si>
  <si>
    <t>2448484.375 </t>
  </si>
  <si>
    <t> 15.08.1991 21:00 </t>
  </si>
  <si>
    <t> M.Tichy </t>
  </si>
  <si>
    <t>2448484.377 </t>
  </si>
  <si>
    <t> 15.08.1991 21:02 </t>
  </si>
  <si>
    <t>2448484.379 </t>
  </si>
  <si>
    <t> 15.08.1991 21:05 </t>
  </si>
  <si>
    <t>2448484.383 </t>
  </si>
  <si>
    <t> 15.08.1991 21:11 </t>
  </si>
  <si>
    <t> 0.012 </t>
  </si>
  <si>
    <t>2448538.6184 </t>
  </si>
  <si>
    <t> 09.10.1991 02:50 </t>
  </si>
  <si>
    <t> -0.0169 </t>
  </si>
  <si>
    <t>2448540.3681 </t>
  </si>
  <si>
    <t> 10.10.1991 20:50 </t>
  </si>
  <si>
    <t>B</t>
  </si>
  <si>
    <t> F.Agerer </t>
  </si>
  <si>
    <t>BAVM 60 </t>
  </si>
  <si>
    <t>2448540.3685 </t>
  </si>
  <si>
    <t> -0.0173 </t>
  </si>
  <si>
    <t>B;V</t>
  </si>
  <si>
    <t>2448624.381 </t>
  </si>
  <si>
    <t> 02.01.1992 21:08 </t>
  </si>
  <si>
    <t> R.Polloczek </t>
  </si>
  <si>
    <t>2448645.3959 </t>
  </si>
  <si>
    <t> 23.01.1992 21:30 </t>
  </si>
  <si>
    <t> -0.0181 </t>
  </si>
  <si>
    <t>2448749.5500 </t>
  </si>
  <si>
    <t> 07.05.1992 01:12 </t>
  </si>
  <si>
    <t> -0.0435 </t>
  </si>
  <si>
    <t>2448827.434 </t>
  </si>
  <si>
    <t> 23.07.1992 22:24 </t>
  </si>
  <si>
    <t> P.Adamek </t>
  </si>
  <si>
    <t>2448827.439 </t>
  </si>
  <si>
    <t> 23.07.1992 22:32 </t>
  </si>
  <si>
    <t> -0.024 </t>
  </si>
  <si>
    <t> A.Kratochvil </t>
  </si>
  <si>
    <t>2448827.442 </t>
  </si>
  <si>
    <t> 23.07.1992 22:36 </t>
  </si>
  <si>
    <t> P.Stepan </t>
  </si>
  <si>
    <t>2448827.443 </t>
  </si>
  <si>
    <t> 23.07.1992 22:37 </t>
  </si>
  <si>
    <t>2448827.444 </t>
  </si>
  <si>
    <t> 23.07.1992 22:39 </t>
  </si>
  <si>
    <t>2448827.446 </t>
  </si>
  <si>
    <t> 23.07.1992 22:42 </t>
  </si>
  <si>
    <t> J.Dvorak B. </t>
  </si>
  <si>
    <t>2448827.447 </t>
  </si>
  <si>
    <t> 23.07.1992 22:43 </t>
  </si>
  <si>
    <t> M.Zibar </t>
  </si>
  <si>
    <t>2448827.450 </t>
  </si>
  <si>
    <t> 23.07.1992 22:48 </t>
  </si>
  <si>
    <t> J.Polak </t>
  </si>
  <si>
    <t>2448827.454 </t>
  </si>
  <si>
    <t> 23.07.1992 22:53 </t>
  </si>
  <si>
    <t>2448827.461 </t>
  </si>
  <si>
    <t> 23.07.1992 23:03 </t>
  </si>
  <si>
    <t>2448834.441 </t>
  </si>
  <si>
    <t> 30.07.1992 22:35 </t>
  </si>
  <si>
    <t>2448834.449 </t>
  </si>
  <si>
    <t> 30.07.1992 22:46 </t>
  </si>
  <si>
    <t> J.Rathousky </t>
  </si>
  <si>
    <t>2448834.452 </t>
  </si>
  <si>
    <t> 30.07.1992 22:50 </t>
  </si>
  <si>
    <t>2448834.456 </t>
  </si>
  <si>
    <t> 30.07.1992 22:56 </t>
  </si>
  <si>
    <t> P.Pata </t>
  </si>
  <si>
    <t>2448834.463 </t>
  </si>
  <si>
    <t> 30.07.1992 23:06 </t>
  </si>
  <si>
    <t> L.Honzik </t>
  </si>
  <si>
    <t>2448862.432 </t>
  </si>
  <si>
    <t> 27.08.1992 22:22 </t>
  </si>
  <si>
    <t> -0.040 </t>
  </si>
  <si>
    <t> J.Slizova </t>
  </si>
  <si>
    <t>2448917.596 </t>
  </si>
  <si>
    <t> 22.10.1992 02:18 </t>
  </si>
  <si>
    <t>2449185.4198 </t>
  </si>
  <si>
    <t> 16.07.1993 22:04 </t>
  </si>
  <si>
    <t> -0.0407 </t>
  </si>
  <si>
    <t> C.Ibanoglu et al </t>
  </si>
  <si>
    <t>IBVS 4194 </t>
  </si>
  <si>
    <t>2449192.4169 </t>
  </si>
  <si>
    <t> 23.07.1993 22:00 </t>
  </si>
  <si>
    <t> -0.0455 </t>
  </si>
  <si>
    <t>2449199.406 </t>
  </si>
  <si>
    <t> 30.07.1993 21:44 </t>
  </si>
  <si>
    <t> -0.058 </t>
  </si>
  <si>
    <t> A.Stuhl </t>
  </si>
  <si>
    <t>2449199.4214 </t>
  </si>
  <si>
    <t> 30.07.1993 22:06 </t>
  </si>
  <si>
    <t> -0.0429 </t>
  </si>
  <si>
    <t>2449210.7956 </t>
  </si>
  <si>
    <t> 11.08.1993 07:05 </t>
  </si>
  <si>
    <t> -0.0201 </t>
  </si>
  <si>
    <t> Barembaum &amp; Etzel </t>
  </si>
  <si>
    <t> AJ 109.2680 </t>
  </si>
  <si>
    <t>2449213.417 </t>
  </si>
  <si>
    <t> 13.08.1993 22:00 </t>
  </si>
  <si>
    <t>2449213.4274 </t>
  </si>
  <si>
    <t> 13.08.1993 22:15 </t>
  </si>
  <si>
    <t> -0.0406 </t>
  </si>
  <si>
    <t>2449214.3002 </t>
  </si>
  <si>
    <t> 14.08.1993 19:12 </t>
  </si>
  <si>
    <t> -0.0165 </t>
  </si>
  <si>
    <t>2449216.9271 </t>
  </si>
  <si>
    <t> 17.08.1993 10:15 </t>
  </si>
  <si>
    <t> -0.0419 </t>
  </si>
  <si>
    <t>2449220.4276 </t>
  </si>
  <si>
    <t> 20.08.1993 22:15 </t>
  </si>
  <si>
    <t> -0.0423 </t>
  </si>
  <si>
    <t>2449226.550 </t>
  </si>
  <si>
    <t> 27.08.1993 01:12 </t>
  </si>
  <si>
    <t> M.Wolf </t>
  </si>
  <si>
    <t> MN 277.95 </t>
  </si>
  <si>
    <t>2449237.9326 </t>
  </si>
  <si>
    <t> 07.09.1993 10:22 </t>
  </si>
  <si>
    <t> -0.0420 </t>
  </si>
  <si>
    <t>2449238.8034 </t>
  </si>
  <si>
    <t> 08.09.1993 07:16 </t>
  </si>
  <si>
    <t> -0.0198 </t>
  </si>
  <si>
    <t>2449239.6831 </t>
  </si>
  <si>
    <t> 09.09.1993 04:23 </t>
  </si>
  <si>
    <t>2449244.9350 </t>
  </si>
  <si>
    <t> 14.09.1993 10:26 </t>
  </si>
  <si>
    <t> -0.0415 </t>
  </si>
  <si>
    <t>2449245.8052 </t>
  </si>
  <si>
    <t> 15.09.1993 07:19 </t>
  </si>
  <si>
    <t> -0.0199 </t>
  </si>
  <si>
    <t>2449249.3055 </t>
  </si>
  <si>
    <t> 18.09.1993 19:19 </t>
  </si>
  <si>
    <t> -0.0206 </t>
  </si>
  <si>
    <t>2449251.9363 </t>
  </si>
  <si>
    <t> 21.09.1993 10:28 </t>
  </si>
  <si>
    <t> -0.0421 </t>
  </si>
  <si>
    <t>2449252.8069 </t>
  </si>
  <si>
    <t> 22.09.1993 07:21 </t>
  </si>
  <si>
    <t>2449256.3077 </t>
  </si>
  <si>
    <t> 25.09.1993 19:23 </t>
  </si>
  <si>
    <t> -0.0202 </t>
  </si>
  <si>
    <t>2449267.6911 </t>
  </si>
  <si>
    <t> 07.10.1993 04:35 </t>
  </si>
  <si>
    <t>2449270.3075 </t>
  </si>
  <si>
    <t> 09.10.1993 19:22 </t>
  </si>
  <si>
    <t> -0.0242 </t>
  </si>
  <si>
    <t>2449273.8122 </t>
  </si>
  <si>
    <t> 13.10.1993 07:29 </t>
  </si>
  <si>
    <t> -0.0204 </t>
  </si>
  <si>
    <t>2449277.3135 </t>
  </si>
  <si>
    <t> 16.10.1993 19:31 </t>
  </si>
  <si>
    <t>2449280.8144 </t>
  </si>
  <si>
    <t> 20.10.1993 07:32 </t>
  </si>
  <si>
    <t>2449281.6944 </t>
  </si>
  <si>
    <t> 21.10.1993 04:39 </t>
  </si>
  <si>
    <t>2449295.6980 </t>
  </si>
  <si>
    <t> 04.11.1993 04:45 </t>
  </si>
  <si>
    <t>2449486.476 </t>
  </si>
  <si>
    <t> 13.05.1994 23:25 </t>
  </si>
  <si>
    <t>2449529.3793 </t>
  </si>
  <si>
    <t> 25.06.1994 21:06 </t>
  </si>
  <si>
    <t> -0.0219 </t>
  </si>
  <si>
    <t> M.Zakirov et al </t>
  </si>
  <si>
    <t>2449543.392 </t>
  </si>
  <si>
    <t> 09.07.1994 21:24 </t>
  </si>
  <si>
    <t> F.Acerbi </t>
  </si>
  <si>
    <t> BBS 107 </t>
  </si>
  <si>
    <t>2449550.390 </t>
  </si>
  <si>
    <t> 16.07.1994 21:21 </t>
  </si>
  <si>
    <t>2449570.5228 </t>
  </si>
  <si>
    <t> 06.08.1994 00:32 </t>
  </si>
  <si>
    <t> -0.0411 </t>
  </si>
  <si>
    <t>2449578.3945 </t>
  </si>
  <si>
    <t> 13.08.1994 21:28 </t>
  </si>
  <si>
    <t>2449592.3961 </t>
  </si>
  <si>
    <t> 27.08.1994 21:30 </t>
  </si>
  <si>
    <t> -0.0221 </t>
  </si>
  <si>
    <t>2449606.4025 </t>
  </si>
  <si>
    <t> 10.09.1994 21:39 </t>
  </si>
  <si>
    <t> -0.0194 </t>
  </si>
  <si>
    <t> BRNO 32 </t>
  </si>
  <si>
    <t>2449619.5362 </t>
  </si>
  <si>
    <t> 24.09.1994 00:52 </t>
  </si>
  <si>
    <t> -0.0408 </t>
  </si>
  <si>
    <t>2449647.5436 </t>
  </si>
  <si>
    <t> 22.10.1994 01:02 </t>
  </si>
  <si>
    <t> -0.0410 </t>
  </si>
  <si>
    <t>2449655.4125 </t>
  </si>
  <si>
    <t> 29.10.1994 21:54 </t>
  </si>
  <si>
    <t> -0.0226 </t>
  </si>
  <si>
    <t>2449928.4915 </t>
  </si>
  <si>
    <t> 29.07.1995 23:47 </t>
  </si>
  <si>
    <t> BBS 109 </t>
  </si>
  <si>
    <t>2449977.5103 </t>
  </si>
  <si>
    <t> 17.09.1995 00:14 </t>
  </si>
  <si>
    <t> -0.0112 </t>
  </si>
  <si>
    <t> M.Vetrovcova </t>
  </si>
  <si>
    <t>2449983.615 </t>
  </si>
  <si>
    <t> 23.09.1995 02:45 </t>
  </si>
  <si>
    <t> -0.060 </t>
  </si>
  <si>
    <t>2450048.4031 </t>
  </si>
  <si>
    <t> 26.11.1995 21:40 </t>
  </si>
  <si>
    <t> -0.0391 </t>
  </si>
  <si>
    <t> C.Jordi et al. </t>
  </si>
  <si>
    <t>IBVS 4300 </t>
  </si>
  <si>
    <t>2450053.649 </t>
  </si>
  <si>
    <t> 02.12.1995 03:34 </t>
  </si>
  <si>
    <t>2450067.651 </t>
  </si>
  <si>
    <t> 16.12.1995 03:37 </t>
  </si>
  <si>
    <t>2450244.4435 </t>
  </si>
  <si>
    <t> 09.06.1996 22:38 </t>
  </si>
  <si>
    <t> -0.0513 </t>
  </si>
  <si>
    <t> T.Borkovits </t>
  </si>
  <si>
    <t>IBVS 4555/4653 </t>
  </si>
  <si>
    <t>2450279.4630 </t>
  </si>
  <si>
    <t> 14.07.1996 23:06 </t>
  </si>
  <si>
    <t> -0.0412 </t>
  </si>
  <si>
    <t> F.Sura </t>
  </si>
  <si>
    <t>2450279.4665 </t>
  </si>
  <si>
    <t> 14.07.1996 23:11 </t>
  </si>
  <si>
    <t> -0.0377 </t>
  </si>
  <si>
    <t>G</t>
  </si>
  <si>
    <t> I.Biro </t>
  </si>
  <si>
    <t>IBVS 4555 </t>
  </si>
  <si>
    <t>2450279.4667 </t>
  </si>
  <si>
    <t> 14.07.1996 23:12 </t>
  </si>
  <si>
    <t> -0.0375 </t>
  </si>
  <si>
    <t>2450279.4817 </t>
  </si>
  <si>
    <t> 14.07.1996 23:33 </t>
  </si>
  <si>
    <t> -0.0225 </t>
  </si>
  <si>
    <t> L.Surova </t>
  </si>
  <si>
    <t>2450284.704 </t>
  </si>
  <si>
    <t> 20.07.1996 04:53 </t>
  </si>
  <si>
    <t>2450286.4642 </t>
  </si>
  <si>
    <t> 21.07.1996 23:08 </t>
  </si>
  <si>
    <t> BBS 112 </t>
  </si>
  <si>
    <t>2450321.4771 </t>
  </si>
  <si>
    <t> 25.08.1996 23:27 </t>
  </si>
  <si>
    <t> -0.0384 </t>
  </si>
  <si>
    <t> Sandberg Lacy et a </t>
  </si>
  <si>
    <t>IBVS 4597 </t>
  </si>
  <si>
    <t>2450348.602 </t>
  </si>
  <si>
    <t> 22.09.1996 02:26 </t>
  </si>
  <si>
    <t>C </t>
  </si>
  <si>
    <t> S.Cook </t>
  </si>
  <si>
    <t>2450392.3802 </t>
  </si>
  <si>
    <t> 04.11.1996 21:07 </t>
  </si>
  <si>
    <t> -0.0027 </t>
  </si>
  <si>
    <t>2450609.4321 </t>
  </si>
  <si>
    <t> 09.06.1997 22:22 </t>
  </si>
  <si>
    <t> -0.0090 </t>
  </si>
  <si>
    <t>2450658.4280 </t>
  </si>
  <si>
    <t> 28.07.1997 22:16 </t>
  </si>
  <si>
    <t> -0.0263 </t>
  </si>
  <si>
    <t> BBS 115 </t>
  </si>
  <si>
    <t>2450658.4408 </t>
  </si>
  <si>
    <t> 28.07.1997 22:34 </t>
  </si>
  <si>
    <t> -0.0135 </t>
  </si>
  <si>
    <t> J.Minar </t>
  </si>
  <si>
    <t>2450665.4391 </t>
  </si>
  <si>
    <t> 04.08.1997 22:32 </t>
  </si>
  <si>
    <t> -0.0171 </t>
  </si>
  <si>
    <t>2450665.4522 </t>
  </si>
  <si>
    <t> 04.08.1997 22:51 </t>
  </si>
  <si>
    <t> -0.0040 </t>
  </si>
  <si>
    <t> M.Rottenborn </t>
  </si>
  <si>
    <t>2450778.351 </t>
  </si>
  <si>
    <t> 25.11.1997 20:25 </t>
  </si>
  <si>
    <t> BBS 116 </t>
  </si>
  <si>
    <t>2451015.5244 </t>
  </si>
  <si>
    <t> 21.07.1998 00:35 </t>
  </si>
  <si>
    <t> -0.0257 </t>
  </si>
  <si>
    <t>IBVS 4633/4653 </t>
  </si>
  <si>
    <t>2451037.4102 </t>
  </si>
  <si>
    <t> 11.08.1998 21:50 </t>
  </si>
  <si>
    <t> -0.0474 </t>
  </si>
  <si>
    <t>2451044.4113 </t>
  </si>
  <si>
    <t> 18.08.1998 21:52 </t>
  </si>
  <si>
    <t> -0.0482 </t>
  </si>
  <si>
    <t>2451141.560 </t>
  </si>
  <si>
    <t> 24.11.1998 01:26 </t>
  </si>
  <si>
    <t> AOEB 11 </t>
  </si>
  <si>
    <t>2451162.563 </t>
  </si>
  <si>
    <t> 15.12.1998 01:30 </t>
  </si>
  <si>
    <t>2451423.387 </t>
  </si>
  <si>
    <t> 01.09.1999 21:17 </t>
  </si>
  <si>
    <t> -0.023 </t>
  </si>
  <si>
    <t>BAVM 131 </t>
  </si>
  <si>
    <t>2451423.388 </t>
  </si>
  <si>
    <t> 01.09.1999 21:18 </t>
  </si>
  <si>
    <t> -0.022 </t>
  </si>
  <si>
    <t> R.Meyer </t>
  </si>
  <si>
    <t>2451549.382 </t>
  </si>
  <si>
    <t> 05.01.2000 21:10 </t>
  </si>
  <si>
    <t> G.Maintz </t>
  </si>
  <si>
    <t>2451549.4145 </t>
  </si>
  <si>
    <t> 05.01.2000 21:56 </t>
  </si>
  <si>
    <t> -0.0290 </t>
  </si>
  <si>
    <t>-I</t>
  </si>
  <si>
    <t> W.Quester </t>
  </si>
  <si>
    <t>BAVM 132 </t>
  </si>
  <si>
    <t>2451557.3136 </t>
  </si>
  <si>
    <t> 13.01.2000 19:31 </t>
  </si>
  <si>
    <t>6472.5</t>
  </si>
  <si>
    <t> -0.0336 </t>
  </si>
  <si>
    <t>2451571.305 </t>
  </si>
  <si>
    <t> 27.01.2000 19:19 </t>
  </si>
  <si>
    <t>6480.5</t>
  </si>
  <si>
    <t>2451689.457 </t>
  </si>
  <si>
    <t> 24.05.2000 22:58 </t>
  </si>
  <si>
    <t>6548</t>
  </si>
  <si>
    <t>BAVM 143 </t>
  </si>
  <si>
    <t>2451781.343 </t>
  </si>
  <si>
    <t> 24.08.2000 20:13 </t>
  </si>
  <si>
    <t>6600.5</t>
  </si>
  <si>
    <t> -0.064 </t>
  </si>
  <si>
    <t>2451872.3979 </t>
  </si>
  <si>
    <t> 23.11.2000 21:32 </t>
  </si>
  <si>
    <t>6652.5</t>
  </si>
  <si>
    <t> -0.0339 </t>
  </si>
  <si>
    <t>IBVS 5206 </t>
  </si>
  <si>
    <t>2451900.4076 </t>
  </si>
  <si>
    <t> 21.12.2000 21:46 </t>
  </si>
  <si>
    <t>6668.5</t>
  </si>
  <si>
    <t> -0.0317 </t>
  </si>
  <si>
    <t>BAVM 152 </t>
  </si>
  <si>
    <t>2452135.8214 </t>
  </si>
  <si>
    <t> 14.08.2001 07:42 </t>
  </si>
  <si>
    <t>6803</t>
  </si>
  <si>
    <t> -0.0295 </t>
  </si>
  <si>
    <t> R.Nelson </t>
  </si>
  <si>
    <t>IBVS 5224 </t>
  </si>
  <si>
    <t>2452186.5840 </t>
  </si>
  <si>
    <t> 04.10.2001 02:00 </t>
  </si>
  <si>
    <t>6832</t>
  </si>
  <si>
    <t> -0.0305 </t>
  </si>
  <si>
    <t>ns</t>
  </si>
  <si>
    <t> S.Dvorak </t>
  </si>
  <si>
    <t>2452188.3351 </t>
  </si>
  <si>
    <t> 05.10.2001 20:02 </t>
  </si>
  <si>
    <t>6833</t>
  </si>
  <si>
    <t> -0.0299 </t>
  </si>
  <si>
    <t>2452188.3355 </t>
  </si>
  <si>
    <t> 05.10.2001 20:03 </t>
  </si>
  <si>
    <t>o</t>
  </si>
  <si>
    <t> H.Jungbluth </t>
  </si>
  <si>
    <t>2452195.3379 </t>
  </si>
  <si>
    <t> 12.10.2001 20:06 </t>
  </si>
  <si>
    <t>6837</t>
  </si>
  <si>
    <t> -0.0289 </t>
  </si>
  <si>
    <t> E.Blättler </t>
  </si>
  <si>
    <t> BBS 126 </t>
  </si>
  <si>
    <t>2452209.3406 </t>
  </si>
  <si>
    <t> 26.10.2001 20:10 </t>
  </si>
  <si>
    <t>6845</t>
  </si>
  <si>
    <t> -0.0300 </t>
  </si>
  <si>
    <t> G.Monninger </t>
  </si>
  <si>
    <t>2452224.2443 </t>
  </si>
  <si>
    <t> 10.11.2001 17:51 </t>
  </si>
  <si>
    <t>6853.5</t>
  </si>
  <si>
    <t> -0.0319 </t>
  </si>
  <si>
    <t>2452235.5971 </t>
  </si>
  <si>
    <t> 22.11.2001 02:19 </t>
  </si>
  <si>
    <t>6860</t>
  </si>
  <si>
    <t>2452461.40764 </t>
  </si>
  <si>
    <t> 05.07.2002 21:47 </t>
  </si>
  <si>
    <t>6989</t>
  </si>
  <si>
    <t> -0.03061 </t>
  </si>
  <si>
    <t> R.Ehrenberger </t>
  </si>
  <si>
    <t>OEJV 0074 </t>
  </si>
  <si>
    <t>2452489.4147 </t>
  </si>
  <si>
    <t> 02.08.2002 21:57 </t>
  </si>
  <si>
    <t>7005</t>
  </si>
  <si>
    <t> -0.0311 </t>
  </si>
  <si>
    <t>BAVM 158 </t>
  </si>
  <si>
    <t>2452532.3272 </t>
  </si>
  <si>
    <t> 14.09.2002 19:51 </t>
  </si>
  <si>
    <t>7029.5</t>
  </si>
  <si>
    <t>2452658.363 </t>
  </si>
  <si>
    <t> 18.01.2003 20:42 </t>
  </si>
  <si>
    <t>7101.5</t>
  </si>
  <si>
    <t> -0.030 </t>
  </si>
  <si>
    <t> BBS 129 </t>
  </si>
  <si>
    <t>2452833.4072 </t>
  </si>
  <si>
    <t> 12.07.2003 21:46 </t>
  </si>
  <si>
    <t>7201.5</t>
  </si>
  <si>
    <t> -0.0325 </t>
  </si>
  <si>
    <t> U.Schmidt </t>
  </si>
  <si>
    <t>BAVM 172 </t>
  </si>
  <si>
    <t>2452840.40838 </t>
  </si>
  <si>
    <t> 19.07.2003 21:48 </t>
  </si>
  <si>
    <t>7205.5</t>
  </si>
  <si>
    <t> -0.03320 </t>
  </si>
  <si>
    <t>2452903.400 </t>
  </si>
  <si>
    <t> 20.09.2003 21:36 </t>
  </si>
  <si>
    <t>7241.5</t>
  </si>
  <si>
    <t> M.Machon </t>
  </si>
  <si>
    <t>2452903.417 </t>
  </si>
  <si>
    <t> 20.09.2003 22:00 </t>
  </si>
  <si>
    <t> M.Vrašták </t>
  </si>
  <si>
    <t>2452931.4366 </t>
  </si>
  <si>
    <t> 18.10.2003 22:28 </t>
  </si>
  <si>
    <t>7257.5</t>
  </si>
  <si>
    <t> -0.0294 </t>
  </si>
  <si>
    <t>2452951.5389 </t>
  </si>
  <si>
    <t> 08.11.2003 00:56 </t>
  </si>
  <si>
    <t>7269</t>
  </si>
  <si>
    <t> -0.0309 </t>
  </si>
  <si>
    <t>2452986.5467 </t>
  </si>
  <si>
    <t> 13.12.2003 01:07 </t>
  </si>
  <si>
    <t>7289</t>
  </si>
  <si>
    <t> J.Bialozynski </t>
  </si>
  <si>
    <t>2453035.5602 </t>
  </si>
  <si>
    <t> 31.01.2004 01:26 </t>
  </si>
  <si>
    <t>7317</t>
  </si>
  <si>
    <t> -0.0322 </t>
  </si>
  <si>
    <t>2453183.5042 </t>
  </si>
  <si>
    <t> 27.06.2004 00:06 </t>
  </si>
  <si>
    <t>7401.5</t>
  </si>
  <si>
    <t> I.Biro et al. </t>
  </si>
  <si>
    <t>IBVS 5753 </t>
  </si>
  <si>
    <t>2453197.5062 </t>
  </si>
  <si>
    <t> 11.07.2004 00:08 </t>
  </si>
  <si>
    <t>7409.5</t>
  </si>
  <si>
    <t> -0.0312 </t>
  </si>
  <si>
    <t>IBVS 5684 </t>
  </si>
  <si>
    <t>2453266.6207 </t>
  </si>
  <si>
    <t> 18.09.2004 02:53 </t>
  </si>
  <si>
    <t>7449</t>
  </si>
  <si>
    <t> -0.0337 </t>
  </si>
  <si>
    <t>2453302.5354 </t>
  </si>
  <si>
    <t> 24.10.2004 00:50 </t>
  </si>
  <si>
    <t>7469.5</t>
  </si>
  <si>
    <t> -0.0302 </t>
  </si>
  <si>
    <t>IBVS 5653 </t>
  </si>
  <si>
    <t>2453351.5484 </t>
  </si>
  <si>
    <t> 12.12.2004 01:09 </t>
  </si>
  <si>
    <t>7497.5</t>
  </si>
  <si>
    <t> -0.0304 </t>
  </si>
  <si>
    <t> Sz.Csizmadia et al. </t>
  </si>
  <si>
    <t>IBVS 5736 </t>
  </si>
  <si>
    <t>2453400.5572 </t>
  </si>
  <si>
    <t> 30.01.2005 01:22 </t>
  </si>
  <si>
    <t>7525.5</t>
  </si>
  <si>
    <t> -0.0347 </t>
  </si>
  <si>
    <t>2453581.7064 </t>
  </si>
  <si>
    <t> 30.07.2005 04:57 </t>
  </si>
  <si>
    <t>7629</t>
  </si>
  <si>
    <t> -0.0326 </t>
  </si>
  <si>
    <t> C.Hesseltine </t>
  </si>
  <si>
    <t>2453632.47009 </t>
  </si>
  <si>
    <t> 18.09.2005 23:16 </t>
  </si>
  <si>
    <t>7658</t>
  </si>
  <si>
    <t> -0.03250 </t>
  </si>
  <si>
    <t>R</t>
  </si>
  <si>
    <t> L.Brát </t>
  </si>
  <si>
    <t>2453661.3827 </t>
  </si>
  <si>
    <t> 17.10.2005 21:11 </t>
  </si>
  <si>
    <t>7674.5</t>
  </si>
  <si>
    <t> -0.0292 </t>
  </si>
  <si>
    <t>BAVM 178 </t>
  </si>
  <si>
    <t>2453709.49045 </t>
  </si>
  <si>
    <t> 04.12.2005 23:46 </t>
  </si>
  <si>
    <t>7702</t>
  </si>
  <si>
    <t> -0.03281 </t>
  </si>
  <si>
    <t> L.Šmelcer </t>
  </si>
  <si>
    <t>2453910.7931 </t>
  </si>
  <si>
    <t> 24.06.2006 07:02 </t>
  </si>
  <si>
    <t>7817</t>
  </si>
  <si>
    <t> -0.0342 </t>
  </si>
  <si>
    <t>2453989.5652 </t>
  </si>
  <si>
    <t> 11.09.2006 01:33 </t>
  </si>
  <si>
    <t>7862</t>
  </si>
  <si>
    <t> -0.0332 </t>
  </si>
  <si>
    <t>2454026.3249 </t>
  </si>
  <si>
    <t> 17.10.2006 19:47 </t>
  </si>
  <si>
    <t>7883</t>
  </si>
  <si>
    <t> -0.0334 </t>
  </si>
  <si>
    <t>BAVM 183 </t>
  </si>
  <si>
    <t>2454096.3436 </t>
  </si>
  <si>
    <t> 26.12.2006 20:14 </t>
  </si>
  <si>
    <t>7923</t>
  </si>
  <si>
    <t> -0.0335 </t>
  </si>
  <si>
    <t> M.Wischnewski </t>
  </si>
  <si>
    <t>2454327.4053 </t>
  </si>
  <si>
    <t> 14.08.2007 21:43 </t>
  </si>
  <si>
    <t>8055</t>
  </si>
  <si>
    <t> -0.0338 </t>
  </si>
  <si>
    <t>BAVM 193 </t>
  </si>
  <si>
    <t>2454356.3195 </t>
  </si>
  <si>
    <t> 12.09.2007 19:40 </t>
  </si>
  <si>
    <t>8071.5</t>
  </si>
  <si>
    <t>2454381.6699 </t>
  </si>
  <si>
    <t> 08.10.2007 04:04 </t>
  </si>
  <si>
    <t>8086</t>
  </si>
  <si>
    <t>JAAVSO 36(2);171 </t>
  </si>
  <si>
    <t>2454453.4343 </t>
  </si>
  <si>
    <t> 18.12.2007 22:25 </t>
  </si>
  <si>
    <t>8127</t>
  </si>
  <si>
    <t> -0.0387 </t>
  </si>
  <si>
    <t>2454454.3461 </t>
  </si>
  <si>
    <t> 19.12.2007 20:18 </t>
  </si>
  <si>
    <t>8127.5</t>
  </si>
  <si>
    <t> -0.0287 </t>
  </si>
  <si>
    <t> T.Borkovits et al. </t>
  </si>
  <si>
    <t>IBVS 5835 </t>
  </si>
  <si>
    <t>2454454.3466 </t>
  </si>
  <si>
    <t> 19.12.2007 20:19 </t>
  </si>
  <si>
    <t> -0.0282 </t>
  </si>
  <si>
    <t>2454649.4909 </t>
  </si>
  <si>
    <t> 01.07.2008 23:46 </t>
  </si>
  <si>
    <t>8239</t>
  </si>
  <si>
    <t> S.Kleidis </t>
  </si>
  <si>
    <t>IBVS 5933 </t>
  </si>
  <si>
    <t>2454706.4139 </t>
  </si>
  <si>
    <t> 27.08.2008 21:56 </t>
  </si>
  <si>
    <t>8271.5</t>
  </si>
  <si>
    <t> -0.0286 </t>
  </si>
  <si>
    <t>BAVM 203 </t>
  </si>
  <si>
    <t>2454710.7589 </t>
  </si>
  <si>
    <t> 01.09.2008 06:12 </t>
  </si>
  <si>
    <t>8274</t>
  </si>
  <si>
    <t> -0.0331 </t>
  </si>
  <si>
    <t>JAAVSO 36(2);186 </t>
  </si>
  <si>
    <t>2454762.4303 </t>
  </si>
  <si>
    <t> 22.10.2008 22:19 </t>
  </si>
  <si>
    <t>8303.5</t>
  </si>
  <si>
    <t> -0.0272 </t>
  </si>
  <si>
    <t> M.Vanleenhove </t>
  </si>
  <si>
    <t>2454840.2923 </t>
  </si>
  <si>
    <t> 08.01.2009 19:00 </t>
  </si>
  <si>
    <t>8348</t>
  </si>
  <si>
    <t> -0.0345 </t>
  </si>
  <si>
    <t>-U;-I</t>
  </si>
  <si>
    <t> M.Rätz &amp; K.Rätz </t>
  </si>
  <si>
    <t>BAVM 214 </t>
  </si>
  <si>
    <t>2454840.2930 </t>
  </si>
  <si>
    <t> 08.01.2009 19:01 </t>
  </si>
  <si>
    <t>2454873.5514 </t>
  </si>
  <si>
    <t> 11.02.2009 01:14 </t>
  </si>
  <si>
    <t>8367</t>
  </si>
  <si>
    <t> -0.0343 </t>
  </si>
  <si>
    <t>JAAVSO 37(1);44 </t>
  </si>
  <si>
    <t>2455074.8554 </t>
  </si>
  <si>
    <t> 31.08.2009 08:31 </t>
  </si>
  <si>
    <t>8482</t>
  </si>
  <si>
    <t> -0.0344 </t>
  </si>
  <si>
    <t> K.Menzies </t>
  </si>
  <si>
    <t> JAAVSO 38;85 </t>
  </si>
  <si>
    <t>2455077.5149 </t>
  </si>
  <si>
    <t> 03.09.2009 00:21 </t>
  </si>
  <si>
    <t>8483.5</t>
  </si>
  <si>
    <t>2455090.6099 </t>
  </si>
  <si>
    <t> 16.09.2009 02:38 </t>
  </si>
  <si>
    <t>8491</t>
  </si>
  <si>
    <t> -0.0341 </t>
  </si>
  <si>
    <t> JAAVSO 38;120 </t>
  </si>
  <si>
    <t>2455098.5216 </t>
  </si>
  <si>
    <t> 24.09.2009 00:31 </t>
  </si>
  <si>
    <t>8495.5</t>
  </si>
  <si>
    <t> -0.0261 </t>
  </si>
  <si>
    <t>BAVM 212 </t>
  </si>
  <si>
    <t>2455134.3712 </t>
  </si>
  <si>
    <t> 29.10.2009 20:54 </t>
  </si>
  <si>
    <t> J.Schirmer </t>
  </si>
  <si>
    <t>2455135.2801 </t>
  </si>
  <si>
    <t> 30.10.2009 18:43 </t>
  </si>
  <si>
    <t> -0.0275 </t>
  </si>
  <si>
    <t>2455139.6207 </t>
  </si>
  <si>
    <t> 04.11.2009 02:53 </t>
  </si>
  <si>
    <t> -0.0364 </t>
  </si>
  <si>
    <t>IBVS 5920 </t>
  </si>
  <si>
    <t>2455169.3813 </t>
  </si>
  <si>
    <t> 03.12.2009 21:09 </t>
  </si>
  <si>
    <t>OEJV 0137 </t>
  </si>
  <si>
    <t>2455169.3827 </t>
  </si>
  <si>
    <t> 03.12.2009 21:11 </t>
  </si>
  <si>
    <t> -0.0324 </t>
  </si>
  <si>
    <t>2455428.4507 </t>
  </si>
  <si>
    <t> 19.08.2010 22:49 </t>
  </si>
  <si>
    <t> -0.0340 </t>
  </si>
  <si>
    <t> L.Pagel </t>
  </si>
  <si>
    <t>BAVM 215 </t>
  </si>
  <si>
    <t>2455440.7044 </t>
  </si>
  <si>
    <t> 01.09.2010 04:54 </t>
  </si>
  <si>
    <t> JAAVSO 39;94 </t>
  </si>
  <si>
    <t>2455456.4565 </t>
  </si>
  <si>
    <t> 16.09.2010 22:57 </t>
  </si>
  <si>
    <t> -0.0357 </t>
  </si>
  <si>
    <t>2455456.4569 </t>
  </si>
  <si>
    <t> -0.0353 </t>
  </si>
  <si>
    <t>2455478.3732 </t>
  </si>
  <si>
    <t> 08.10.2010 20:57 </t>
  </si>
  <si>
    <t> -0.0265 </t>
  </si>
  <si>
    <t>2455491.4665 </t>
  </si>
  <si>
    <t> 21.10.2010 23:11 </t>
  </si>
  <si>
    <t> -0.0351 </t>
  </si>
  <si>
    <t>IBVS 5979 </t>
  </si>
  <si>
    <t>2455800.46322 </t>
  </si>
  <si>
    <t> 26.08.2011 23:07 </t>
  </si>
  <si>
    <t> -0.02290 </t>
  </si>
  <si>
    <t> M.Spurny </t>
  </si>
  <si>
    <t>OEJV 0160 </t>
  </si>
  <si>
    <t>2455807.4614 </t>
  </si>
  <si>
    <t> 02.09.2011 23:04 </t>
  </si>
  <si>
    <t> -0.0266 </t>
  </si>
  <si>
    <t> J.Trnka </t>
  </si>
  <si>
    <t>2455847.7179 </t>
  </si>
  <si>
    <t> 13.10.2011 05:13 </t>
  </si>
  <si>
    <t>IBVS 6011 </t>
  </si>
  <si>
    <t>2455871.31903 </t>
  </si>
  <si>
    <t> 05.11.2011 19:39 </t>
  </si>
  <si>
    <t> -0.03451 </t>
  </si>
  <si>
    <t>2455871.31933 </t>
  </si>
  <si>
    <t> -0.03421 </t>
  </si>
  <si>
    <t>2456186.4025 </t>
  </si>
  <si>
    <t> 15.09.2012 21:39 </t>
  </si>
  <si>
    <t> -0.0356 </t>
  </si>
  <si>
    <t>BAVM 231 </t>
  </si>
  <si>
    <t>2456203.9091 </t>
  </si>
  <si>
    <t> 03.10.2012 09:49 </t>
  </si>
  <si>
    <t>IBVS 6042 </t>
  </si>
  <si>
    <t>2456477.8908 </t>
  </si>
  <si>
    <t> 04.07.2013 09:22 </t>
  </si>
  <si>
    <t>IBVS 6093 </t>
  </si>
  <si>
    <t>2456494.4902 </t>
  </si>
  <si>
    <t> 20.07.2013 23:45 </t>
  </si>
  <si>
    <t> -0.0306 </t>
  </si>
  <si>
    <t>BAVM 234 </t>
  </si>
  <si>
    <t>2456562.7599 </t>
  </si>
  <si>
    <t> 27.09.2013 06:14 </t>
  </si>
  <si>
    <t> JAAVSO 41;328 </t>
  </si>
  <si>
    <t>2456579.4192 </t>
  </si>
  <si>
    <t> 13.10.2013 22:03 </t>
  </si>
  <si>
    <t> -0.0260 </t>
  </si>
  <si>
    <t>2456592.512 </t>
  </si>
  <si>
    <t> 27.10.2013 00:17 </t>
  </si>
  <si>
    <t>2456634.5237 </t>
  </si>
  <si>
    <t> 08.12.2013 00:34 </t>
  </si>
  <si>
    <t> JAAVSO 42;426 </t>
  </si>
  <si>
    <t>2456650.2773 </t>
  </si>
  <si>
    <t> 23.12.2013 18:39 </t>
  </si>
  <si>
    <t>2456908.5063 </t>
  </si>
  <si>
    <t> 08.09.2014 00:09 </t>
  </si>
  <si>
    <t>BAVM 239 </t>
  </si>
  <si>
    <t>2456998.6213 </t>
  </si>
  <si>
    <t> 07.12.2014 02:54 </t>
  </si>
  <si>
    <t> -0.0348 </t>
  </si>
  <si>
    <t> JAAVSO 43-1 </t>
  </si>
  <si>
    <t>My time zone &gt;&gt;&gt;&gt;&gt;</t>
  </si>
  <si>
    <t>(PST=8, PDT=MDT=7, MDT=CST=6, etc.)</t>
  </si>
  <si>
    <t>Start of Lin fit (row)</t>
  </si>
  <si>
    <t>Start cell (x)</t>
  </si>
  <si>
    <t>Start cell (y)</t>
  </si>
  <si>
    <t>Add cycle</t>
  </si>
  <si>
    <t>JD today</t>
  </si>
  <si>
    <t>Old Cycle</t>
  </si>
  <si>
    <t>New Cycle</t>
  </si>
  <si>
    <t>Next ToM</t>
  </si>
  <si>
    <t>Local time</t>
  </si>
  <si>
    <t>s5</t>
  </si>
  <si>
    <t>s6</t>
  </si>
  <si>
    <t>s7</t>
  </si>
  <si>
    <r>
      <t xml:space="preserve">Apsidal motion (Hoffmeister et al. 1985, </t>
    </r>
    <r>
      <rPr>
        <b/>
        <i/>
        <sz val="10"/>
        <color indexed="10"/>
        <rFont val="Arial"/>
        <family val="2"/>
      </rPr>
      <t>Variable Stars</t>
    </r>
    <r>
      <rPr>
        <b/>
        <sz val="10"/>
        <color indexed="10"/>
        <rFont val="Arial"/>
        <family val="2"/>
      </rPr>
      <t xml:space="preserve"> (Springer)</t>
    </r>
  </si>
  <si>
    <t>JAVSO 43, 77</t>
  </si>
  <si>
    <t>JAVSO..43..238</t>
  </si>
  <si>
    <t>JAVSO..45..121</t>
  </si>
  <si>
    <t>JAVSO..45..215</t>
  </si>
  <si>
    <t>IBVS 6230</t>
  </si>
  <si>
    <t>JAVSO..46..184</t>
  </si>
  <si>
    <t>JAVSO..47..263</t>
  </si>
  <si>
    <t>VSB 067</t>
  </si>
  <si>
    <t>VSB 069</t>
  </si>
  <si>
    <t>JAVSO 49, 106</t>
  </si>
  <si>
    <t>JAVSO, 48, 87</t>
  </si>
  <si>
    <t>JAVSO, 49, 108</t>
  </si>
  <si>
    <t>JBAV, 60</t>
  </si>
  <si>
    <t>JAVSO, 50, 133</t>
  </si>
  <si>
    <t>VSB, 91</t>
  </si>
  <si>
    <t>BAAVSSC195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</si>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</sst>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trike/>
      <sz val="10"/>
      <color indexed="8"/>
      <name val="Arial"/>
      <family val="2"/>
    </font>
    <font>
      <b/>
      <i/>
      <sz val="10"/>
      <color indexed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6" fillId="0" borderId="0"/>
    <xf numFmtId="0" fontId="10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123">
    <xf numFmtId="0" fontId="0" fillId="0" borderId="0" xfId="0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0" xfId="0" applyFont="1">
      <alignment vertical="top"/>
    </xf>
    <xf numFmtId="0" fontId="11" fillId="0" borderId="0" xfId="0" applyFont="1" applyAlignment="1"/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" fillId="0" borderId="5" xfId="0" applyFont="1" applyBorder="1">
      <alignment vertical="top"/>
    </xf>
    <xf numFmtId="0" fontId="0" fillId="0" borderId="5" xfId="0" applyBorder="1">
      <alignment vertical="top"/>
    </xf>
    <xf numFmtId="0" fontId="0" fillId="0" borderId="0" xfId="0">
      <alignment vertical="top"/>
    </xf>
    <xf numFmtId="0" fontId="9" fillId="0" borderId="5" xfId="0" applyFont="1" applyBorder="1">
      <alignment vertical="top"/>
    </xf>
    <xf numFmtId="0" fontId="0" fillId="0" borderId="11" xfId="0" applyBorder="1">
      <alignment vertical="top"/>
    </xf>
    <xf numFmtId="0" fontId="7" fillId="0" borderId="0" xfId="0" applyFont="1">
      <alignment vertical="top"/>
    </xf>
    <xf numFmtId="0" fontId="0" fillId="0" borderId="12" xfId="0" applyBorder="1">
      <alignment vertical="top"/>
    </xf>
    <xf numFmtId="0" fontId="0" fillId="0" borderId="13" xfId="0" applyBorder="1">
      <alignment vertical="top"/>
    </xf>
    <xf numFmtId="0" fontId="0" fillId="0" borderId="14" xfId="0" applyBorder="1">
      <alignment vertical="top"/>
    </xf>
    <xf numFmtId="0" fontId="0" fillId="0" borderId="15" xfId="0" applyBorder="1">
      <alignment vertical="top"/>
    </xf>
    <xf numFmtId="0" fontId="5" fillId="0" borderId="15" xfId="0" applyFont="1" applyBorder="1" applyAlignment="1">
      <alignment vertical="center"/>
    </xf>
    <xf numFmtId="0" fontId="10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0" fontId="5" fillId="0" borderId="5" xfId="0" applyFont="1" applyBorder="1">
      <alignment vertical="top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left"/>
    </xf>
    <xf numFmtId="0" fontId="5" fillId="0" borderId="5" xfId="0" applyFont="1" applyBorder="1" applyAlignment="1">
      <alignment vertical="center"/>
    </xf>
    <xf numFmtId="0" fontId="10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4" fillId="0" borderId="0" xfId="0" applyFont="1">
      <alignment vertical="top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5" fillId="0" borderId="0" xfId="0" applyFont="1" applyAlignment="1"/>
    <xf numFmtId="0" fontId="11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wrapText="1"/>
    </xf>
    <xf numFmtId="0" fontId="15" fillId="0" borderId="0" xfId="0" applyFont="1">
      <alignment vertical="top"/>
    </xf>
    <xf numFmtId="11" fontId="15" fillId="0" borderId="0" xfId="0" applyNumberFormat="1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17" fillId="0" borderId="0" xfId="38" applyAlignment="1" applyProtection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0" fillId="0" borderId="0" xfId="0" applyAlignment="1">
      <alignment horizontal="center"/>
    </xf>
    <xf numFmtId="0" fontId="0" fillId="0" borderId="0" xfId="0" quotePrefix="1">
      <alignment vertical="top"/>
    </xf>
    <xf numFmtId="0" fontId="5" fillId="24" borderId="22" xfId="0" applyFont="1" applyFill="1" applyBorder="1" applyAlignment="1">
      <alignment horizontal="left" vertical="top" wrapText="1" indent="1"/>
    </xf>
    <xf numFmtId="0" fontId="5" fillId="24" borderId="22" xfId="0" applyFont="1" applyFill="1" applyBorder="1" applyAlignment="1">
      <alignment horizontal="center" vertical="top" wrapText="1"/>
    </xf>
    <xf numFmtId="0" fontId="5" fillId="24" borderId="22" xfId="0" applyFont="1" applyFill="1" applyBorder="1" applyAlignment="1">
      <alignment horizontal="right" vertical="top" wrapText="1"/>
    </xf>
    <xf numFmtId="0" fontId="17" fillId="24" borderId="22" xfId="38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>
      <alignment vertical="top"/>
    </xf>
    <xf numFmtId="0" fontId="20" fillId="0" borderId="0" xfId="0" applyFont="1">
      <alignment vertical="top"/>
    </xf>
    <xf numFmtId="0" fontId="11" fillId="0" borderId="0" xfId="0" applyFont="1">
      <alignment vertical="top"/>
    </xf>
    <xf numFmtId="0" fontId="11" fillId="0" borderId="0" xfId="0" applyFont="1" applyAlignment="1">
      <alignment horizontal="center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22" fontId="12" fillId="0" borderId="0" xfId="0" applyNumberFormat="1" applyFont="1">
      <alignment vertical="top"/>
    </xf>
    <xf numFmtId="0" fontId="12" fillId="0" borderId="0" xfId="0" applyFont="1" applyAlignment="1">
      <alignment horizontal="right"/>
    </xf>
    <xf numFmtId="0" fontId="21" fillId="0" borderId="0" xfId="0" applyFont="1">
      <alignment vertical="top"/>
    </xf>
    <xf numFmtId="0" fontId="37" fillId="0" borderId="0" xfId="43" applyFont="1" applyAlignment="1">
      <alignment wrapText="1"/>
    </xf>
    <xf numFmtId="0" fontId="37" fillId="0" borderId="0" xfId="43" applyFont="1" applyAlignment="1">
      <alignment horizontal="center" wrapText="1"/>
    </xf>
    <xf numFmtId="0" fontId="37" fillId="0" borderId="0" xfId="43" applyFont="1" applyAlignment="1">
      <alignment horizontal="left" wrapText="1"/>
    </xf>
    <xf numFmtId="0" fontId="18" fillId="0" borderId="5" xfId="0" applyFont="1" applyBorder="1" applyAlignment="1">
      <alignment horizontal="left"/>
    </xf>
    <xf numFmtId="0" fontId="18" fillId="0" borderId="15" xfId="0" applyFont="1" applyBorder="1" applyAlignment="1">
      <alignment horizontal="left"/>
    </xf>
    <xf numFmtId="0" fontId="10" fillId="0" borderId="0" xfId="0" applyFont="1" applyAlignment="1">
      <alignment horizontal="center" vertical="center"/>
    </xf>
    <xf numFmtId="0" fontId="18" fillId="0" borderId="5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5" fillId="0" borderId="15" xfId="0" applyFont="1" applyBorder="1">
      <alignment vertical="top"/>
    </xf>
    <xf numFmtId="0" fontId="9" fillId="0" borderId="10" xfId="0" applyFont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5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20" fillId="0" borderId="0" xfId="0" applyFont="1" applyAlignment="1">
      <alignment horizontal="center"/>
    </xf>
    <xf numFmtId="0" fontId="39" fillId="0" borderId="0" xfId="43" applyFont="1" applyAlignment="1">
      <alignment horizontal="left" vertical="center" wrapText="1"/>
    </xf>
    <xf numFmtId="0" fontId="39" fillId="0" borderId="0" xfId="43" applyFont="1" applyAlignment="1">
      <alignment horizontal="center" vertical="center" wrapText="1"/>
    </xf>
    <xf numFmtId="0" fontId="39" fillId="0" borderId="0" xfId="43" applyFont="1" applyAlignment="1">
      <alignment horizontal="left" wrapText="1"/>
    </xf>
    <xf numFmtId="0" fontId="5" fillId="0" borderId="0" xfId="43" applyFont="1" applyAlignment="1">
      <alignment wrapText="1"/>
    </xf>
    <xf numFmtId="0" fontId="5" fillId="0" borderId="0" xfId="43" applyFont="1" applyAlignment="1">
      <alignment horizontal="center" wrapText="1"/>
    </xf>
    <xf numFmtId="0" fontId="5" fillId="0" borderId="0" xfId="43" applyFont="1" applyAlignment="1">
      <alignment horizontal="left" wrapText="1"/>
    </xf>
    <xf numFmtId="0" fontId="5" fillId="0" borderId="0" xfId="43" applyFont="1" applyAlignment="1">
      <alignment horizontal="left" vertical="center"/>
    </xf>
    <xf numFmtId="0" fontId="5" fillId="0" borderId="0" xfId="43" applyFont="1" applyAlignment="1">
      <alignment horizontal="center" vertical="center"/>
    </xf>
    <xf numFmtId="0" fontId="5" fillId="0" borderId="0" xfId="43" applyFont="1" applyAlignment="1">
      <alignment horizontal="left"/>
    </xf>
    <xf numFmtId="0" fontId="5" fillId="0" borderId="0" xfId="42" applyFont="1"/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37" fillId="0" borderId="0" xfId="0" applyFont="1">
      <alignment vertical="top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0" xfId="42" applyFont="1"/>
    <xf numFmtId="0" fontId="37" fillId="0" borderId="0" xfId="42" applyFont="1" applyAlignment="1">
      <alignment horizontal="center"/>
    </xf>
    <xf numFmtId="0" fontId="37" fillId="0" borderId="0" xfId="42" applyFont="1" applyAlignment="1">
      <alignment horizontal="left"/>
    </xf>
    <xf numFmtId="0" fontId="37" fillId="0" borderId="0" xfId="0" applyFont="1" applyAlignment="1"/>
    <xf numFmtId="0" fontId="40" fillId="0" borderId="0" xfId="0" applyFont="1" applyAlignment="1">
      <alignment horizontal="left" vertical="center" wrapText="1"/>
    </xf>
    <xf numFmtId="0" fontId="40" fillId="0" borderId="0" xfId="0" applyFont="1" applyAlignment="1">
      <alignment horizontal="center" vertical="center" wrapText="1"/>
    </xf>
    <xf numFmtId="165" fontId="40" fillId="0" borderId="0" xfId="0" applyNumberFormat="1" applyFont="1" applyAlignment="1">
      <alignment vertical="center" wrapText="1"/>
    </xf>
    <xf numFmtId="0" fontId="40" fillId="0" borderId="0" xfId="0" applyFont="1" applyAlignment="1">
      <alignment vertical="center" wrapText="1"/>
    </xf>
    <xf numFmtId="165" fontId="40" fillId="0" borderId="0" xfId="0" applyNumberFormat="1" applyFont="1" applyAlignment="1">
      <alignment horizontal="right" vertical="center" wrapText="1"/>
    </xf>
    <xf numFmtId="0" fontId="40" fillId="0" borderId="0" xfId="0" applyFont="1" applyAlignment="1" applyProtection="1">
      <alignment horizontal="center" vertical="center" wrapText="1"/>
      <protection locked="0"/>
    </xf>
    <xf numFmtId="0" fontId="40" fillId="0" borderId="0" xfId="0" applyFont="1" applyAlignment="1" applyProtection="1">
      <alignment horizontal="left"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 (2)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PV Cas - Prim. O-C Diagr.</a:t>
            </a:r>
          </a:p>
        </c:rich>
      </c:tx>
      <c:layout>
        <c:manualLayout>
          <c:xMode val="edge"/>
          <c:yMode val="edge"/>
          <c:x val="0.297297515565232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723926380368099"/>
          <c:w val="0.75675752496987581"/>
          <c:h val="0.62883435582822089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Active!$R$20</c:f>
              <c:strCache>
                <c:ptCount val="1"/>
                <c:pt idx="0">
                  <c:v>Primary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Active!$F$21:$F$903</c:f>
              <c:numCache>
                <c:formatCode>General</c:formatCode>
                <c:ptCount val="883"/>
                <c:pt idx="0">
                  <c:v>-19650.5</c:v>
                </c:pt>
                <c:pt idx="1">
                  <c:v>-19585</c:v>
                </c:pt>
                <c:pt idx="2">
                  <c:v>-19384.5</c:v>
                </c:pt>
                <c:pt idx="3">
                  <c:v>-19000.5</c:v>
                </c:pt>
                <c:pt idx="4">
                  <c:v>-18984</c:v>
                </c:pt>
                <c:pt idx="5">
                  <c:v>-18968</c:v>
                </c:pt>
                <c:pt idx="6">
                  <c:v>-18952</c:v>
                </c:pt>
                <c:pt idx="7">
                  <c:v>-18848.5</c:v>
                </c:pt>
                <c:pt idx="8">
                  <c:v>-18795.5</c:v>
                </c:pt>
                <c:pt idx="9">
                  <c:v>-18792</c:v>
                </c:pt>
                <c:pt idx="10">
                  <c:v>-18780</c:v>
                </c:pt>
                <c:pt idx="11">
                  <c:v>-18771.5</c:v>
                </c:pt>
                <c:pt idx="12">
                  <c:v>-18755.5</c:v>
                </c:pt>
                <c:pt idx="13">
                  <c:v>-18739</c:v>
                </c:pt>
                <c:pt idx="14">
                  <c:v>-18628.5</c:v>
                </c:pt>
                <c:pt idx="15">
                  <c:v>-18558</c:v>
                </c:pt>
                <c:pt idx="16">
                  <c:v>-18439.5</c:v>
                </c:pt>
                <c:pt idx="17">
                  <c:v>-18410</c:v>
                </c:pt>
                <c:pt idx="18">
                  <c:v>-18403.5</c:v>
                </c:pt>
                <c:pt idx="19">
                  <c:v>-17971</c:v>
                </c:pt>
                <c:pt idx="20">
                  <c:v>-17826.5</c:v>
                </c:pt>
                <c:pt idx="21">
                  <c:v>-17822.5</c:v>
                </c:pt>
                <c:pt idx="22">
                  <c:v>-17574</c:v>
                </c:pt>
                <c:pt idx="23">
                  <c:v>-17545.5</c:v>
                </c:pt>
                <c:pt idx="24">
                  <c:v>-17349.5</c:v>
                </c:pt>
                <c:pt idx="25">
                  <c:v>-17329</c:v>
                </c:pt>
                <c:pt idx="26">
                  <c:v>-17280.5</c:v>
                </c:pt>
                <c:pt idx="27">
                  <c:v>-17165.5</c:v>
                </c:pt>
                <c:pt idx="28">
                  <c:v>-17120.5</c:v>
                </c:pt>
                <c:pt idx="29">
                  <c:v>-16945</c:v>
                </c:pt>
                <c:pt idx="30">
                  <c:v>-16540</c:v>
                </c:pt>
                <c:pt idx="31">
                  <c:v>-16438.5</c:v>
                </c:pt>
                <c:pt idx="32">
                  <c:v>-16327.5</c:v>
                </c:pt>
                <c:pt idx="33">
                  <c:v>-15883</c:v>
                </c:pt>
                <c:pt idx="34">
                  <c:v>-15813.5</c:v>
                </c:pt>
                <c:pt idx="35">
                  <c:v>-15629.5</c:v>
                </c:pt>
                <c:pt idx="36">
                  <c:v>-15105.5</c:v>
                </c:pt>
                <c:pt idx="37">
                  <c:v>-14889</c:v>
                </c:pt>
                <c:pt idx="38">
                  <c:v>-14676.5</c:v>
                </c:pt>
                <c:pt idx="39">
                  <c:v>-14660.5</c:v>
                </c:pt>
                <c:pt idx="40">
                  <c:v>-14660.5</c:v>
                </c:pt>
                <c:pt idx="41">
                  <c:v>-14440</c:v>
                </c:pt>
                <c:pt idx="42">
                  <c:v>-14440</c:v>
                </c:pt>
                <c:pt idx="43">
                  <c:v>-14436</c:v>
                </c:pt>
                <c:pt idx="44">
                  <c:v>-14223.5</c:v>
                </c:pt>
                <c:pt idx="45">
                  <c:v>-14223.5</c:v>
                </c:pt>
                <c:pt idx="46">
                  <c:v>-14215</c:v>
                </c:pt>
                <c:pt idx="47">
                  <c:v>-14203</c:v>
                </c:pt>
                <c:pt idx="48">
                  <c:v>-14199</c:v>
                </c:pt>
                <c:pt idx="49">
                  <c:v>-14183</c:v>
                </c:pt>
                <c:pt idx="50">
                  <c:v>-13990.5</c:v>
                </c:pt>
                <c:pt idx="51">
                  <c:v>-13953</c:v>
                </c:pt>
                <c:pt idx="52">
                  <c:v>-13798.5</c:v>
                </c:pt>
                <c:pt idx="53">
                  <c:v>-13721</c:v>
                </c:pt>
                <c:pt idx="54">
                  <c:v>-13623</c:v>
                </c:pt>
                <c:pt idx="55">
                  <c:v>-13569</c:v>
                </c:pt>
                <c:pt idx="56">
                  <c:v>-13218</c:v>
                </c:pt>
                <c:pt idx="57">
                  <c:v>-13213</c:v>
                </c:pt>
                <c:pt idx="58">
                  <c:v>-13198</c:v>
                </c:pt>
                <c:pt idx="59">
                  <c:v>-13197</c:v>
                </c:pt>
                <c:pt idx="60">
                  <c:v>-13182</c:v>
                </c:pt>
                <c:pt idx="61">
                  <c:v>-13165</c:v>
                </c:pt>
                <c:pt idx="62">
                  <c:v>-13164</c:v>
                </c:pt>
                <c:pt idx="63">
                  <c:v>-13140.5</c:v>
                </c:pt>
                <c:pt idx="64">
                  <c:v>-13132</c:v>
                </c:pt>
                <c:pt idx="65">
                  <c:v>-13120.5</c:v>
                </c:pt>
                <c:pt idx="66">
                  <c:v>-13112.5</c:v>
                </c:pt>
                <c:pt idx="67">
                  <c:v>-13014</c:v>
                </c:pt>
                <c:pt idx="68">
                  <c:v>-12976</c:v>
                </c:pt>
                <c:pt idx="69">
                  <c:v>-12948.5</c:v>
                </c:pt>
                <c:pt idx="70">
                  <c:v>-12932.5</c:v>
                </c:pt>
                <c:pt idx="71">
                  <c:v>-12807.5</c:v>
                </c:pt>
                <c:pt idx="72">
                  <c:v>-12775.5</c:v>
                </c:pt>
                <c:pt idx="73">
                  <c:v>-12718.5</c:v>
                </c:pt>
                <c:pt idx="74">
                  <c:v>-12585</c:v>
                </c:pt>
                <c:pt idx="75">
                  <c:v>-12556</c:v>
                </c:pt>
                <c:pt idx="76">
                  <c:v>-12552</c:v>
                </c:pt>
                <c:pt idx="77">
                  <c:v>-12540</c:v>
                </c:pt>
                <c:pt idx="78">
                  <c:v>-12532</c:v>
                </c:pt>
                <c:pt idx="79">
                  <c:v>-12523</c:v>
                </c:pt>
                <c:pt idx="80">
                  <c:v>-12523</c:v>
                </c:pt>
                <c:pt idx="81">
                  <c:v>-12490.5</c:v>
                </c:pt>
                <c:pt idx="82">
                  <c:v>-12266</c:v>
                </c:pt>
                <c:pt idx="83">
                  <c:v>-12178.5</c:v>
                </c:pt>
                <c:pt idx="84">
                  <c:v>-12170</c:v>
                </c:pt>
                <c:pt idx="85">
                  <c:v>-12166</c:v>
                </c:pt>
                <c:pt idx="86">
                  <c:v>-12162.5</c:v>
                </c:pt>
                <c:pt idx="87">
                  <c:v>-12158.5</c:v>
                </c:pt>
                <c:pt idx="88">
                  <c:v>-12153.5</c:v>
                </c:pt>
                <c:pt idx="89">
                  <c:v>-12140</c:v>
                </c:pt>
                <c:pt idx="90">
                  <c:v>-12139</c:v>
                </c:pt>
                <c:pt idx="91">
                  <c:v>-12118</c:v>
                </c:pt>
                <c:pt idx="92">
                  <c:v>-12102</c:v>
                </c:pt>
                <c:pt idx="93">
                  <c:v>-12078.5</c:v>
                </c:pt>
                <c:pt idx="94">
                  <c:v>-11958.5</c:v>
                </c:pt>
                <c:pt idx="95">
                  <c:v>-11923</c:v>
                </c:pt>
                <c:pt idx="96">
                  <c:v>-11761</c:v>
                </c:pt>
                <c:pt idx="97">
                  <c:v>-11757.5</c:v>
                </c:pt>
                <c:pt idx="98">
                  <c:v>-11757</c:v>
                </c:pt>
                <c:pt idx="99">
                  <c:v>-11745</c:v>
                </c:pt>
                <c:pt idx="100">
                  <c:v>-11742</c:v>
                </c:pt>
                <c:pt idx="101">
                  <c:v>-11714.5</c:v>
                </c:pt>
                <c:pt idx="102">
                  <c:v>-11666</c:v>
                </c:pt>
                <c:pt idx="103">
                  <c:v>-11648.5</c:v>
                </c:pt>
                <c:pt idx="104">
                  <c:v>-11525.5</c:v>
                </c:pt>
                <c:pt idx="105">
                  <c:v>-11505</c:v>
                </c:pt>
                <c:pt idx="106">
                  <c:v>-11277.5</c:v>
                </c:pt>
                <c:pt idx="107">
                  <c:v>-11269</c:v>
                </c:pt>
                <c:pt idx="108">
                  <c:v>-11233</c:v>
                </c:pt>
                <c:pt idx="109">
                  <c:v>-11100</c:v>
                </c:pt>
                <c:pt idx="110">
                  <c:v>-11097</c:v>
                </c:pt>
                <c:pt idx="111">
                  <c:v>-11083.5</c:v>
                </c:pt>
                <c:pt idx="112">
                  <c:v>-10913.5</c:v>
                </c:pt>
                <c:pt idx="113">
                  <c:v>-10903.5</c:v>
                </c:pt>
                <c:pt idx="114">
                  <c:v>-10899.5</c:v>
                </c:pt>
                <c:pt idx="115">
                  <c:v>-10895.5</c:v>
                </c:pt>
                <c:pt idx="116">
                  <c:v>-10871</c:v>
                </c:pt>
                <c:pt idx="117">
                  <c:v>-10715.5</c:v>
                </c:pt>
                <c:pt idx="118">
                  <c:v>-10701</c:v>
                </c:pt>
                <c:pt idx="119">
                  <c:v>-10683</c:v>
                </c:pt>
                <c:pt idx="120">
                  <c:v>-10511</c:v>
                </c:pt>
                <c:pt idx="121">
                  <c:v>-10480.5</c:v>
                </c:pt>
                <c:pt idx="122">
                  <c:v>-10475.5</c:v>
                </c:pt>
                <c:pt idx="123">
                  <c:v>-10272.5</c:v>
                </c:pt>
                <c:pt idx="124">
                  <c:v>-10243.5</c:v>
                </c:pt>
                <c:pt idx="125">
                  <c:v>-10226.5</c:v>
                </c:pt>
                <c:pt idx="126">
                  <c:v>-10211</c:v>
                </c:pt>
                <c:pt idx="127">
                  <c:v>-10059</c:v>
                </c:pt>
                <c:pt idx="128">
                  <c:v>-9877</c:v>
                </c:pt>
                <c:pt idx="129">
                  <c:v>-9859.5</c:v>
                </c:pt>
                <c:pt idx="130">
                  <c:v>-9837.5</c:v>
                </c:pt>
                <c:pt idx="131">
                  <c:v>-9834</c:v>
                </c:pt>
                <c:pt idx="132">
                  <c:v>-9825</c:v>
                </c:pt>
                <c:pt idx="133">
                  <c:v>-9649.5</c:v>
                </c:pt>
                <c:pt idx="134">
                  <c:v>-9634</c:v>
                </c:pt>
                <c:pt idx="135">
                  <c:v>-9633.5</c:v>
                </c:pt>
                <c:pt idx="136">
                  <c:v>-9616.5</c:v>
                </c:pt>
                <c:pt idx="137">
                  <c:v>-9548.5</c:v>
                </c:pt>
                <c:pt idx="138">
                  <c:v>-9534</c:v>
                </c:pt>
                <c:pt idx="139">
                  <c:v>-9434</c:v>
                </c:pt>
                <c:pt idx="140">
                  <c:v>-9229</c:v>
                </c:pt>
                <c:pt idx="141">
                  <c:v>-9225</c:v>
                </c:pt>
                <c:pt idx="142">
                  <c:v>-9036.5</c:v>
                </c:pt>
                <c:pt idx="143">
                  <c:v>-8993</c:v>
                </c:pt>
                <c:pt idx="144">
                  <c:v>-8947.5</c:v>
                </c:pt>
                <c:pt idx="145">
                  <c:v>-8820</c:v>
                </c:pt>
                <c:pt idx="146">
                  <c:v>-8403</c:v>
                </c:pt>
                <c:pt idx="147">
                  <c:v>-8387.5</c:v>
                </c:pt>
                <c:pt idx="148">
                  <c:v>-8371</c:v>
                </c:pt>
                <c:pt idx="149">
                  <c:v>-8370.5</c:v>
                </c:pt>
                <c:pt idx="150">
                  <c:v>-8366.5</c:v>
                </c:pt>
                <c:pt idx="151">
                  <c:v>-7995</c:v>
                </c:pt>
                <c:pt idx="152">
                  <c:v>-7983</c:v>
                </c:pt>
                <c:pt idx="153">
                  <c:v>-7766</c:v>
                </c:pt>
                <c:pt idx="154">
                  <c:v>-7538.5</c:v>
                </c:pt>
                <c:pt idx="155">
                  <c:v>-7513.5</c:v>
                </c:pt>
                <c:pt idx="156">
                  <c:v>-7513.5</c:v>
                </c:pt>
                <c:pt idx="157">
                  <c:v>-7293</c:v>
                </c:pt>
                <c:pt idx="158">
                  <c:v>-7245</c:v>
                </c:pt>
                <c:pt idx="159">
                  <c:v>-7120.5</c:v>
                </c:pt>
                <c:pt idx="160">
                  <c:v>-7056</c:v>
                </c:pt>
                <c:pt idx="161">
                  <c:v>-6929.5</c:v>
                </c:pt>
                <c:pt idx="162">
                  <c:v>-6913</c:v>
                </c:pt>
                <c:pt idx="163">
                  <c:v>-6848</c:v>
                </c:pt>
                <c:pt idx="164">
                  <c:v>-6720</c:v>
                </c:pt>
                <c:pt idx="165">
                  <c:v>-6716.5</c:v>
                </c:pt>
                <c:pt idx="166">
                  <c:v>-6615.5</c:v>
                </c:pt>
                <c:pt idx="167">
                  <c:v>-6548.5</c:v>
                </c:pt>
                <c:pt idx="168">
                  <c:v>-6500</c:v>
                </c:pt>
                <c:pt idx="169">
                  <c:v>-6296</c:v>
                </c:pt>
                <c:pt idx="170">
                  <c:v>-6295.5</c:v>
                </c:pt>
                <c:pt idx="171">
                  <c:v>-6291.5</c:v>
                </c:pt>
                <c:pt idx="172">
                  <c:v>-6279</c:v>
                </c:pt>
                <c:pt idx="173">
                  <c:v>-6147.5</c:v>
                </c:pt>
                <c:pt idx="174">
                  <c:v>-6095</c:v>
                </c:pt>
                <c:pt idx="175">
                  <c:v>-6091</c:v>
                </c:pt>
                <c:pt idx="176">
                  <c:v>-6059</c:v>
                </c:pt>
                <c:pt idx="177">
                  <c:v>-6006.5</c:v>
                </c:pt>
                <c:pt idx="178">
                  <c:v>-5939</c:v>
                </c:pt>
                <c:pt idx="179">
                  <c:v>-5834</c:v>
                </c:pt>
                <c:pt idx="180">
                  <c:v>-5774</c:v>
                </c:pt>
                <c:pt idx="181">
                  <c:v>-5771.5</c:v>
                </c:pt>
                <c:pt idx="182">
                  <c:v>-5706</c:v>
                </c:pt>
                <c:pt idx="183">
                  <c:v>-5666</c:v>
                </c:pt>
                <c:pt idx="184">
                  <c:v>-5666</c:v>
                </c:pt>
                <c:pt idx="185">
                  <c:v>-5654.5</c:v>
                </c:pt>
                <c:pt idx="186">
                  <c:v>-5610</c:v>
                </c:pt>
                <c:pt idx="187">
                  <c:v>-5610</c:v>
                </c:pt>
                <c:pt idx="188">
                  <c:v>-5502</c:v>
                </c:pt>
                <c:pt idx="189">
                  <c:v>-5474</c:v>
                </c:pt>
                <c:pt idx="190">
                  <c:v>-5470.5</c:v>
                </c:pt>
                <c:pt idx="191">
                  <c:v>-5466</c:v>
                </c:pt>
                <c:pt idx="192">
                  <c:v>-5466</c:v>
                </c:pt>
                <c:pt idx="193">
                  <c:v>-5446</c:v>
                </c:pt>
                <c:pt idx="194">
                  <c:v>-5445.5</c:v>
                </c:pt>
                <c:pt idx="195">
                  <c:v>-5365</c:v>
                </c:pt>
                <c:pt idx="196">
                  <c:v>-5301.5</c:v>
                </c:pt>
                <c:pt idx="197">
                  <c:v>-5273</c:v>
                </c:pt>
                <c:pt idx="198">
                  <c:v>-5269</c:v>
                </c:pt>
                <c:pt idx="199">
                  <c:v>-5269</c:v>
                </c:pt>
                <c:pt idx="200">
                  <c:v>-5269</c:v>
                </c:pt>
                <c:pt idx="201">
                  <c:v>-5265.5</c:v>
                </c:pt>
                <c:pt idx="202">
                  <c:v>-5265</c:v>
                </c:pt>
                <c:pt idx="203">
                  <c:v>-5253</c:v>
                </c:pt>
                <c:pt idx="204">
                  <c:v>-5168.5</c:v>
                </c:pt>
                <c:pt idx="205">
                  <c:v>-5081.5</c:v>
                </c:pt>
                <c:pt idx="206">
                  <c:v>-5077</c:v>
                </c:pt>
                <c:pt idx="207">
                  <c:v>-5065</c:v>
                </c:pt>
                <c:pt idx="208">
                  <c:v>-5057</c:v>
                </c:pt>
                <c:pt idx="209">
                  <c:v>-5025</c:v>
                </c:pt>
                <c:pt idx="210">
                  <c:v>-5000</c:v>
                </c:pt>
                <c:pt idx="211">
                  <c:v>-4996</c:v>
                </c:pt>
                <c:pt idx="212">
                  <c:v>-4984.5</c:v>
                </c:pt>
                <c:pt idx="213">
                  <c:v>-4964.5</c:v>
                </c:pt>
                <c:pt idx="214">
                  <c:v>-4873</c:v>
                </c:pt>
                <c:pt idx="215">
                  <c:v>-4828.5</c:v>
                </c:pt>
                <c:pt idx="216">
                  <c:v>-4828</c:v>
                </c:pt>
                <c:pt idx="217">
                  <c:v>-4824.5</c:v>
                </c:pt>
                <c:pt idx="218">
                  <c:v>-4808</c:v>
                </c:pt>
                <c:pt idx="219">
                  <c:v>-4792.5</c:v>
                </c:pt>
                <c:pt idx="220">
                  <c:v>-4788</c:v>
                </c:pt>
                <c:pt idx="221">
                  <c:v>-4764</c:v>
                </c:pt>
                <c:pt idx="222">
                  <c:v>-4680</c:v>
                </c:pt>
                <c:pt idx="223">
                  <c:v>-4640.5</c:v>
                </c:pt>
                <c:pt idx="224">
                  <c:v>-4636.5</c:v>
                </c:pt>
                <c:pt idx="225">
                  <c:v>-4620.5</c:v>
                </c:pt>
                <c:pt idx="226">
                  <c:v>-4464</c:v>
                </c:pt>
                <c:pt idx="227">
                  <c:v>-4428</c:v>
                </c:pt>
                <c:pt idx="228">
                  <c:v>-4367.5</c:v>
                </c:pt>
                <c:pt idx="229">
                  <c:v>-4235.5</c:v>
                </c:pt>
                <c:pt idx="230">
                  <c:v>-4188</c:v>
                </c:pt>
                <c:pt idx="231">
                  <c:v>-4159.5</c:v>
                </c:pt>
                <c:pt idx="232">
                  <c:v>-4148</c:v>
                </c:pt>
                <c:pt idx="233">
                  <c:v>-4111.5</c:v>
                </c:pt>
                <c:pt idx="234">
                  <c:v>-4031.5</c:v>
                </c:pt>
                <c:pt idx="235">
                  <c:v>-3999.5</c:v>
                </c:pt>
                <c:pt idx="236">
                  <c:v>-3982.5</c:v>
                </c:pt>
                <c:pt idx="237">
                  <c:v>-3968.5</c:v>
                </c:pt>
                <c:pt idx="238">
                  <c:v>-3968.5</c:v>
                </c:pt>
                <c:pt idx="239">
                  <c:v>-3954.5</c:v>
                </c:pt>
                <c:pt idx="240">
                  <c:v>-3827</c:v>
                </c:pt>
                <c:pt idx="241">
                  <c:v>-3776.5</c:v>
                </c:pt>
                <c:pt idx="242">
                  <c:v>-3750.5</c:v>
                </c:pt>
                <c:pt idx="243">
                  <c:v>-3750.5</c:v>
                </c:pt>
                <c:pt idx="244">
                  <c:v>-3726.5</c:v>
                </c:pt>
                <c:pt idx="245">
                  <c:v>-3594</c:v>
                </c:pt>
                <c:pt idx="246">
                  <c:v>-3582</c:v>
                </c:pt>
                <c:pt idx="247">
                  <c:v>-3558</c:v>
                </c:pt>
                <c:pt idx="248">
                  <c:v>-3550</c:v>
                </c:pt>
                <c:pt idx="249">
                  <c:v>-3530</c:v>
                </c:pt>
                <c:pt idx="250">
                  <c:v>-3159</c:v>
                </c:pt>
                <c:pt idx="251">
                  <c:v>-3154.5</c:v>
                </c:pt>
                <c:pt idx="252">
                  <c:v>-2974.5</c:v>
                </c:pt>
                <c:pt idx="253">
                  <c:v>-2967</c:v>
                </c:pt>
                <c:pt idx="254">
                  <c:v>-2949</c:v>
                </c:pt>
                <c:pt idx="255">
                  <c:v>-2789.5</c:v>
                </c:pt>
                <c:pt idx="256">
                  <c:v>-2789</c:v>
                </c:pt>
                <c:pt idx="257">
                  <c:v>-2738.5</c:v>
                </c:pt>
                <c:pt idx="258">
                  <c:v>-2564.5</c:v>
                </c:pt>
                <c:pt idx="259">
                  <c:v>-2549.5</c:v>
                </c:pt>
                <c:pt idx="260">
                  <c:v>-2492</c:v>
                </c:pt>
                <c:pt idx="261">
                  <c:v>-2300.5</c:v>
                </c:pt>
                <c:pt idx="262">
                  <c:v>-2292</c:v>
                </c:pt>
                <c:pt idx="263">
                  <c:v>-2179</c:v>
                </c:pt>
                <c:pt idx="264">
                  <c:v>-2164</c:v>
                </c:pt>
                <c:pt idx="265">
                  <c:v>-2144</c:v>
                </c:pt>
                <c:pt idx="266">
                  <c:v>-2144</c:v>
                </c:pt>
                <c:pt idx="267">
                  <c:v>-2144</c:v>
                </c:pt>
                <c:pt idx="268">
                  <c:v>-2144</c:v>
                </c:pt>
                <c:pt idx="269">
                  <c:v>-2144</c:v>
                </c:pt>
                <c:pt idx="270">
                  <c:v>-2144</c:v>
                </c:pt>
                <c:pt idx="271">
                  <c:v>-2144</c:v>
                </c:pt>
                <c:pt idx="272">
                  <c:v>-2143.5</c:v>
                </c:pt>
                <c:pt idx="273">
                  <c:v>-2128.5</c:v>
                </c:pt>
                <c:pt idx="274">
                  <c:v>-2111.5</c:v>
                </c:pt>
                <c:pt idx="275">
                  <c:v>-2104.5</c:v>
                </c:pt>
                <c:pt idx="276">
                  <c:v>-2031.5</c:v>
                </c:pt>
                <c:pt idx="277">
                  <c:v>-2031</c:v>
                </c:pt>
                <c:pt idx="278">
                  <c:v>-1923.5</c:v>
                </c:pt>
                <c:pt idx="279">
                  <c:v>-1923.5</c:v>
                </c:pt>
                <c:pt idx="280">
                  <c:v>-1903</c:v>
                </c:pt>
                <c:pt idx="281">
                  <c:v>-1874.5</c:v>
                </c:pt>
                <c:pt idx="282">
                  <c:v>-1863</c:v>
                </c:pt>
                <c:pt idx="283">
                  <c:v>-1826.5</c:v>
                </c:pt>
                <c:pt idx="284">
                  <c:v>-1739</c:v>
                </c:pt>
                <c:pt idx="285">
                  <c:v>-1739</c:v>
                </c:pt>
                <c:pt idx="286">
                  <c:v>-1739</c:v>
                </c:pt>
                <c:pt idx="287">
                  <c:v>-1714.5</c:v>
                </c:pt>
                <c:pt idx="288">
                  <c:v>-1697.5</c:v>
                </c:pt>
                <c:pt idx="289">
                  <c:v>-1669.5</c:v>
                </c:pt>
                <c:pt idx="290">
                  <c:v>-1643.5</c:v>
                </c:pt>
                <c:pt idx="291">
                  <c:v>-1542</c:v>
                </c:pt>
                <c:pt idx="292">
                  <c:v>-1539</c:v>
                </c:pt>
                <c:pt idx="293">
                  <c:v>-1530.5</c:v>
                </c:pt>
                <c:pt idx="294">
                  <c:v>-1518.5</c:v>
                </c:pt>
                <c:pt idx="295">
                  <c:v>-1518.5</c:v>
                </c:pt>
                <c:pt idx="296">
                  <c:v>-1518.5</c:v>
                </c:pt>
                <c:pt idx="297">
                  <c:v>-1465.5</c:v>
                </c:pt>
                <c:pt idx="298">
                  <c:v>-1441.5</c:v>
                </c:pt>
                <c:pt idx="299">
                  <c:v>-1438.5</c:v>
                </c:pt>
                <c:pt idx="300">
                  <c:v>-1433.5</c:v>
                </c:pt>
                <c:pt idx="301">
                  <c:v>-1418.5</c:v>
                </c:pt>
                <c:pt idx="302">
                  <c:v>-1402</c:v>
                </c:pt>
                <c:pt idx="303">
                  <c:v>-1315.5</c:v>
                </c:pt>
                <c:pt idx="304">
                  <c:v>-1306.5</c:v>
                </c:pt>
                <c:pt idx="305">
                  <c:v>-1306.5</c:v>
                </c:pt>
                <c:pt idx="306">
                  <c:v>-1303.5</c:v>
                </c:pt>
                <c:pt idx="307">
                  <c:v>-1254.5</c:v>
                </c:pt>
                <c:pt idx="308">
                  <c:v>-1209.5</c:v>
                </c:pt>
                <c:pt idx="309">
                  <c:v>-1161.5</c:v>
                </c:pt>
                <c:pt idx="310">
                  <c:v>-1158</c:v>
                </c:pt>
                <c:pt idx="311">
                  <c:v>-1154</c:v>
                </c:pt>
                <c:pt idx="312">
                  <c:v>-1101.5</c:v>
                </c:pt>
                <c:pt idx="313">
                  <c:v>-1101.5</c:v>
                </c:pt>
                <c:pt idx="314">
                  <c:v>-1101.5</c:v>
                </c:pt>
                <c:pt idx="315">
                  <c:v>-1101.5</c:v>
                </c:pt>
                <c:pt idx="316">
                  <c:v>-1101.5</c:v>
                </c:pt>
                <c:pt idx="317">
                  <c:v>-1093.5</c:v>
                </c:pt>
                <c:pt idx="318">
                  <c:v>-1069.5</c:v>
                </c:pt>
                <c:pt idx="319">
                  <c:v>-1050.5</c:v>
                </c:pt>
                <c:pt idx="320">
                  <c:v>-1050.5</c:v>
                </c:pt>
                <c:pt idx="321">
                  <c:v>-1034</c:v>
                </c:pt>
                <c:pt idx="322">
                  <c:v>-1034</c:v>
                </c:pt>
                <c:pt idx="323">
                  <c:v>-913.5</c:v>
                </c:pt>
                <c:pt idx="324">
                  <c:v>-897.5</c:v>
                </c:pt>
                <c:pt idx="325">
                  <c:v>-897</c:v>
                </c:pt>
                <c:pt idx="326">
                  <c:v>-893</c:v>
                </c:pt>
                <c:pt idx="327">
                  <c:v>-893</c:v>
                </c:pt>
                <c:pt idx="328">
                  <c:v>-893</c:v>
                </c:pt>
                <c:pt idx="329">
                  <c:v>-893</c:v>
                </c:pt>
                <c:pt idx="330">
                  <c:v>-862</c:v>
                </c:pt>
                <c:pt idx="331">
                  <c:v>-862</c:v>
                </c:pt>
                <c:pt idx="332">
                  <c:v>-861</c:v>
                </c:pt>
                <c:pt idx="333">
                  <c:v>-861</c:v>
                </c:pt>
                <c:pt idx="334">
                  <c:v>-813</c:v>
                </c:pt>
                <c:pt idx="335">
                  <c:v>-801</c:v>
                </c:pt>
                <c:pt idx="336">
                  <c:v>-741.5</c:v>
                </c:pt>
                <c:pt idx="337">
                  <c:v>-697</c:v>
                </c:pt>
                <c:pt idx="338">
                  <c:v>-697</c:v>
                </c:pt>
                <c:pt idx="339">
                  <c:v>-697</c:v>
                </c:pt>
                <c:pt idx="340">
                  <c:v>-697</c:v>
                </c:pt>
                <c:pt idx="341">
                  <c:v>-697</c:v>
                </c:pt>
                <c:pt idx="342">
                  <c:v>-697</c:v>
                </c:pt>
                <c:pt idx="343">
                  <c:v>-697</c:v>
                </c:pt>
                <c:pt idx="344">
                  <c:v>-697</c:v>
                </c:pt>
                <c:pt idx="345">
                  <c:v>-697</c:v>
                </c:pt>
                <c:pt idx="346">
                  <c:v>-697</c:v>
                </c:pt>
                <c:pt idx="347">
                  <c:v>-697</c:v>
                </c:pt>
                <c:pt idx="348">
                  <c:v>-693</c:v>
                </c:pt>
                <c:pt idx="349">
                  <c:v>-693</c:v>
                </c:pt>
                <c:pt idx="350">
                  <c:v>-693</c:v>
                </c:pt>
                <c:pt idx="351">
                  <c:v>-693</c:v>
                </c:pt>
                <c:pt idx="352">
                  <c:v>-693</c:v>
                </c:pt>
                <c:pt idx="353">
                  <c:v>-693</c:v>
                </c:pt>
                <c:pt idx="354">
                  <c:v>-677</c:v>
                </c:pt>
                <c:pt idx="355">
                  <c:v>-645.5</c:v>
                </c:pt>
                <c:pt idx="356">
                  <c:v>-492.5</c:v>
                </c:pt>
                <c:pt idx="357">
                  <c:v>-488.5</c:v>
                </c:pt>
                <c:pt idx="358">
                  <c:v>-484.5</c:v>
                </c:pt>
                <c:pt idx="359">
                  <c:v>-484.5</c:v>
                </c:pt>
                <c:pt idx="360">
                  <c:v>-478</c:v>
                </c:pt>
                <c:pt idx="361">
                  <c:v>-476.5</c:v>
                </c:pt>
                <c:pt idx="362">
                  <c:v>-476.5</c:v>
                </c:pt>
                <c:pt idx="363">
                  <c:v>-476</c:v>
                </c:pt>
                <c:pt idx="364">
                  <c:v>-474.5</c:v>
                </c:pt>
                <c:pt idx="365">
                  <c:v>-472.5</c:v>
                </c:pt>
                <c:pt idx="366">
                  <c:v>-469</c:v>
                </c:pt>
                <c:pt idx="367">
                  <c:v>-462.5</c:v>
                </c:pt>
                <c:pt idx="368">
                  <c:v>-462</c:v>
                </c:pt>
                <c:pt idx="369">
                  <c:v>-461.5</c:v>
                </c:pt>
                <c:pt idx="370">
                  <c:v>-458.5</c:v>
                </c:pt>
                <c:pt idx="371">
                  <c:v>-458</c:v>
                </c:pt>
                <c:pt idx="372">
                  <c:v>-456</c:v>
                </c:pt>
                <c:pt idx="373">
                  <c:v>-454.5</c:v>
                </c:pt>
                <c:pt idx="374">
                  <c:v>-454</c:v>
                </c:pt>
                <c:pt idx="375">
                  <c:v>-452</c:v>
                </c:pt>
                <c:pt idx="376">
                  <c:v>-445.5</c:v>
                </c:pt>
                <c:pt idx="377">
                  <c:v>-444</c:v>
                </c:pt>
                <c:pt idx="378">
                  <c:v>-442</c:v>
                </c:pt>
                <c:pt idx="379">
                  <c:v>-440</c:v>
                </c:pt>
                <c:pt idx="380">
                  <c:v>-438</c:v>
                </c:pt>
                <c:pt idx="381">
                  <c:v>-437.5</c:v>
                </c:pt>
                <c:pt idx="382">
                  <c:v>-429.5</c:v>
                </c:pt>
                <c:pt idx="383">
                  <c:v>-320.5</c:v>
                </c:pt>
                <c:pt idx="384">
                  <c:v>-296</c:v>
                </c:pt>
                <c:pt idx="385">
                  <c:v>-288</c:v>
                </c:pt>
                <c:pt idx="386">
                  <c:v>-284</c:v>
                </c:pt>
                <c:pt idx="387">
                  <c:v>-272.5</c:v>
                </c:pt>
                <c:pt idx="388">
                  <c:v>-268</c:v>
                </c:pt>
                <c:pt idx="389">
                  <c:v>-260</c:v>
                </c:pt>
                <c:pt idx="390">
                  <c:v>-252</c:v>
                </c:pt>
                <c:pt idx="391">
                  <c:v>-244.5</c:v>
                </c:pt>
                <c:pt idx="392">
                  <c:v>-228.5</c:v>
                </c:pt>
                <c:pt idx="393">
                  <c:v>-224</c:v>
                </c:pt>
                <c:pt idx="394">
                  <c:v>-68</c:v>
                </c:pt>
                <c:pt idx="395">
                  <c:v>-40</c:v>
                </c:pt>
                <c:pt idx="396">
                  <c:v>-36.5</c:v>
                </c:pt>
                <c:pt idx="397">
                  <c:v>0.5</c:v>
                </c:pt>
                <c:pt idx="398">
                  <c:v>3.5</c:v>
                </c:pt>
                <c:pt idx="399">
                  <c:v>11.5</c:v>
                </c:pt>
                <c:pt idx="400">
                  <c:v>112.5</c:v>
                </c:pt>
                <c:pt idx="401">
                  <c:v>112.5</c:v>
                </c:pt>
                <c:pt idx="402">
                  <c:v>132.5</c:v>
                </c:pt>
                <c:pt idx="403">
                  <c:v>132.5</c:v>
                </c:pt>
                <c:pt idx="404">
                  <c:v>132.5</c:v>
                </c:pt>
                <c:pt idx="405">
                  <c:v>132.5</c:v>
                </c:pt>
                <c:pt idx="406">
                  <c:v>135.5</c:v>
                </c:pt>
                <c:pt idx="407">
                  <c:v>136.5</c:v>
                </c:pt>
                <c:pt idx="408">
                  <c:v>136.5</c:v>
                </c:pt>
                <c:pt idx="409">
                  <c:v>156.5</c:v>
                </c:pt>
                <c:pt idx="410">
                  <c:v>172</c:v>
                </c:pt>
                <c:pt idx="411">
                  <c:v>197</c:v>
                </c:pt>
                <c:pt idx="412">
                  <c:v>321</c:v>
                </c:pt>
                <c:pt idx="413">
                  <c:v>349</c:v>
                </c:pt>
                <c:pt idx="414">
                  <c:v>349</c:v>
                </c:pt>
                <c:pt idx="415">
                  <c:v>353</c:v>
                </c:pt>
                <c:pt idx="416">
                  <c:v>353</c:v>
                </c:pt>
                <c:pt idx="417">
                  <c:v>417.5</c:v>
                </c:pt>
                <c:pt idx="418">
                  <c:v>553</c:v>
                </c:pt>
                <c:pt idx="419">
                  <c:v>553</c:v>
                </c:pt>
                <c:pt idx="420">
                  <c:v>553</c:v>
                </c:pt>
                <c:pt idx="421">
                  <c:v>565.5</c:v>
                </c:pt>
                <c:pt idx="422">
                  <c:v>569.5</c:v>
                </c:pt>
                <c:pt idx="423">
                  <c:v>625</c:v>
                </c:pt>
                <c:pt idx="424">
                  <c:v>637</c:v>
                </c:pt>
                <c:pt idx="425">
                  <c:v>786</c:v>
                </c:pt>
                <c:pt idx="426">
                  <c:v>786</c:v>
                </c:pt>
                <c:pt idx="427">
                  <c:v>858</c:v>
                </c:pt>
                <c:pt idx="428">
                  <c:v>858</c:v>
                </c:pt>
                <c:pt idx="429">
                  <c:v>862.5</c:v>
                </c:pt>
                <c:pt idx="430">
                  <c:v>870.5</c:v>
                </c:pt>
                <c:pt idx="431">
                  <c:v>938</c:v>
                </c:pt>
                <c:pt idx="432">
                  <c:v>990.5</c:v>
                </c:pt>
                <c:pt idx="433">
                  <c:v>1042.5</c:v>
                </c:pt>
                <c:pt idx="434">
                  <c:v>1058.5</c:v>
                </c:pt>
                <c:pt idx="435">
                  <c:v>1193</c:v>
                </c:pt>
                <c:pt idx="436">
                  <c:v>1222</c:v>
                </c:pt>
                <c:pt idx="437">
                  <c:v>1223</c:v>
                </c:pt>
                <c:pt idx="438">
                  <c:v>1223</c:v>
                </c:pt>
                <c:pt idx="439">
                  <c:v>1227</c:v>
                </c:pt>
                <c:pt idx="440">
                  <c:v>1235</c:v>
                </c:pt>
                <c:pt idx="441">
                  <c:v>1243.5</c:v>
                </c:pt>
                <c:pt idx="442">
                  <c:v>1250</c:v>
                </c:pt>
                <c:pt idx="443">
                  <c:v>1379</c:v>
                </c:pt>
                <c:pt idx="444">
                  <c:v>1395</c:v>
                </c:pt>
                <c:pt idx="445">
                  <c:v>1419.5</c:v>
                </c:pt>
                <c:pt idx="446">
                  <c:v>1491.5</c:v>
                </c:pt>
                <c:pt idx="447">
                  <c:v>1591.5</c:v>
                </c:pt>
                <c:pt idx="448">
                  <c:v>1595.5</c:v>
                </c:pt>
                <c:pt idx="449">
                  <c:v>1631.5</c:v>
                </c:pt>
                <c:pt idx="450">
                  <c:v>1631.5</c:v>
                </c:pt>
                <c:pt idx="451">
                  <c:v>1631.5</c:v>
                </c:pt>
                <c:pt idx="452">
                  <c:v>1647.5</c:v>
                </c:pt>
                <c:pt idx="453">
                  <c:v>1659</c:v>
                </c:pt>
                <c:pt idx="454">
                  <c:v>1679</c:v>
                </c:pt>
                <c:pt idx="455">
                  <c:v>1707</c:v>
                </c:pt>
                <c:pt idx="456">
                  <c:v>1791.5</c:v>
                </c:pt>
                <c:pt idx="457">
                  <c:v>1799.5</c:v>
                </c:pt>
                <c:pt idx="458">
                  <c:v>1799.5</c:v>
                </c:pt>
                <c:pt idx="459">
                  <c:v>1839</c:v>
                </c:pt>
                <c:pt idx="460">
                  <c:v>1859.5</c:v>
                </c:pt>
                <c:pt idx="461">
                  <c:v>1887.5</c:v>
                </c:pt>
                <c:pt idx="462">
                  <c:v>1915.5</c:v>
                </c:pt>
                <c:pt idx="463">
                  <c:v>2019</c:v>
                </c:pt>
                <c:pt idx="464">
                  <c:v>2048</c:v>
                </c:pt>
                <c:pt idx="465">
                  <c:v>2064.5</c:v>
                </c:pt>
                <c:pt idx="466">
                  <c:v>2092</c:v>
                </c:pt>
                <c:pt idx="467">
                  <c:v>2207</c:v>
                </c:pt>
                <c:pt idx="468">
                  <c:v>2252</c:v>
                </c:pt>
                <c:pt idx="469">
                  <c:v>2273</c:v>
                </c:pt>
                <c:pt idx="470">
                  <c:v>2313</c:v>
                </c:pt>
                <c:pt idx="471">
                  <c:v>2445</c:v>
                </c:pt>
                <c:pt idx="472">
                  <c:v>2461.5</c:v>
                </c:pt>
                <c:pt idx="473">
                  <c:v>2476</c:v>
                </c:pt>
                <c:pt idx="474">
                  <c:v>2517</c:v>
                </c:pt>
                <c:pt idx="475">
                  <c:v>2517.5</c:v>
                </c:pt>
                <c:pt idx="476">
                  <c:v>2517.5</c:v>
                </c:pt>
                <c:pt idx="477">
                  <c:v>2629</c:v>
                </c:pt>
                <c:pt idx="478">
                  <c:v>2661.5</c:v>
                </c:pt>
                <c:pt idx="479">
                  <c:v>2664</c:v>
                </c:pt>
                <c:pt idx="480">
                  <c:v>2693.5</c:v>
                </c:pt>
                <c:pt idx="481">
                  <c:v>2738</c:v>
                </c:pt>
                <c:pt idx="482">
                  <c:v>2738</c:v>
                </c:pt>
                <c:pt idx="483">
                  <c:v>2757</c:v>
                </c:pt>
                <c:pt idx="484">
                  <c:v>2872</c:v>
                </c:pt>
                <c:pt idx="485">
                  <c:v>2873.5</c:v>
                </c:pt>
                <c:pt idx="486">
                  <c:v>2881</c:v>
                </c:pt>
                <c:pt idx="487">
                  <c:v>2885.5</c:v>
                </c:pt>
                <c:pt idx="488">
                  <c:v>2886.5</c:v>
                </c:pt>
                <c:pt idx="489">
                  <c:v>2906</c:v>
                </c:pt>
                <c:pt idx="490">
                  <c:v>2906.5</c:v>
                </c:pt>
                <c:pt idx="491">
                  <c:v>2909</c:v>
                </c:pt>
                <c:pt idx="492">
                  <c:v>2926</c:v>
                </c:pt>
                <c:pt idx="493">
                  <c:v>2926</c:v>
                </c:pt>
                <c:pt idx="494">
                  <c:v>3074</c:v>
                </c:pt>
                <c:pt idx="495">
                  <c:v>3074</c:v>
                </c:pt>
                <c:pt idx="496">
                  <c:v>3081</c:v>
                </c:pt>
                <c:pt idx="497">
                  <c:v>3090</c:v>
                </c:pt>
                <c:pt idx="498">
                  <c:v>3090</c:v>
                </c:pt>
                <c:pt idx="499">
                  <c:v>3090</c:v>
                </c:pt>
                <c:pt idx="500">
                  <c:v>3090</c:v>
                </c:pt>
                <c:pt idx="501">
                  <c:v>3102.5</c:v>
                </c:pt>
                <c:pt idx="502">
                  <c:v>3103.5</c:v>
                </c:pt>
                <c:pt idx="503">
                  <c:v>3110</c:v>
                </c:pt>
                <c:pt idx="504">
                  <c:v>3112</c:v>
                </c:pt>
                <c:pt idx="505">
                  <c:v>3144</c:v>
                </c:pt>
                <c:pt idx="506">
                  <c:v>3175</c:v>
                </c:pt>
                <c:pt idx="507">
                  <c:v>3286.5</c:v>
                </c:pt>
                <c:pt idx="508">
                  <c:v>3290.5</c:v>
                </c:pt>
                <c:pt idx="509">
                  <c:v>3290.5</c:v>
                </c:pt>
                <c:pt idx="510">
                  <c:v>3307</c:v>
                </c:pt>
                <c:pt idx="511">
                  <c:v>3307</c:v>
                </c:pt>
                <c:pt idx="512">
                  <c:v>3307.5</c:v>
                </c:pt>
                <c:pt idx="513">
                  <c:v>3308</c:v>
                </c:pt>
                <c:pt idx="514">
                  <c:v>3313.5</c:v>
                </c:pt>
                <c:pt idx="515">
                  <c:v>3324</c:v>
                </c:pt>
                <c:pt idx="516">
                  <c:v>3327</c:v>
                </c:pt>
                <c:pt idx="517">
                  <c:v>3327</c:v>
                </c:pt>
                <c:pt idx="518">
                  <c:v>3356</c:v>
                </c:pt>
                <c:pt idx="519">
                  <c:v>3507</c:v>
                </c:pt>
                <c:pt idx="520">
                  <c:v>3517</c:v>
                </c:pt>
                <c:pt idx="521">
                  <c:v>3673.5</c:v>
                </c:pt>
                <c:pt idx="522">
                  <c:v>3675.5</c:v>
                </c:pt>
                <c:pt idx="523">
                  <c:v>3683</c:v>
                </c:pt>
                <c:pt idx="524">
                  <c:v>3722</c:v>
                </c:pt>
                <c:pt idx="525">
                  <c:v>3727</c:v>
                </c:pt>
                <c:pt idx="526">
                  <c:v>3731.5</c:v>
                </c:pt>
                <c:pt idx="527">
                  <c:v>3739</c:v>
                </c:pt>
                <c:pt idx="528">
                  <c:v>3763</c:v>
                </c:pt>
                <c:pt idx="529">
                  <c:v>3772</c:v>
                </c:pt>
                <c:pt idx="530">
                  <c:v>3919.5</c:v>
                </c:pt>
                <c:pt idx="531">
                  <c:v>3971</c:v>
                </c:pt>
                <c:pt idx="532">
                  <c:v>3971</c:v>
                </c:pt>
                <c:pt idx="533">
                  <c:v>4064</c:v>
                </c:pt>
                <c:pt idx="534">
                  <c:v>4107</c:v>
                </c:pt>
                <c:pt idx="535">
                  <c:v>4123.5</c:v>
                </c:pt>
                <c:pt idx="536">
                  <c:v>4124</c:v>
                </c:pt>
                <c:pt idx="537">
                  <c:v>4140</c:v>
                </c:pt>
                <c:pt idx="538">
                  <c:v>4140</c:v>
                </c:pt>
                <c:pt idx="539">
                  <c:v>4161.5</c:v>
                </c:pt>
                <c:pt idx="540">
                  <c:v>4276</c:v>
                </c:pt>
                <c:pt idx="541">
                  <c:v>4300</c:v>
                </c:pt>
                <c:pt idx="542">
                  <c:v>4308</c:v>
                </c:pt>
                <c:pt idx="543">
                  <c:v>4315</c:v>
                </c:pt>
                <c:pt idx="544">
                  <c:v>4348</c:v>
                </c:pt>
                <c:pt idx="545">
                  <c:v>4364</c:v>
                </c:pt>
                <c:pt idx="546">
                  <c:v>4508.5</c:v>
                </c:pt>
                <c:pt idx="547">
                  <c:v>4525</c:v>
                </c:pt>
                <c:pt idx="548">
                  <c:v>4528</c:v>
                </c:pt>
                <c:pt idx="549">
                  <c:v>4592</c:v>
                </c:pt>
                <c:pt idx="550">
                  <c:v>4732</c:v>
                </c:pt>
                <c:pt idx="551">
                  <c:v>4757.5</c:v>
                </c:pt>
                <c:pt idx="552">
                  <c:v>4936</c:v>
                </c:pt>
                <c:pt idx="553">
                  <c:v>4944.5</c:v>
                </c:pt>
                <c:pt idx="554">
                  <c:v>4980.5</c:v>
                </c:pt>
                <c:pt idx="555">
                  <c:v>4989</c:v>
                </c:pt>
                <c:pt idx="556">
                  <c:v>4990</c:v>
                </c:pt>
                <c:pt idx="557">
                  <c:v>5014</c:v>
                </c:pt>
                <c:pt idx="558">
                  <c:v>5030</c:v>
                </c:pt>
                <c:pt idx="559">
                  <c:v>5152.5</c:v>
                </c:pt>
                <c:pt idx="560">
                  <c:v>5154</c:v>
                </c:pt>
                <c:pt idx="561">
                  <c:v>5159</c:v>
                </c:pt>
                <c:pt idx="562">
                  <c:v>5161</c:v>
                </c:pt>
                <c:pt idx="563">
                  <c:v>5169</c:v>
                </c:pt>
                <c:pt idx="564">
                  <c:v>5177</c:v>
                </c:pt>
                <c:pt idx="565">
                  <c:v>5178</c:v>
                </c:pt>
                <c:pt idx="566">
                  <c:v>5205.5</c:v>
                </c:pt>
                <c:pt idx="567">
                  <c:v>5385</c:v>
                </c:pt>
                <c:pt idx="568">
                  <c:v>5390</c:v>
                </c:pt>
                <c:pt idx="569">
                  <c:v>5411</c:v>
                </c:pt>
                <c:pt idx="570">
                  <c:v>5589.5</c:v>
                </c:pt>
                <c:pt idx="571">
                  <c:v>5602</c:v>
                </c:pt>
                <c:pt idx="572">
                  <c:v>5619</c:v>
                </c:pt>
                <c:pt idx="573">
                  <c:v>5638.5</c:v>
                </c:pt>
                <c:pt idx="574">
                  <c:v>5663.5</c:v>
                </c:pt>
              </c:numCache>
            </c:numRef>
          </c:xVal>
          <c:yVal>
            <c:numRef>
              <c:f>Active!$R$21:$R$903</c:f>
              <c:numCache>
                <c:formatCode>General</c:formatCode>
                <c:ptCount val="883"/>
                <c:pt idx="0">
                  <c:v>-2.5881140005367342E-2</c:v>
                </c:pt>
                <c:pt idx="2">
                  <c:v>1.5136099989831564E-2</c:v>
                </c:pt>
                <c:pt idx="3">
                  <c:v>-8.6290140006894944E-2</c:v>
                </c:pt>
                <c:pt idx="7">
                  <c:v>-4.2708860004495364E-2</c:v>
                </c:pt>
                <c:pt idx="8">
                  <c:v>-2.461144000699278E-2</c:v>
                </c:pt>
                <c:pt idx="11">
                  <c:v>1.1111919997347286E-2</c:v>
                </c:pt>
                <c:pt idx="12">
                  <c:v>-3.1405840003571939E-2</c:v>
                </c:pt>
                <c:pt idx="14">
                  <c:v>-3.6078060005820589E-2</c:v>
                </c:pt>
                <c:pt idx="16">
                  <c:v>2.3118399993109051E-2</c:v>
                </c:pt>
                <c:pt idx="18">
                  <c:v>-3.8796560005721403E-2</c:v>
                </c:pt>
                <c:pt idx="20">
                  <c:v>2.8094219993363367E-2</c:v>
                </c:pt>
                <c:pt idx="21">
                  <c:v>1.6214779992878903E-2</c:v>
                </c:pt>
                <c:pt idx="23">
                  <c:v>-1.2936440005432814E-2</c:v>
                </c:pt>
                <c:pt idx="24">
                  <c:v>5.9970999995130114E-2</c:v>
                </c:pt>
                <c:pt idx="26">
                  <c:v>-5.2449340008024592E-2</c:v>
                </c:pt>
                <c:pt idx="27">
                  <c:v>1.6516759991645813E-2</c:v>
                </c:pt>
                <c:pt idx="28">
                  <c:v>-1.362694000636111E-2</c:v>
                </c:pt>
                <c:pt idx="31">
                  <c:v>5.1928539993241429E-2</c:v>
                </c:pt>
                <c:pt idx="32">
                  <c:v>4.1774079993047053E-2</c:v>
                </c:pt>
                <c:pt idx="34">
                  <c:v>4.6266039993497543E-2</c:v>
                </c:pt>
                <c:pt idx="35">
                  <c:v>-5.5188200007250998E-2</c:v>
                </c:pt>
                <c:pt idx="36">
                  <c:v>-7.3948400095105171E-3</c:v>
                </c:pt>
                <c:pt idx="38">
                  <c:v>3.4035219992802013E-2</c:v>
                </c:pt>
                <c:pt idx="39">
                  <c:v>-4.6482540004944894E-2</c:v>
                </c:pt>
                <c:pt idx="40">
                  <c:v>-4.4825400073023047E-3</c:v>
                </c:pt>
                <c:pt idx="44">
                  <c:v>-2.2811360006016912E-2</c:v>
                </c:pt>
                <c:pt idx="45">
                  <c:v>1.818863999505993E-2</c:v>
                </c:pt>
                <c:pt idx="50">
                  <c:v>5.7112599934043828E-3</c:v>
                </c:pt>
                <c:pt idx="52">
                  <c:v>2.0498139991104836E-2</c:v>
                </c:pt>
                <c:pt idx="63">
                  <c:v>3.7330259994632797E-2</c:v>
                </c:pt>
                <c:pt idx="65">
                  <c:v>2.1933059990260517E-2</c:v>
                </c:pt>
                <c:pt idx="66">
                  <c:v>-1.1825820005469723E-2</c:v>
                </c:pt>
                <c:pt idx="69">
                  <c:v>3.3117139992100419E-2</c:v>
                </c:pt>
                <c:pt idx="70">
                  <c:v>-4.8400620009488193E-2</c:v>
                </c:pt>
                <c:pt idx="71">
                  <c:v>6.2866879994544433E-2</c:v>
                </c:pt>
                <c:pt idx="72">
                  <c:v>7.9831359991658246E-2</c:v>
                </c:pt>
                <c:pt idx="73">
                  <c:v>4.9339992983732373E-5</c:v>
                </c:pt>
                <c:pt idx="81">
                  <c:v>9.2125999435666017E-4</c:v>
                </c:pt>
                <c:pt idx="83">
                  <c:v>-1.0675060009816661E-2</c:v>
                </c:pt>
                <c:pt idx="86">
                  <c:v>-8.1928200052061584E-3</c:v>
                </c:pt>
                <c:pt idx="87">
                  <c:v>-5.0722600062726997E-3</c:v>
                </c:pt>
                <c:pt idx="88">
                  <c:v>2.757843999643228E-2</c:v>
                </c:pt>
                <c:pt idx="93">
                  <c:v>1.5338939992943779E-2</c:v>
                </c:pt>
                <c:pt idx="94">
                  <c:v>-3.7044260006950935E-2</c:v>
                </c:pt>
                <c:pt idx="97">
                  <c:v>1.1513879991980502E-2</c:v>
                </c:pt>
                <c:pt idx="101">
                  <c:v>-1.4690100008010631E-2</c:v>
                </c:pt>
                <c:pt idx="103">
                  <c:v>-0.40970086000743322</c:v>
                </c:pt>
                <c:pt idx="104">
                  <c:v>3.5063599971181247E-3</c:v>
                </c:pt>
                <c:pt idx="106">
                  <c:v>6.3981079994846368E-2</c:v>
                </c:pt>
                <c:pt idx="111">
                  <c:v>1.9828239994239993E-2</c:v>
                </c:pt>
                <c:pt idx="112">
                  <c:v>3.6952039994503139E-2</c:v>
                </c:pt>
                <c:pt idx="113">
                  <c:v>5.2534399947035126E-3</c:v>
                </c:pt>
                <c:pt idx="114">
                  <c:v>-6.2600000819656998E-4</c:v>
                </c:pt>
                <c:pt idx="115">
                  <c:v>6.4945599951897748E-3</c:v>
                </c:pt>
                <c:pt idx="117">
                  <c:v>-1.4080240005569067E-2</c:v>
                </c:pt>
                <c:pt idx="121">
                  <c:v>2.9502659996069269E-2</c:v>
                </c:pt>
                <c:pt idx="122">
                  <c:v>-1.2846640005591325E-2</c:v>
                </c:pt>
                <c:pt idx="123">
                  <c:v>-5.3228220003802562E-2</c:v>
                </c:pt>
                <c:pt idx="124">
                  <c:v>-8.8541600089229178E-3</c:v>
                </c:pt>
                <c:pt idx="125">
                  <c:v>-1.4841780008282512E-2</c:v>
                </c:pt>
                <c:pt idx="129">
                  <c:v>-1.8280400006915443E-2</c:v>
                </c:pt>
                <c:pt idx="131">
                  <c:v>2.6738169995951466E-2</c:v>
                </c:pt>
                <c:pt idx="132">
                  <c:v>-7.4905700093950145E-3</c:v>
                </c:pt>
                <c:pt idx="134">
                  <c:v>-1.3233830009994563E-2</c:v>
                </c:pt>
                <c:pt idx="138">
                  <c:v>-5.2198300036252476E-3</c:v>
                </c:pt>
                <c:pt idx="139">
                  <c:v>-1.5205830000923015E-2</c:v>
                </c:pt>
                <c:pt idx="140">
                  <c:v>1.4472869988821913E-2</c:v>
                </c:pt>
                <c:pt idx="141">
                  <c:v>1.6593429994827602E-2</c:v>
                </c:pt>
                <c:pt idx="143">
                  <c:v>-2.141409000614658E-2</c:v>
                </c:pt>
                <c:pt idx="145">
                  <c:v>-8.6998700062395073E-3</c:v>
                </c:pt>
                <c:pt idx="146">
                  <c:v>3.7368509991210885E-2</c:v>
                </c:pt>
                <c:pt idx="148">
                  <c:v>3.2332989991118666E-2</c:v>
                </c:pt>
                <c:pt idx="151">
                  <c:v>-1.4334370011056308E-2</c:v>
                </c:pt>
                <c:pt idx="152">
                  <c:v>-7.2972690009919461E-2</c:v>
                </c:pt>
                <c:pt idx="153">
                  <c:v>2.006768999126507E-2</c:v>
                </c:pt>
                <c:pt idx="157">
                  <c:v>1.8823909995262511E-2</c:v>
                </c:pt>
                <c:pt idx="158">
                  <c:v>-2.7293700113659725E-3</c:v>
                </c:pt>
                <c:pt idx="160">
                  <c:v>2.64670899923658E-2</c:v>
                </c:pt>
                <c:pt idx="162">
                  <c:v>2.827710999554256E-2</c:v>
                </c:pt>
                <c:pt idx="163">
                  <c:v>7.3620999319246039E-4</c:v>
                </c:pt>
                <c:pt idx="164">
                  <c:v>1.0594129991659429E-2</c:v>
                </c:pt>
                <c:pt idx="168">
                  <c:v>1.2249299907125533E-3</c:v>
                </c:pt>
                <c:pt idx="169">
                  <c:v>-8.6265100035234354E-3</c:v>
                </c:pt>
                <c:pt idx="172">
                  <c:v>1.7385869992722291E-2</c:v>
                </c:pt>
                <c:pt idx="174">
                  <c:v>-1.306837001175154E-2</c:v>
                </c:pt>
                <c:pt idx="175">
                  <c:v>5.5052189993148204E-2</c:v>
                </c:pt>
                <c:pt idx="176">
                  <c:v>3.2016669996664859E-2</c:v>
                </c:pt>
                <c:pt idx="178">
                  <c:v>1.663346999703208E-2</c:v>
                </c:pt>
                <c:pt idx="179">
                  <c:v>1.0898169995925855E-2</c:v>
                </c:pt>
                <c:pt idx="180">
                  <c:v>-8.8934300074470229E-3</c:v>
                </c:pt>
                <c:pt idx="182">
                  <c:v>5.8156089995463844E-2</c:v>
                </c:pt>
                <c:pt idx="183">
                  <c:v>1.4861689996905625E-2</c:v>
                </c:pt>
                <c:pt idx="184">
                  <c:v>1.5361689998826478E-2</c:v>
                </c:pt>
                <c:pt idx="186">
                  <c:v>1.2449529996956699E-2</c:v>
                </c:pt>
                <c:pt idx="187">
                  <c:v>1.4149529997666832E-2</c:v>
                </c:pt>
                <c:pt idx="188">
                  <c:v>1.3304649990459438E-2</c:v>
                </c:pt>
                <c:pt idx="189">
                  <c:v>-2.0851430010225158E-2</c:v>
                </c:pt>
                <c:pt idx="191">
                  <c:v>1.3889689995266963E-2</c:v>
                </c:pt>
                <c:pt idx="192">
                  <c:v>1.5389689993753564E-2</c:v>
                </c:pt>
                <c:pt idx="193">
                  <c:v>2.4992489990836475E-2</c:v>
                </c:pt>
                <c:pt idx="195">
                  <c:v>2.7933829995163251E-2</c:v>
                </c:pt>
                <c:pt idx="197">
                  <c:v>1.3706709993130062E-2</c:v>
                </c:pt>
                <c:pt idx="198">
                  <c:v>1.382726999145234E-2</c:v>
                </c:pt>
                <c:pt idx="199">
                  <c:v>1.4827269995294046E-2</c:v>
                </c:pt>
                <c:pt idx="200">
                  <c:v>1.4827269995294046E-2</c:v>
                </c:pt>
                <c:pt idx="202">
                  <c:v>1.2747829998261295E-2</c:v>
                </c:pt>
                <c:pt idx="203">
                  <c:v>1.1309509995044209E-2</c:v>
                </c:pt>
                <c:pt idx="206">
                  <c:v>1.5614149997418281E-2</c:v>
                </c:pt>
                <c:pt idx="207">
                  <c:v>1.2175829993793741E-2</c:v>
                </c:pt>
                <c:pt idx="208">
                  <c:v>1.2216949988214765E-2</c:v>
                </c:pt>
                <c:pt idx="209">
                  <c:v>-8.8185700005851686E-3</c:v>
                </c:pt>
                <c:pt idx="210">
                  <c:v>3.8434929992945399E-2</c:v>
                </c:pt>
                <c:pt idx="211">
                  <c:v>2.6555489996098913E-2</c:v>
                </c:pt>
                <c:pt idx="214">
                  <c:v>1.2762709993694443E-2</c:v>
                </c:pt>
                <c:pt idx="216">
                  <c:v>1.6619009991700295E-2</c:v>
                </c:pt>
                <c:pt idx="218">
                  <c:v>4.1221809995477088E-2</c:v>
                </c:pt>
                <c:pt idx="220">
                  <c:v>1.2524609992397018E-2</c:v>
                </c:pt>
                <c:pt idx="221">
                  <c:v>2.1547969998209737E-2</c:v>
                </c:pt>
                <c:pt idx="222">
                  <c:v>1.2079729996912647E-2</c:v>
                </c:pt>
                <c:pt idx="226">
                  <c:v>9.589969995431602E-3</c:v>
                </c:pt>
                <c:pt idx="227">
                  <c:v>7.6750099979108199E-3</c:v>
                </c:pt>
                <c:pt idx="230">
                  <c:v>1.3408609993348364E-2</c:v>
                </c:pt>
                <c:pt idx="232">
                  <c:v>1.161420999414986E-2</c:v>
                </c:pt>
                <c:pt idx="240">
                  <c:v>1.1289149995718617E-2</c:v>
                </c:pt>
                <c:pt idx="245">
                  <c:v>1.7811769997933879E-2</c:v>
                </c:pt>
                <c:pt idx="246">
                  <c:v>8.9734499924816191E-3</c:v>
                </c:pt>
                <c:pt idx="247">
                  <c:v>-6.1031900040688924E-3</c:v>
                </c:pt>
                <c:pt idx="248">
                  <c:v>-3.3862070005852729E-2</c:v>
                </c:pt>
                <c:pt idx="249">
                  <c:v>2.0740729989483953E-2</c:v>
                </c:pt>
                <c:pt idx="250">
                  <c:v>8.7226699979510158E-3</c:v>
                </c:pt>
                <c:pt idx="253">
                  <c:v>7.7095499946153723E-3</c:v>
                </c:pt>
                <c:pt idx="254">
                  <c:v>3.752069991605822E-3</c:v>
                </c:pt>
                <c:pt idx="256">
                  <c:v>8.5744699972565286E-3</c:v>
                </c:pt>
                <c:pt idx="260">
                  <c:v>6.7260499927215278E-3</c:v>
                </c:pt>
                <c:pt idx="262">
                  <c:v>-8.9459500013617799E-3</c:v>
                </c:pt>
                <c:pt idx="264">
                  <c:v>-6.0880300079588778E-3</c:v>
                </c:pt>
                <c:pt idx="265">
                  <c:v>-7.4852300094789825E-3</c:v>
                </c:pt>
                <c:pt idx="266">
                  <c:v>-4.4852300052298233E-3</c:v>
                </c:pt>
                <c:pt idx="267">
                  <c:v>-3.4852300086640753E-3</c:v>
                </c:pt>
                <c:pt idx="268">
                  <c:v>-2.4852300120983273E-3</c:v>
                </c:pt>
                <c:pt idx="269">
                  <c:v>-4.8523001169087365E-4</c:v>
                </c:pt>
                <c:pt idx="270">
                  <c:v>1.51476998871658E-3</c:v>
                </c:pt>
                <c:pt idx="271">
                  <c:v>2.5147699925582856E-3</c:v>
                </c:pt>
                <c:pt idx="277">
                  <c:v>5.420589994173497E-3</c:v>
                </c:pt>
                <c:pt idx="284">
                  <c:v>-2.0778530000825413E-2</c:v>
                </c:pt>
                <c:pt idx="285">
                  <c:v>-3.7785300010000356E-3</c:v>
                </c:pt>
                <c:pt idx="286">
                  <c:v>1.2214699963806197E-3</c:v>
                </c:pt>
                <c:pt idx="292">
                  <c:v>2.2494699951494113E-3</c:v>
                </c:pt>
                <c:pt idx="302">
                  <c:v>-1.5121350006666034E-2</c:v>
                </c:pt>
                <c:pt idx="310">
                  <c:v>-5.2671900048153475E-3</c:v>
                </c:pt>
                <c:pt idx="311">
                  <c:v>-3.0466300013358705E-3</c:v>
                </c:pt>
                <c:pt idx="321">
                  <c:v>7.0701699878554791E-3</c:v>
                </c:pt>
                <c:pt idx="322">
                  <c:v>7.0901699946261942E-3</c:v>
                </c:pt>
                <c:pt idx="326">
                  <c:v>1.6719909996027127E-2</c:v>
                </c:pt>
                <c:pt idx="330">
                  <c:v>-4.4857500033685938E-3</c:v>
                </c:pt>
                <c:pt idx="331">
                  <c:v>-4.4457500043790787E-3</c:v>
                </c:pt>
                <c:pt idx="332">
                  <c:v>-5.2156100064166822E-3</c:v>
                </c:pt>
                <c:pt idx="333">
                  <c:v>-4.8156100092455745E-3</c:v>
                </c:pt>
                <c:pt idx="334">
                  <c:v>-1.4868890000798274E-2</c:v>
                </c:pt>
                <c:pt idx="335">
                  <c:v>-5.6072100051096641E-3</c:v>
                </c:pt>
                <c:pt idx="337">
                  <c:v>-1.6372650003177114E-2</c:v>
                </c:pt>
                <c:pt idx="338">
                  <c:v>-1.1372650005796459E-2</c:v>
                </c:pt>
                <c:pt idx="339">
                  <c:v>-8.3726500015472993E-3</c:v>
                </c:pt>
                <c:pt idx="340">
                  <c:v>-7.3726500049815513E-3</c:v>
                </c:pt>
                <c:pt idx="341">
                  <c:v>-7.3726500049815513E-3</c:v>
                </c:pt>
                <c:pt idx="342">
                  <c:v>-6.3726500011398457E-3</c:v>
                </c:pt>
                <c:pt idx="343">
                  <c:v>-4.3726500007323921E-3</c:v>
                </c:pt>
                <c:pt idx="344">
                  <c:v>-3.3726500041666441E-3</c:v>
                </c:pt>
                <c:pt idx="345">
                  <c:v>-3.7265000719344243E-4</c:v>
                </c:pt>
                <c:pt idx="346">
                  <c:v>3.6273499936214648E-3</c:v>
                </c:pt>
                <c:pt idx="347">
                  <c:v>1.0627349998685531E-2</c:v>
                </c:pt>
                <c:pt idx="348">
                  <c:v>-1.125209000747418E-2</c:v>
                </c:pt>
                <c:pt idx="349">
                  <c:v>-3.2520900058443658E-3</c:v>
                </c:pt>
                <c:pt idx="350">
                  <c:v>-3.2520900058443658E-3</c:v>
                </c:pt>
                <c:pt idx="351">
                  <c:v>-2.5209000887116417E-4</c:v>
                </c:pt>
                <c:pt idx="352">
                  <c:v>3.7479099919437431E-3</c:v>
                </c:pt>
                <c:pt idx="353">
                  <c:v>1.074790999700781E-2</c:v>
                </c:pt>
                <c:pt idx="354">
                  <c:v>-2.7769850006734487E-2</c:v>
                </c:pt>
                <c:pt idx="360">
                  <c:v>-7.6719900098396465E-3</c:v>
                </c:pt>
                <c:pt idx="363">
                  <c:v>-4.0117100070347078E-3</c:v>
                </c:pt>
                <c:pt idx="366">
                  <c:v>-7.5007300038123503E-3</c:v>
                </c:pt>
                <c:pt idx="368">
                  <c:v>-7.3897500114981085E-3</c:v>
                </c:pt>
                <c:pt idx="371">
                  <c:v>-7.4691900008474477E-3</c:v>
                </c:pt>
                <c:pt idx="372">
                  <c:v>-8.108910005830694E-3</c:v>
                </c:pt>
                <c:pt idx="374">
                  <c:v>-7.6486300022224896E-3</c:v>
                </c:pt>
                <c:pt idx="375">
                  <c:v>-7.7883500052848831E-3</c:v>
                </c:pt>
                <c:pt idx="377">
                  <c:v>-1.1747230004402809E-2</c:v>
                </c:pt>
                <c:pt idx="378">
                  <c:v>-7.9869500041240826E-3</c:v>
                </c:pt>
                <c:pt idx="379">
                  <c:v>-7.6266700125415809E-3</c:v>
                </c:pt>
                <c:pt idx="380">
                  <c:v>-7.6663900035782717E-3</c:v>
                </c:pt>
                <c:pt idx="384">
                  <c:v>-9.4865100036258809E-3</c:v>
                </c:pt>
                <c:pt idx="385">
                  <c:v>-5.4539000848308206E-4</c:v>
                </c:pt>
                <c:pt idx="386">
                  <c:v>-4.4248300036997534E-3</c:v>
                </c:pt>
                <c:pt idx="388">
                  <c:v>-7.4425900020287372E-3</c:v>
                </c:pt>
                <c:pt idx="389">
                  <c:v>-9.6014700102386996E-3</c:v>
                </c:pt>
                <c:pt idx="390">
                  <c:v>-6.9603500087396242E-3</c:v>
                </c:pt>
                <c:pt idx="393">
                  <c:v>-1.0116430006746668E-2</c:v>
                </c:pt>
                <c:pt idx="394">
                  <c:v>-4.4145900101284496E-3</c:v>
                </c:pt>
                <c:pt idx="395">
                  <c:v>1.2293299951124936E-3</c:v>
                </c:pt>
                <c:pt idx="397">
                  <c:v>0</c:v>
                </c:pt>
                <c:pt idx="410">
                  <c:v>-6.6809900090447627E-3</c:v>
                </c:pt>
                <c:pt idx="411">
                  <c:v>9.7725099913077429E-3</c:v>
                </c:pt>
                <c:pt idx="412">
                  <c:v>3.4098699907190166E-3</c:v>
                </c:pt>
                <c:pt idx="413">
                  <c:v>-1.384621000761399E-2</c:v>
                </c:pt>
                <c:pt idx="414">
                  <c:v>-1.0462100108270533E-3</c:v>
                </c:pt>
                <c:pt idx="415">
                  <c:v>-4.6256499990704469E-3</c:v>
                </c:pt>
                <c:pt idx="416">
                  <c:v>8.4743499974138103E-3</c:v>
                </c:pt>
                <c:pt idx="418">
                  <c:v>-1.3297650002641603E-2</c:v>
                </c:pt>
                <c:pt idx="419">
                  <c:v>-1.0697650002839509E-2</c:v>
                </c:pt>
                <c:pt idx="420">
                  <c:v>-1.0697650002839509E-2</c:v>
                </c:pt>
                <c:pt idx="423">
                  <c:v>-1.1527570008183829E-2</c:v>
                </c:pt>
                <c:pt idx="424">
                  <c:v>-1.4165890002914239E-2</c:v>
                </c:pt>
                <c:pt idx="425">
                  <c:v>-1.0175030001846608E-2</c:v>
                </c:pt>
                <c:pt idx="426">
                  <c:v>-9.1750300052808598E-3</c:v>
                </c:pt>
                <c:pt idx="427">
                  <c:v>-4.9004950007656589E-2</c:v>
                </c:pt>
                <c:pt idx="428">
                  <c:v>-1.6504950006492436E-2</c:v>
                </c:pt>
                <c:pt idx="431">
                  <c:v>-1.1593750001338776E-2</c:v>
                </c:pt>
                <c:pt idx="435">
                  <c:v>-1.7008050002914388E-2</c:v>
                </c:pt>
                <c:pt idx="436">
                  <c:v>-1.8033990003459621E-2</c:v>
                </c:pt>
                <c:pt idx="437">
                  <c:v>-1.7403850011760369E-2</c:v>
                </c:pt>
                <c:pt idx="438">
                  <c:v>-1.7003850007313304E-2</c:v>
                </c:pt>
                <c:pt idx="439">
                  <c:v>-1.648329000454396E-2</c:v>
                </c:pt>
                <c:pt idx="440">
                  <c:v>-1.7542170004162472E-2</c:v>
                </c:pt>
                <c:pt idx="442">
                  <c:v>-1.8090070007019676E-2</c:v>
                </c:pt>
                <c:pt idx="443">
                  <c:v>-1.8162010004743934E-2</c:v>
                </c:pt>
                <c:pt idx="444">
                  <c:v>-1.8619770002260339E-2</c:v>
                </c:pt>
                <c:pt idx="453">
                  <c:v>-1.8462810003256891E-2</c:v>
                </c:pt>
                <c:pt idx="454">
                  <c:v>-2.0060010007000528E-2</c:v>
                </c:pt>
                <c:pt idx="455">
                  <c:v>-1.9716090006113518E-2</c:v>
                </c:pt>
                <c:pt idx="459">
                  <c:v>-2.123761000984814E-2</c:v>
                </c:pt>
                <c:pt idx="463">
                  <c:v>-2.0112410005822312E-2</c:v>
                </c:pt>
                <c:pt idx="464">
                  <c:v>-2.0048350001161452E-2</c:v>
                </c:pt>
                <c:pt idx="466">
                  <c:v>-2.0362190007290337E-2</c:v>
                </c:pt>
                <c:pt idx="467">
                  <c:v>-2.1746090002125129E-2</c:v>
                </c:pt>
                <c:pt idx="468">
                  <c:v>-2.0789790010894649E-2</c:v>
                </c:pt>
                <c:pt idx="469">
                  <c:v>-2.0956850006768946E-2</c:v>
                </c:pt>
                <c:pt idx="470">
                  <c:v>-2.1051250005257316E-2</c:v>
                </c:pt>
                <c:pt idx="471">
                  <c:v>-2.13727700029267E-2</c:v>
                </c:pt>
                <c:pt idx="473">
                  <c:v>-2.1338430007745046E-2</c:v>
                </c:pt>
                <c:pt idx="474">
                  <c:v>-2.620269000180997E-2</c:v>
                </c:pt>
                <c:pt idx="477">
                  <c:v>-2.2227010005735792E-2</c:v>
                </c:pt>
                <c:pt idx="479">
                  <c:v>-2.0672110003943089E-2</c:v>
                </c:pt>
                <c:pt idx="481">
                  <c:v>-2.2041750002244953E-2</c:v>
                </c:pt>
                <c:pt idx="482">
                  <c:v>-2.1341750005376525E-2</c:v>
                </c:pt>
                <c:pt idx="483">
                  <c:v>-2.1869090007385239E-2</c:v>
                </c:pt>
                <c:pt idx="484">
                  <c:v>-2.190299000358209E-2</c:v>
                </c:pt>
                <c:pt idx="486">
                  <c:v>-2.1631730000081006E-2</c:v>
                </c:pt>
                <c:pt idx="489">
                  <c:v>-2.207823000208009E-2</c:v>
                </c:pt>
                <c:pt idx="491">
                  <c:v>-2.3987810003745835E-2</c:v>
                </c:pt>
                <c:pt idx="492">
                  <c:v>-2.1375430005718954E-2</c:v>
                </c:pt>
                <c:pt idx="493">
                  <c:v>-1.9975430004706141E-2</c:v>
                </c:pt>
                <c:pt idx="494">
                  <c:v>-2.231471000413876E-2</c:v>
                </c:pt>
                <c:pt idx="495">
                  <c:v>-2.1514710002520587E-2</c:v>
                </c:pt>
                <c:pt idx="496">
                  <c:v>-2.1103730003233068E-2</c:v>
                </c:pt>
                <c:pt idx="497">
                  <c:v>-2.3232470004586503E-2</c:v>
                </c:pt>
                <c:pt idx="498">
                  <c:v>-2.3192470005596988E-2</c:v>
                </c:pt>
                <c:pt idx="499">
                  <c:v>-2.2832470007415395E-2</c:v>
                </c:pt>
                <c:pt idx="500">
                  <c:v>-2.279247000842588E-2</c:v>
                </c:pt>
                <c:pt idx="503">
                  <c:v>-2.2629670005699154E-2</c:v>
                </c:pt>
                <c:pt idx="504">
                  <c:v>-2.2869390006235335E-2</c:v>
                </c:pt>
                <c:pt idx="505">
                  <c:v>-2.2104910007328726E-2</c:v>
                </c:pt>
                <c:pt idx="506">
                  <c:v>-2.2070570004871115E-2</c:v>
                </c:pt>
                <c:pt idx="510">
                  <c:v>-2.2692090002237819E-2</c:v>
                </c:pt>
                <c:pt idx="511">
                  <c:v>-2.1992090005369391E-2</c:v>
                </c:pt>
                <c:pt idx="513">
                  <c:v>-2.2391950005840044E-2</c:v>
                </c:pt>
                <c:pt idx="515">
                  <c:v>-2.1479710005223751E-2</c:v>
                </c:pt>
                <c:pt idx="516">
                  <c:v>-2.2059290007746313E-2</c:v>
                </c:pt>
                <c:pt idx="517">
                  <c:v>-2.1759290008048993E-2</c:v>
                </c:pt>
                <c:pt idx="518">
                  <c:v>-2.3715230003290344E-2</c:v>
                </c:pt>
                <c:pt idx="519">
                  <c:v>-2.3164090009231586E-2</c:v>
                </c:pt>
                <c:pt idx="520">
                  <c:v>-2.1262690010189544E-2</c:v>
                </c:pt>
                <c:pt idx="523">
                  <c:v>-1.8159450002713129E-2</c:v>
                </c:pt>
                <c:pt idx="524">
                  <c:v>-1.6783990009571426E-2</c:v>
                </c:pt>
                <c:pt idx="525">
                  <c:v>-2.1333290002075955E-2</c:v>
                </c:pt>
                <c:pt idx="527">
                  <c:v>-2.2671610000543296E-2</c:v>
                </c:pt>
                <c:pt idx="528">
                  <c:v>-2.2248250010306947E-2</c:v>
                </c:pt>
                <c:pt idx="529">
                  <c:v>-2.2876990005897824E-2</c:v>
                </c:pt>
                <c:pt idx="531">
                  <c:v>-2.2379130008630455E-2</c:v>
                </c:pt>
                <c:pt idx="532">
                  <c:v>-2.2379130008630455E-2</c:v>
                </c:pt>
                <c:pt idx="533">
                  <c:v>-1.9776110006205272E-2</c:v>
                </c:pt>
                <c:pt idx="534">
                  <c:v>-2.228009000828024E-2</c:v>
                </c:pt>
                <c:pt idx="536">
                  <c:v>-2.1967710010358132E-2</c:v>
                </c:pt>
                <c:pt idx="537">
                  <c:v>-2.278547000605613E-2</c:v>
                </c:pt>
                <c:pt idx="538">
                  <c:v>-2.2085470001911744E-2</c:v>
                </c:pt>
                <c:pt idx="540">
                  <c:v>-2.3486430007324088E-2</c:v>
                </c:pt>
                <c:pt idx="541">
                  <c:v>-2.2763070002838504E-2</c:v>
                </c:pt>
                <c:pt idx="542">
                  <c:v>-2.1721950004575774E-2</c:v>
                </c:pt>
                <c:pt idx="543">
                  <c:v>-2.2310970001854002E-2</c:v>
                </c:pt>
                <c:pt idx="544">
                  <c:v>-2.221635000751121E-2</c:v>
                </c:pt>
                <c:pt idx="545">
                  <c:v>-2.2434110003814567E-2</c:v>
                </c:pt>
                <c:pt idx="547">
                  <c:v>-2.1881570006371476E-2</c:v>
                </c:pt>
                <c:pt idx="548">
                  <c:v>-2.1391150010458659E-2</c:v>
                </c:pt>
                <c:pt idx="549">
                  <c:v>-2.1778190006443765E-2</c:v>
                </c:pt>
                <c:pt idx="550">
                  <c:v>-2.0742590008012485E-2</c:v>
                </c:pt>
                <c:pt idx="552">
                  <c:v>-2.0794030002434738E-2</c:v>
                </c:pt>
                <c:pt idx="555">
                  <c:v>-2.4996610001835506E-2</c:v>
                </c:pt>
                <c:pt idx="556">
                  <c:v>-1.9866470007400494E-2</c:v>
                </c:pt>
                <c:pt idx="557">
                  <c:v>-1.9643110004835762E-2</c:v>
                </c:pt>
                <c:pt idx="558">
                  <c:v>-2.1060870007204358E-2</c:v>
                </c:pt>
                <c:pt idx="559">
                  <c:v>9.3812799968873151E-3</c:v>
                </c:pt>
                <c:pt idx="560">
                  <c:v>-1.9723510005860589E-2</c:v>
                </c:pt>
                <c:pt idx="561">
                  <c:v>-1.8572810011391994E-2</c:v>
                </c:pt>
                <c:pt idx="562">
                  <c:v>-1.961253000627039E-2</c:v>
                </c:pt>
                <c:pt idx="563">
                  <c:v>-2.0471410003665369E-2</c:v>
                </c:pt>
                <c:pt idx="564">
                  <c:v>-2.003029000479728E-2</c:v>
                </c:pt>
                <c:pt idx="565">
                  <c:v>-1.9500150003295857E-2</c:v>
                </c:pt>
                <c:pt idx="566">
                  <c:v>9.8786999951698817E-3</c:v>
                </c:pt>
                <c:pt idx="567">
                  <c:v>-1.7861170003016014E-2</c:v>
                </c:pt>
                <c:pt idx="568">
                  <c:v>-1.8410470001981594E-2</c:v>
                </c:pt>
                <c:pt idx="569">
                  <c:v>-1.7777529777958989E-2</c:v>
                </c:pt>
                <c:pt idx="571">
                  <c:v>-1.7920790007337928E-2</c:v>
                </c:pt>
                <c:pt idx="572">
                  <c:v>-1.8188410074799322E-2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60-4A4A-A9AF-5500C5EBB210}"/>
            </c:ext>
          </c:extLst>
        </c:ser>
        <c:ser>
          <c:idx val="7"/>
          <c:order val="1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Active!$F$21:$F$903</c:f>
              <c:numCache>
                <c:formatCode>General</c:formatCode>
                <c:ptCount val="883"/>
                <c:pt idx="0">
                  <c:v>-19650.5</c:v>
                </c:pt>
                <c:pt idx="1">
                  <c:v>-19585</c:v>
                </c:pt>
                <c:pt idx="2">
                  <c:v>-19384.5</c:v>
                </c:pt>
                <c:pt idx="3">
                  <c:v>-19000.5</c:v>
                </c:pt>
                <c:pt idx="4">
                  <c:v>-18984</c:v>
                </c:pt>
                <c:pt idx="5">
                  <c:v>-18968</c:v>
                </c:pt>
                <c:pt idx="6">
                  <c:v>-18952</c:v>
                </c:pt>
                <c:pt idx="7">
                  <c:v>-18848.5</c:v>
                </c:pt>
                <c:pt idx="8">
                  <c:v>-18795.5</c:v>
                </c:pt>
                <c:pt idx="9">
                  <c:v>-18792</c:v>
                </c:pt>
                <c:pt idx="10">
                  <c:v>-18780</c:v>
                </c:pt>
                <c:pt idx="11">
                  <c:v>-18771.5</c:v>
                </c:pt>
                <c:pt idx="12">
                  <c:v>-18755.5</c:v>
                </c:pt>
                <c:pt idx="13">
                  <c:v>-18739</c:v>
                </c:pt>
                <c:pt idx="14">
                  <c:v>-18628.5</c:v>
                </c:pt>
                <c:pt idx="15">
                  <c:v>-18558</c:v>
                </c:pt>
                <c:pt idx="16">
                  <c:v>-18439.5</c:v>
                </c:pt>
                <c:pt idx="17">
                  <c:v>-18410</c:v>
                </c:pt>
                <c:pt idx="18">
                  <c:v>-18403.5</c:v>
                </c:pt>
                <c:pt idx="19">
                  <c:v>-17971</c:v>
                </c:pt>
                <c:pt idx="20">
                  <c:v>-17826.5</c:v>
                </c:pt>
                <c:pt idx="21">
                  <c:v>-17822.5</c:v>
                </c:pt>
                <c:pt idx="22">
                  <c:v>-17574</c:v>
                </c:pt>
                <c:pt idx="23">
                  <c:v>-17545.5</c:v>
                </c:pt>
                <c:pt idx="24">
                  <c:v>-17349.5</c:v>
                </c:pt>
                <c:pt idx="25">
                  <c:v>-17329</c:v>
                </c:pt>
                <c:pt idx="26">
                  <c:v>-17280.5</c:v>
                </c:pt>
                <c:pt idx="27">
                  <c:v>-17165.5</c:v>
                </c:pt>
                <c:pt idx="28">
                  <c:v>-17120.5</c:v>
                </c:pt>
                <c:pt idx="29">
                  <c:v>-16945</c:v>
                </c:pt>
                <c:pt idx="30">
                  <c:v>-16540</c:v>
                </c:pt>
                <c:pt idx="31">
                  <c:v>-16438.5</c:v>
                </c:pt>
                <c:pt idx="32">
                  <c:v>-16327.5</c:v>
                </c:pt>
                <c:pt idx="33">
                  <c:v>-15883</c:v>
                </c:pt>
                <c:pt idx="34">
                  <c:v>-15813.5</c:v>
                </c:pt>
                <c:pt idx="35">
                  <c:v>-15629.5</c:v>
                </c:pt>
                <c:pt idx="36">
                  <c:v>-15105.5</c:v>
                </c:pt>
                <c:pt idx="37">
                  <c:v>-14889</c:v>
                </c:pt>
                <c:pt idx="38">
                  <c:v>-14676.5</c:v>
                </c:pt>
                <c:pt idx="39">
                  <c:v>-14660.5</c:v>
                </c:pt>
                <c:pt idx="40">
                  <c:v>-14660.5</c:v>
                </c:pt>
                <c:pt idx="41">
                  <c:v>-14440</c:v>
                </c:pt>
                <c:pt idx="42">
                  <c:v>-14440</c:v>
                </c:pt>
                <c:pt idx="43">
                  <c:v>-14436</c:v>
                </c:pt>
                <c:pt idx="44">
                  <c:v>-14223.5</c:v>
                </c:pt>
                <c:pt idx="45">
                  <c:v>-14223.5</c:v>
                </c:pt>
                <c:pt idx="46">
                  <c:v>-14215</c:v>
                </c:pt>
                <c:pt idx="47">
                  <c:v>-14203</c:v>
                </c:pt>
                <c:pt idx="48">
                  <c:v>-14199</c:v>
                </c:pt>
                <c:pt idx="49">
                  <c:v>-14183</c:v>
                </c:pt>
                <c:pt idx="50">
                  <c:v>-13990.5</c:v>
                </c:pt>
                <c:pt idx="51">
                  <c:v>-13953</c:v>
                </c:pt>
                <c:pt idx="52">
                  <c:v>-13798.5</c:v>
                </c:pt>
                <c:pt idx="53">
                  <c:v>-13721</c:v>
                </c:pt>
                <c:pt idx="54">
                  <c:v>-13623</c:v>
                </c:pt>
                <c:pt idx="55">
                  <c:v>-13569</c:v>
                </c:pt>
                <c:pt idx="56">
                  <c:v>-13218</c:v>
                </c:pt>
                <c:pt idx="57">
                  <c:v>-13213</c:v>
                </c:pt>
                <c:pt idx="58">
                  <c:v>-13198</c:v>
                </c:pt>
                <c:pt idx="59">
                  <c:v>-13197</c:v>
                </c:pt>
                <c:pt idx="60">
                  <c:v>-13182</c:v>
                </c:pt>
                <c:pt idx="61">
                  <c:v>-13165</c:v>
                </c:pt>
                <c:pt idx="62">
                  <c:v>-13164</c:v>
                </c:pt>
                <c:pt idx="63">
                  <c:v>-13140.5</c:v>
                </c:pt>
                <c:pt idx="64">
                  <c:v>-13132</c:v>
                </c:pt>
                <c:pt idx="65">
                  <c:v>-13120.5</c:v>
                </c:pt>
                <c:pt idx="66">
                  <c:v>-13112.5</c:v>
                </c:pt>
                <c:pt idx="67">
                  <c:v>-13014</c:v>
                </c:pt>
                <c:pt idx="68">
                  <c:v>-12976</c:v>
                </c:pt>
                <c:pt idx="69">
                  <c:v>-12948.5</c:v>
                </c:pt>
                <c:pt idx="70">
                  <c:v>-12932.5</c:v>
                </c:pt>
                <c:pt idx="71">
                  <c:v>-12807.5</c:v>
                </c:pt>
                <c:pt idx="72">
                  <c:v>-12775.5</c:v>
                </c:pt>
                <c:pt idx="73">
                  <c:v>-12718.5</c:v>
                </c:pt>
                <c:pt idx="74">
                  <c:v>-12585</c:v>
                </c:pt>
                <c:pt idx="75">
                  <c:v>-12556</c:v>
                </c:pt>
                <c:pt idx="76">
                  <c:v>-12552</c:v>
                </c:pt>
                <c:pt idx="77">
                  <c:v>-12540</c:v>
                </c:pt>
                <c:pt idx="78">
                  <c:v>-12532</c:v>
                </c:pt>
                <c:pt idx="79">
                  <c:v>-12523</c:v>
                </c:pt>
                <c:pt idx="80">
                  <c:v>-12523</c:v>
                </c:pt>
                <c:pt idx="81">
                  <c:v>-12490.5</c:v>
                </c:pt>
                <c:pt idx="82">
                  <c:v>-12266</c:v>
                </c:pt>
                <c:pt idx="83">
                  <c:v>-12178.5</c:v>
                </c:pt>
                <c:pt idx="84">
                  <c:v>-12170</c:v>
                </c:pt>
                <c:pt idx="85">
                  <c:v>-12166</c:v>
                </c:pt>
                <c:pt idx="86">
                  <c:v>-12162.5</c:v>
                </c:pt>
                <c:pt idx="87">
                  <c:v>-12158.5</c:v>
                </c:pt>
                <c:pt idx="88">
                  <c:v>-12153.5</c:v>
                </c:pt>
                <c:pt idx="89">
                  <c:v>-12140</c:v>
                </c:pt>
                <c:pt idx="90">
                  <c:v>-12139</c:v>
                </c:pt>
                <c:pt idx="91">
                  <c:v>-12118</c:v>
                </c:pt>
                <c:pt idx="92">
                  <c:v>-12102</c:v>
                </c:pt>
                <c:pt idx="93">
                  <c:v>-12078.5</c:v>
                </c:pt>
                <c:pt idx="94">
                  <c:v>-11958.5</c:v>
                </c:pt>
                <c:pt idx="95">
                  <c:v>-11923</c:v>
                </c:pt>
                <c:pt idx="96">
                  <c:v>-11761</c:v>
                </c:pt>
                <c:pt idx="97">
                  <c:v>-11757.5</c:v>
                </c:pt>
                <c:pt idx="98">
                  <c:v>-11757</c:v>
                </c:pt>
                <c:pt idx="99">
                  <c:v>-11745</c:v>
                </c:pt>
                <c:pt idx="100">
                  <c:v>-11742</c:v>
                </c:pt>
                <c:pt idx="101">
                  <c:v>-11714.5</c:v>
                </c:pt>
                <c:pt idx="102">
                  <c:v>-11666</c:v>
                </c:pt>
                <c:pt idx="103">
                  <c:v>-11648.5</c:v>
                </c:pt>
                <c:pt idx="104">
                  <c:v>-11525.5</c:v>
                </c:pt>
                <c:pt idx="105">
                  <c:v>-11505</c:v>
                </c:pt>
                <c:pt idx="106">
                  <c:v>-11277.5</c:v>
                </c:pt>
                <c:pt idx="107">
                  <c:v>-11269</c:v>
                </c:pt>
                <c:pt idx="108">
                  <c:v>-11233</c:v>
                </c:pt>
                <c:pt idx="109">
                  <c:v>-11100</c:v>
                </c:pt>
                <c:pt idx="110">
                  <c:v>-11097</c:v>
                </c:pt>
                <c:pt idx="111">
                  <c:v>-11083.5</c:v>
                </c:pt>
                <c:pt idx="112">
                  <c:v>-10913.5</c:v>
                </c:pt>
                <c:pt idx="113">
                  <c:v>-10903.5</c:v>
                </c:pt>
                <c:pt idx="114">
                  <c:v>-10899.5</c:v>
                </c:pt>
                <c:pt idx="115">
                  <c:v>-10895.5</c:v>
                </c:pt>
                <c:pt idx="116">
                  <c:v>-10871</c:v>
                </c:pt>
                <c:pt idx="117">
                  <c:v>-10715.5</c:v>
                </c:pt>
                <c:pt idx="118">
                  <c:v>-10701</c:v>
                </c:pt>
                <c:pt idx="119">
                  <c:v>-10683</c:v>
                </c:pt>
                <c:pt idx="120">
                  <c:v>-10511</c:v>
                </c:pt>
                <c:pt idx="121">
                  <c:v>-10480.5</c:v>
                </c:pt>
                <c:pt idx="122">
                  <c:v>-10475.5</c:v>
                </c:pt>
                <c:pt idx="123">
                  <c:v>-10272.5</c:v>
                </c:pt>
                <c:pt idx="124">
                  <c:v>-10243.5</c:v>
                </c:pt>
                <c:pt idx="125">
                  <c:v>-10226.5</c:v>
                </c:pt>
                <c:pt idx="126">
                  <c:v>-10211</c:v>
                </c:pt>
                <c:pt idx="127">
                  <c:v>-10059</c:v>
                </c:pt>
                <c:pt idx="128">
                  <c:v>-9877</c:v>
                </c:pt>
                <c:pt idx="129">
                  <c:v>-9859.5</c:v>
                </c:pt>
                <c:pt idx="130">
                  <c:v>-9837.5</c:v>
                </c:pt>
                <c:pt idx="131">
                  <c:v>-9834</c:v>
                </c:pt>
                <c:pt idx="132">
                  <c:v>-9825</c:v>
                </c:pt>
                <c:pt idx="133">
                  <c:v>-9649.5</c:v>
                </c:pt>
                <c:pt idx="134">
                  <c:v>-9634</c:v>
                </c:pt>
                <c:pt idx="135">
                  <c:v>-9633.5</c:v>
                </c:pt>
                <c:pt idx="136">
                  <c:v>-9616.5</c:v>
                </c:pt>
                <c:pt idx="137">
                  <c:v>-9548.5</c:v>
                </c:pt>
                <c:pt idx="138">
                  <c:v>-9534</c:v>
                </c:pt>
                <c:pt idx="139">
                  <c:v>-9434</c:v>
                </c:pt>
                <c:pt idx="140">
                  <c:v>-9229</c:v>
                </c:pt>
                <c:pt idx="141">
                  <c:v>-9225</c:v>
                </c:pt>
                <c:pt idx="142">
                  <c:v>-9036.5</c:v>
                </c:pt>
                <c:pt idx="143">
                  <c:v>-8993</c:v>
                </c:pt>
                <c:pt idx="144">
                  <c:v>-8947.5</c:v>
                </c:pt>
                <c:pt idx="145">
                  <c:v>-8820</c:v>
                </c:pt>
                <c:pt idx="146">
                  <c:v>-8403</c:v>
                </c:pt>
                <c:pt idx="147">
                  <c:v>-8387.5</c:v>
                </c:pt>
                <c:pt idx="148">
                  <c:v>-8371</c:v>
                </c:pt>
                <c:pt idx="149">
                  <c:v>-8370.5</c:v>
                </c:pt>
                <c:pt idx="150">
                  <c:v>-8366.5</c:v>
                </c:pt>
                <c:pt idx="151">
                  <c:v>-7995</c:v>
                </c:pt>
                <c:pt idx="152">
                  <c:v>-7983</c:v>
                </c:pt>
                <c:pt idx="153">
                  <c:v>-7766</c:v>
                </c:pt>
                <c:pt idx="154">
                  <c:v>-7538.5</c:v>
                </c:pt>
                <c:pt idx="155">
                  <c:v>-7513.5</c:v>
                </c:pt>
                <c:pt idx="156">
                  <c:v>-7513.5</c:v>
                </c:pt>
                <c:pt idx="157">
                  <c:v>-7293</c:v>
                </c:pt>
                <c:pt idx="158">
                  <c:v>-7245</c:v>
                </c:pt>
                <c:pt idx="159">
                  <c:v>-7120.5</c:v>
                </c:pt>
                <c:pt idx="160">
                  <c:v>-7056</c:v>
                </c:pt>
                <c:pt idx="161">
                  <c:v>-6929.5</c:v>
                </c:pt>
                <c:pt idx="162">
                  <c:v>-6913</c:v>
                </c:pt>
                <c:pt idx="163">
                  <c:v>-6848</c:v>
                </c:pt>
                <c:pt idx="164">
                  <c:v>-6720</c:v>
                </c:pt>
                <c:pt idx="165">
                  <c:v>-6716.5</c:v>
                </c:pt>
                <c:pt idx="166">
                  <c:v>-6615.5</c:v>
                </c:pt>
                <c:pt idx="167">
                  <c:v>-6548.5</c:v>
                </c:pt>
                <c:pt idx="168">
                  <c:v>-6500</c:v>
                </c:pt>
                <c:pt idx="169">
                  <c:v>-6296</c:v>
                </c:pt>
                <c:pt idx="170">
                  <c:v>-6295.5</c:v>
                </c:pt>
                <c:pt idx="171">
                  <c:v>-6291.5</c:v>
                </c:pt>
                <c:pt idx="172">
                  <c:v>-6279</c:v>
                </c:pt>
                <c:pt idx="173">
                  <c:v>-6147.5</c:v>
                </c:pt>
                <c:pt idx="174">
                  <c:v>-6095</c:v>
                </c:pt>
                <c:pt idx="175">
                  <c:v>-6091</c:v>
                </c:pt>
                <c:pt idx="176">
                  <c:v>-6059</c:v>
                </c:pt>
                <c:pt idx="177">
                  <c:v>-6006.5</c:v>
                </c:pt>
                <c:pt idx="178">
                  <c:v>-5939</c:v>
                </c:pt>
                <c:pt idx="179">
                  <c:v>-5834</c:v>
                </c:pt>
                <c:pt idx="180">
                  <c:v>-5774</c:v>
                </c:pt>
                <c:pt idx="181">
                  <c:v>-5771.5</c:v>
                </c:pt>
                <c:pt idx="182">
                  <c:v>-5706</c:v>
                </c:pt>
                <c:pt idx="183">
                  <c:v>-5666</c:v>
                </c:pt>
                <c:pt idx="184">
                  <c:v>-5666</c:v>
                </c:pt>
                <c:pt idx="185">
                  <c:v>-5654.5</c:v>
                </c:pt>
                <c:pt idx="186">
                  <c:v>-5610</c:v>
                </c:pt>
                <c:pt idx="187">
                  <c:v>-5610</c:v>
                </c:pt>
                <c:pt idx="188">
                  <c:v>-5502</c:v>
                </c:pt>
                <c:pt idx="189">
                  <c:v>-5474</c:v>
                </c:pt>
                <c:pt idx="190">
                  <c:v>-5470.5</c:v>
                </c:pt>
                <c:pt idx="191">
                  <c:v>-5466</c:v>
                </c:pt>
                <c:pt idx="192">
                  <c:v>-5466</c:v>
                </c:pt>
                <c:pt idx="193">
                  <c:v>-5446</c:v>
                </c:pt>
                <c:pt idx="194">
                  <c:v>-5445.5</c:v>
                </c:pt>
                <c:pt idx="195">
                  <c:v>-5365</c:v>
                </c:pt>
                <c:pt idx="196">
                  <c:v>-5301.5</c:v>
                </c:pt>
                <c:pt idx="197">
                  <c:v>-5273</c:v>
                </c:pt>
                <c:pt idx="198">
                  <c:v>-5269</c:v>
                </c:pt>
                <c:pt idx="199">
                  <c:v>-5269</c:v>
                </c:pt>
                <c:pt idx="200">
                  <c:v>-5269</c:v>
                </c:pt>
                <c:pt idx="201">
                  <c:v>-5265.5</c:v>
                </c:pt>
                <c:pt idx="202">
                  <c:v>-5265</c:v>
                </c:pt>
                <c:pt idx="203">
                  <c:v>-5253</c:v>
                </c:pt>
                <c:pt idx="204">
                  <c:v>-5168.5</c:v>
                </c:pt>
                <c:pt idx="205">
                  <c:v>-5081.5</c:v>
                </c:pt>
                <c:pt idx="206">
                  <c:v>-5077</c:v>
                </c:pt>
                <c:pt idx="207">
                  <c:v>-5065</c:v>
                </c:pt>
                <c:pt idx="208">
                  <c:v>-5057</c:v>
                </c:pt>
                <c:pt idx="209">
                  <c:v>-5025</c:v>
                </c:pt>
                <c:pt idx="210">
                  <c:v>-5000</c:v>
                </c:pt>
                <c:pt idx="211">
                  <c:v>-4996</c:v>
                </c:pt>
                <c:pt idx="212">
                  <c:v>-4984.5</c:v>
                </c:pt>
                <c:pt idx="213">
                  <c:v>-4964.5</c:v>
                </c:pt>
                <c:pt idx="214">
                  <c:v>-4873</c:v>
                </c:pt>
                <c:pt idx="215">
                  <c:v>-4828.5</c:v>
                </c:pt>
                <c:pt idx="216">
                  <c:v>-4828</c:v>
                </c:pt>
                <c:pt idx="217">
                  <c:v>-4824.5</c:v>
                </c:pt>
                <c:pt idx="218">
                  <c:v>-4808</c:v>
                </c:pt>
                <c:pt idx="219">
                  <c:v>-4792.5</c:v>
                </c:pt>
                <c:pt idx="220">
                  <c:v>-4788</c:v>
                </c:pt>
                <c:pt idx="221">
                  <c:v>-4764</c:v>
                </c:pt>
                <c:pt idx="222">
                  <c:v>-4680</c:v>
                </c:pt>
                <c:pt idx="223">
                  <c:v>-4640.5</c:v>
                </c:pt>
                <c:pt idx="224">
                  <c:v>-4636.5</c:v>
                </c:pt>
                <c:pt idx="225">
                  <c:v>-4620.5</c:v>
                </c:pt>
                <c:pt idx="226">
                  <c:v>-4464</c:v>
                </c:pt>
                <c:pt idx="227">
                  <c:v>-4428</c:v>
                </c:pt>
                <c:pt idx="228">
                  <c:v>-4367.5</c:v>
                </c:pt>
                <c:pt idx="229">
                  <c:v>-4235.5</c:v>
                </c:pt>
                <c:pt idx="230">
                  <c:v>-4188</c:v>
                </c:pt>
                <c:pt idx="231">
                  <c:v>-4159.5</c:v>
                </c:pt>
                <c:pt idx="232">
                  <c:v>-4148</c:v>
                </c:pt>
                <c:pt idx="233">
                  <c:v>-4111.5</c:v>
                </c:pt>
                <c:pt idx="234">
                  <c:v>-4031.5</c:v>
                </c:pt>
                <c:pt idx="235">
                  <c:v>-3999.5</c:v>
                </c:pt>
                <c:pt idx="236">
                  <c:v>-3982.5</c:v>
                </c:pt>
                <c:pt idx="237">
                  <c:v>-3968.5</c:v>
                </c:pt>
                <c:pt idx="238">
                  <c:v>-3968.5</c:v>
                </c:pt>
                <c:pt idx="239">
                  <c:v>-3954.5</c:v>
                </c:pt>
                <c:pt idx="240">
                  <c:v>-3827</c:v>
                </c:pt>
                <c:pt idx="241">
                  <c:v>-3776.5</c:v>
                </c:pt>
                <c:pt idx="242">
                  <c:v>-3750.5</c:v>
                </c:pt>
                <c:pt idx="243">
                  <c:v>-3750.5</c:v>
                </c:pt>
                <c:pt idx="244">
                  <c:v>-3726.5</c:v>
                </c:pt>
                <c:pt idx="245">
                  <c:v>-3594</c:v>
                </c:pt>
                <c:pt idx="246">
                  <c:v>-3582</c:v>
                </c:pt>
                <c:pt idx="247">
                  <c:v>-3558</c:v>
                </c:pt>
                <c:pt idx="248">
                  <c:v>-3550</c:v>
                </c:pt>
                <c:pt idx="249">
                  <c:v>-3530</c:v>
                </c:pt>
                <c:pt idx="250">
                  <c:v>-3159</c:v>
                </c:pt>
                <c:pt idx="251">
                  <c:v>-3154.5</c:v>
                </c:pt>
                <c:pt idx="252">
                  <c:v>-2974.5</c:v>
                </c:pt>
                <c:pt idx="253">
                  <c:v>-2967</c:v>
                </c:pt>
                <c:pt idx="254">
                  <c:v>-2949</c:v>
                </c:pt>
                <c:pt idx="255">
                  <c:v>-2789.5</c:v>
                </c:pt>
                <c:pt idx="256">
                  <c:v>-2789</c:v>
                </c:pt>
                <c:pt idx="257">
                  <c:v>-2738.5</c:v>
                </c:pt>
                <c:pt idx="258">
                  <c:v>-2564.5</c:v>
                </c:pt>
                <c:pt idx="259">
                  <c:v>-2549.5</c:v>
                </c:pt>
                <c:pt idx="260">
                  <c:v>-2492</c:v>
                </c:pt>
                <c:pt idx="261">
                  <c:v>-2300.5</c:v>
                </c:pt>
                <c:pt idx="262">
                  <c:v>-2292</c:v>
                </c:pt>
                <c:pt idx="263">
                  <c:v>-2179</c:v>
                </c:pt>
                <c:pt idx="264">
                  <c:v>-2164</c:v>
                </c:pt>
                <c:pt idx="265">
                  <c:v>-2144</c:v>
                </c:pt>
                <c:pt idx="266">
                  <c:v>-2144</c:v>
                </c:pt>
                <c:pt idx="267">
                  <c:v>-2144</c:v>
                </c:pt>
                <c:pt idx="268">
                  <c:v>-2144</c:v>
                </c:pt>
                <c:pt idx="269">
                  <c:v>-2144</c:v>
                </c:pt>
                <c:pt idx="270">
                  <c:v>-2144</c:v>
                </c:pt>
                <c:pt idx="271">
                  <c:v>-2144</c:v>
                </c:pt>
                <c:pt idx="272">
                  <c:v>-2143.5</c:v>
                </c:pt>
                <c:pt idx="273">
                  <c:v>-2128.5</c:v>
                </c:pt>
                <c:pt idx="274">
                  <c:v>-2111.5</c:v>
                </c:pt>
                <c:pt idx="275">
                  <c:v>-2104.5</c:v>
                </c:pt>
                <c:pt idx="276">
                  <c:v>-2031.5</c:v>
                </c:pt>
                <c:pt idx="277">
                  <c:v>-2031</c:v>
                </c:pt>
                <c:pt idx="278">
                  <c:v>-1923.5</c:v>
                </c:pt>
                <c:pt idx="279">
                  <c:v>-1923.5</c:v>
                </c:pt>
                <c:pt idx="280">
                  <c:v>-1903</c:v>
                </c:pt>
                <c:pt idx="281">
                  <c:v>-1874.5</c:v>
                </c:pt>
                <c:pt idx="282">
                  <c:v>-1863</c:v>
                </c:pt>
                <c:pt idx="283">
                  <c:v>-1826.5</c:v>
                </c:pt>
                <c:pt idx="284">
                  <c:v>-1739</c:v>
                </c:pt>
                <c:pt idx="285">
                  <c:v>-1739</c:v>
                </c:pt>
                <c:pt idx="286">
                  <c:v>-1739</c:v>
                </c:pt>
                <c:pt idx="287">
                  <c:v>-1714.5</c:v>
                </c:pt>
                <c:pt idx="288">
                  <c:v>-1697.5</c:v>
                </c:pt>
                <c:pt idx="289">
                  <c:v>-1669.5</c:v>
                </c:pt>
                <c:pt idx="290">
                  <c:v>-1643.5</c:v>
                </c:pt>
                <c:pt idx="291">
                  <c:v>-1542</c:v>
                </c:pt>
                <c:pt idx="292">
                  <c:v>-1539</c:v>
                </c:pt>
                <c:pt idx="293">
                  <c:v>-1530.5</c:v>
                </c:pt>
                <c:pt idx="294">
                  <c:v>-1518.5</c:v>
                </c:pt>
                <c:pt idx="295">
                  <c:v>-1518.5</c:v>
                </c:pt>
                <c:pt idx="296">
                  <c:v>-1518.5</c:v>
                </c:pt>
                <c:pt idx="297">
                  <c:v>-1465.5</c:v>
                </c:pt>
                <c:pt idx="298">
                  <c:v>-1441.5</c:v>
                </c:pt>
                <c:pt idx="299">
                  <c:v>-1438.5</c:v>
                </c:pt>
                <c:pt idx="300">
                  <c:v>-1433.5</c:v>
                </c:pt>
                <c:pt idx="301">
                  <c:v>-1418.5</c:v>
                </c:pt>
                <c:pt idx="302">
                  <c:v>-1402</c:v>
                </c:pt>
                <c:pt idx="303">
                  <c:v>-1315.5</c:v>
                </c:pt>
                <c:pt idx="304">
                  <c:v>-1306.5</c:v>
                </c:pt>
                <c:pt idx="305">
                  <c:v>-1306.5</c:v>
                </c:pt>
                <c:pt idx="306">
                  <c:v>-1303.5</c:v>
                </c:pt>
                <c:pt idx="307">
                  <c:v>-1254.5</c:v>
                </c:pt>
                <c:pt idx="308">
                  <c:v>-1209.5</c:v>
                </c:pt>
                <c:pt idx="309">
                  <c:v>-1161.5</c:v>
                </c:pt>
                <c:pt idx="310">
                  <c:v>-1158</c:v>
                </c:pt>
                <c:pt idx="311">
                  <c:v>-1154</c:v>
                </c:pt>
                <c:pt idx="312">
                  <c:v>-1101.5</c:v>
                </c:pt>
                <c:pt idx="313">
                  <c:v>-1101.5</c:v>
                </c:pt>
                <c:pt idx="314">
                  <c:v>-1101.5</c:v>
                </c:pt>
                <c:pt idx="315">
                  <c:v>-1101.5</c:v>
                </c:pt>
                <c:pt idx="316">
                  <c:v>-1101.5</c:v>
                </c:pt>
                <c:pt idx="317">
                  <c:v>-1093.5</c:v>
                </c:pt>
                <c:pt idx="318">
                  <c:v>-1069.5</c:v>
                </c:pt>
                <c:pt idx="319">
                  <c:v>-1050.5</c:v>
                </c:pt>
                <c:pt idx="320">
                  <c:v>-1050.5</c:v>
                </c:pt>
                <c:pt idx="321">
                  <c:v>-1034</c:v>
                </c:pt>
                <c:pt idx="322">
                  <c:v>-1034</c:v>
                </c:pt>
                <c:pt idx="323">
                  <c:v>-913.5</c:v>
                </c:pt>
                <c:pt idx="324">
                  <c:v>-897.5</c:v>
                </c:pt>
                <c:pt idx="325">
                  <c:v>-897</c:v>
                </c:pt>
                <c:pt idx="326">
                  <c:v>-893</c:v>
                </c:pt>
                <c:pt idx="327">
                  <c:v>-893</c:v>
                </c:pt>
                <c:pt idx="328">
                  <c:v>-893</c:v>
                </c:pt>
                <c:pt idx="329">
                  <c:v>-893</c:v>
                </c:pt>
                <c:pt idx="330">
                  <c:v>-862</c:v>
                </c:pt>
                <c:pt idx="331">
                  <c:v>-862</c:v>
                </c:pt>
                <c:pt idx="332">
                  <c:v>-861</c:v>
                </c:pt>
                <c:pt idx="333">
                  <c:v>-861</c:v>
                </c:pt>
                <c:pt idx="334">
                  <c:v>-813</c:v>
                </c:pt>
                <c:pt idx="335">
                  <c:v>-801</c:v>
                </c:pt>
                <c:pt idx="336">
                  <c:v>-741.5</c:v>
                </c:pt>
                <c:pt idx="337">
                  <c:v>-697</c:v>
                </c:pt>
                <c:pt idx="338">
                  <c:v>-697</c:v>
                </c:pt>
                <c:pt idx="339">
                  <c:v>-697</c:v>
                </c:pt>
                <c:pt idx="340">
                  <c:v>-697</c:v>
                </c:pt>
                <c:pt idx="341">
                  <c:v>-697</c:v>
                </c:pt>
                <c:pt idx="342">
                  <c:v>-697</c:v>
                </c:pt>
                <c:pt idx="343">
                  <c:v>-697</c:v>
                </c:pt>
                <c:pt idx="344">
                  <c:v>-697</c:v>
                </c:pt>
                <c:pt idx="345">
                  <c:v>-697</c:v>
                </c:pt>
                <c:pt idx="346">
                  <c:v>-697</c:v>
                </c:pt>
                <c:pt idx="347">
                  <c:v>-697</c:v>
                </c:pt>
                <c:pt idx="348">
                  <c:v>-693</c:v>
                </c:pt>
                <c:pt idx="349">
                  <c:v>-693</c:v>
                </c:pt>
                <c:pt idx="350">
                  <c:v>-693</c:v>
                </c:pt>
                <c:pt idx="351">
                  <c:v>-693</c:v>
                </c:pt>
                <c:pt idx="352">
                  <c:v>-693</c:v>
                </c:pt>
                <c:pt idx="353">
                  <c:v>-693</c:v>
                </c:pt>
                <c:pt idx="354">
                  <c:v>-677</c:v>
                </c:pt>
                <c:pt idx="355">
                  <c:v>-645.5</c:v>
                </c:pt>
                <c:pt idx="356">
                  <c:v>-492.5</c:v>
                </c:pt>
                <c:pt idx="357">
                  <c:v>-488.5</c:v>
                </c:pt>
                <c:pt idx="358">
                  <c:v>-484.5</c:v>
                </c:pt>
                <c:pt idx="359">
                  <c:v>-484.5</c:v>
                </c:pt>
                <c:pt idx="360">
                  <c:v>-478</c:v>
                </c:pt>
                <c:pt idx="361">
                  <c:v>-476.5</c:v>
                </c:pt>
                <c:pt idx="362">
                  <c:v>-476.5</c:v>
                </c:pt>
                <c:pt idx="363">
                  <c:v>-476</c:v>
                </c:pt>
                <c:pt idx="364">
                  <c:v>-474.5</c:v>
                </c:pt>
                <c:pt idx="365">
                  <c:v>-472.5</c:v>
                </c:pt>
                <c:pt idx="366">
                  <c:v>-469</c:v>
                </c:pt>
                <c:pt idx="367">
                  <c:v>-462.5</c:v>
                </c:pt>
                <c:pt idx="368">
                  <c:v>-462</c:v>
                </c:pt>
                <c:pt idx="369">
                  <c:v>-461.5</c:v>
                </c:pt>
                <c:pt idx="370">
                  <c:v>-458.5</c:v>
                </c:pt>
                <c:pt idx="371">
                  <c:v>-458</c:v>
                </c:pt>
                <c:pt idx="372">
                  <c:v>-456</c:v>
                </c:pt>
                <c:pt idx="373">
                  <c:v>-454.5</c:v>
                </c:pt>
                <c:pt idx="374">
                  <c:v>-454</c:v>
                </c:pt>
                <c:pt idx="375">
                  <c:v>-452</c:v>
                </c:pt>
                <c:pt idx="376">
                  <c:v>-445.5</c:v>
                </c:pt>
                <c:pt idx="377">
                  <c:v>-444</c:v>
                </c:pt>
                <c:pt idx="378">
                  <c:v>-442</c:v>
                </c:pt>
                <c:pt idx="379">
                  <c:v>-440</c:v>
                </c:pt>
                <c:pt idx="380">
                  <c:v>-438</c:v>
                </c:pt>
                <c:pt idx="381">
                  <c:v>-437.5</c:v>
                </c:pt>
                <c:pt idx="382">
                  <c:v>-429.5</c:v>
                </c:pt>
                <c:pt idx="383">
                  <c:v>-320.5</c:v>
                </c:pt>
                <c:pt idx="384">
                  <c:v>-296</c:v>
                </c:pt>
                <c:pt idx="385">
                  <c:v>-288</c:v>
                </c:pt>
                <c:pt idx="386">
                  <c:v>-284</c:v>
                </c:pt>
                <c:pt idx="387">
                  <c:v>-272.5</c:v>
                </c:pt>
                <c:pt idx="388">
                  <c:v>-268</c:v>
                </c:pt>
                <c:pt idx="389">
                  <c:v>-260</c:v>
                </c:pt>
                <c:pt idx="390">
                  <c:v>-252</c:v>
                </c:pt>
                <c:pt idx="391">
                  <c:v>-244.5</c:v>
                </c:pt>
                <c:pt idx="392">
                  <c:v>-228.5</c:v>
                </c:pt>
                <c:pt idx="393">
                  <c:v>-224</c:v>
                </c:pt>
                <c:pt idx="394">
                  <c:v>-68</c:v>
                </c:pt>
                <c:pt idx="395">
                  <c:v>-40</c:v>
                </c:pt>
                <c:pt idx="396">
                  <c:v>-36.5</c:v>
                </c:pt>
                <c:pt idx="397">
                  <c:v>0.5</c:v>
                </c:pt>
                <c:pt idx="398">
                  <c:v>3.5</c:v>
                </c:pt>
                <c:pt idx="399">
                  <c:v>11.5</c:v>
                </c:pt>
                <c:pt idx="400">
                  <c:v>112.5</c:v>
                </c:pt>
                <c:pt idx="401">
                  <c:v>112.5</c:v>
                </c:pt>
                <c:pt idx="402">
                  <c:v>132.5</c:v>
                </c:pt>
                <c:pt idx="403">
                  <c:v>132.5</c:v>
                </c:pt>
                <c:pt idx="404">
                  <c:v>132.5</c:v>
                </c:pt>
                <c:pt idx="405">
                  <c:v>132.5</c:v>
                </c:pt>
                <c:pt idx="406">
                  <c:v>135.5</c:v>
                </c:pt>
                <c:pt idx="407">
                  <c:v>136.5</c:v>
                </c:pt>
                <c:pt idx="408">
                  <c:v>136.5</c:v>
                </c:pt>
                <c:pt idx="409">
                  <c:v>156.5</c:v>
                </c:pt>
                <c:pt idx="410">
                  <c:v>172</c:v>
                </c:pt>
                <c:pt idx="411">
                  <c:v>197</c:v>
                </c:pt>
                <c:pt idx="412">
                  <c:v>321</c:v>
                </c:pt>
                <c:pt idx="413">
                  <c:v>349</c:v>
                </c:pt>
                <c:pt idx="414">
                  <c:v>349</c:v>
                </c:pt>
                <c:pt idx="415">
                  <c:v>353</c:v>
                </c:pt>
                <c:pt idx="416">
                  <c:v>353</c:v>
                </c:pt>
                <c:pt idx="417">
                  <c:v>417.5</c:v>
                </c:pt>
                <c:pt idx="418">
                  <c:v>553</c:v>
                </c:pt>
                <c:pt idx="419">
                  <c:v>553</c:v>
                </c:pt>
                <c:pt idx="420">
                  <c:v>553</c:v>
                </c:pt>
                <c:pt idx="421">
                  <c:v>565.5</c:v>
                </c:pt>
                <c:pt idx="422">
                  <c:v>569.5</c:v>
                </c:pt>
                <c:pt idx="423">
                  <c:v>625</c:v>
                </c:pt>
                <c:pt idx="424">
                  <c:v>637</c:v>
                </c:pt>
                <c:pt idx="425">
                  <c:v>786</c:v>
                </c:pt>
                <c:pt idx="426">
                  <c:v>786</c:v>
                </c:pt>
                <c:pt idx="427">
                  <c:v>858</c:v>
                </c:pt>
                <c:pt idx="428">
                  <c:v>858</c:v>
                </c:pt>
                <c:pt idx="429">
                  <c:v>862.5</c:v>
                </c:pt>
                <c:pt idx="430">
                  <c:v>870.5</c:v>
                </c:pt>
                <c:pt idx="431">
                  <c:v>938</c:v>
                </c:pt>
                <c:pt idx="432">
                  <c:v>990.5</c:v>
                </c:pt>
                <c:pt idx="433">
                  <c:v>1042.5</c:v>
                </c:pt>
                <c:pt idx="434">
                  <c:v>1058.5</c:v>
                </c:pt>
                <c:pt idx="435">
                  <c:v>1193</c:v>
                </c:pt>
                <c:pt idx="436">
                  <c:v>1222</c:v>
                </c:pt>
                <c:pt idx="437">
                  <c:v>1223</c:v>
                </c:pt>
                <c:pt idx="438">
                  <c:v>1223</c:v>
                </c:pt>
                <c:pt idx="439">
                  <c:v>1227</c:v>
                </c:pt>
                <c:pt idx="440">
                  <c:v>1235</c:v>
                </c:pt>
                <c:pt idx="441">
                  <c:v>1243.5</c:v>
                </c:pt>
                <c:pt idx="442">
                  <c:v>1250</c:v>
                </c:pt>
                <c:pt idx="443">
                  <c:v>1379</c:v>
                </c:pt>
                <c:pt idx="444">
                  <c:v>1395</c:v>
                </c:pt>
                <c:pt idx="445">
                  <c:v>1419.5</c:v>
                </c:pt>
                <c:pt idx="446">
                  <c:v>1491.5</c:v>
                </c:pt>
                <c:pt idx="447">
                  <c:v>1591.5</c:v>
                </c:pt>
                <c:pt idx="448">
                  <c:v>1595.5</c:v>
                </c:pt>
                <c:pt idx="449">
                  <c:v>1631.5</c:v>
                </c:pt>
                <c:pt idx="450">
                  <c:v>1631.5</c:v>
                </c:pt>
                <c:pt idx="451">
                  <c:v>1631.5</c:v>
                </c:pt>
                <c:pt idx="452">
                  <c:v>1647.5</c:v>
                </c:pt>
                <c:pt idx="453">
                  <c:v>1659</c:v>
                </c:pt>
                <c:pt idx="454">
                  <c:v>1679</c:v>
                </c:pt>
                <c:pt idx="455">
                  <c:v>1707</c:v>
                </c:pt>
                <c:pt idx="456">
                  <c:v>1791.5</c:v>
                </c:pt>
                <c:pt idx="457">
                  <c:v>1799.5</c:v>
                </c:pt>
                <c:pt idx="458">
                  <c:v>1799.5</c:v>
                </c:pt>
                <c:pt idx="459">
                  <c:v>1839</c:v>
                </c:pt>
                <c:pt idx="460">
                  <c:v>1859.5</c:v>
                </c:pt>
                <c:pt idx="461">
                  <c:v>1887.5</c:v>
                </c:pt>
                <c:pt idx="462">
                  <c:v>1915.5</c:v>
                </c:pt>
                <c:pt idx="463">
                  <c:v>2019</c:v>
                </c:pt>
                <c:pt idx="464">
                  <c:v>2048</c:v>
                </c:pt>
                <c:pt idx="465">
                  <c:v>2064.5</c:v>
                </c:pt>
                <c:pt idx="466">
                  <c:v>2092</c:v>
                </c:pt>
                <c:pt idx="467">
                  <c:v>2207</c:v>
                </c:pt>
                <c:pt idx="468">
                  <c:v>2252</c:v>
                </c:pt>
                <c:pt idx="469">
                  <c:v>2273</c:v>
                </c:pt>
                <c:pt idx="470">
                  <c:v>2313</c:v>
                </c:pt>
                <c:pt idx="471">
                  <c:v>2445</c:v>
                </c:pt>
                <c:pt idx="472">
                  <c:v>2461.5</c:v>
                </c:pt>
                <c:pt idx="473">
                  <c:v>2476</c:v>
                </c:pt>
                <c:pt idx="474">
                  <c:v>2517</c:v>
                </c:pt>
                <c:pt idx="475">
                  <c:v>2517.5</c:v>
                </c:pt>
                <c:pt idx="476">
                  <c:v>2517.5</c:v>
                </c:pt>
                <c:pt idx="477">
                  <c:v>2629</c:v>
                </c:pt>
                <c:pt idx="478">
                  <c:v>2661.5</c:v>
                </c:pt>
                <c:pt idx="479">
                  <c:v>2664</c:v>
                </c:pt>
                <c:pt idx="480">
                  <c:v>2693.5</c:v>
                </c:pt>
                <c:pt idx="481">
                  <c:v>2738</c:v>
                </c:pt>
                <c:pt idx="482">
                  <c:v>2738</c:v>
                </c:pt>
                <c:pt idx="483">
                  <c:v>2757</c:v>
                </c:pt>
                <c:pt idx="484">
                  <c:v>2872</c:v>
                </c:pt>
                <c:pt idx="485">
                  <c:v>2873.5</c:v>
                </c:pt>
                <c:pt idx="486">
                  <c:v>2881</c:v>
                </c:pt>
                <c:pt idx="487">
                  <c:v>2885.5</c:v>
                </c:pt>
                <c:pt idx="488">
                  <c:v>2886.5</c:v>
                </c:pt>
                <c:pt idx="489">
                  <c:v>2906</c:v>
                </c:pt>
                <c:pt idx="490">
                  <c:v>2906.5</c:v>
                </c:pt>
                <c:pt idx="491">
                  <c:v>2909</c:v>
                </c:pt>
                <c:pt idx="492">
                  <c:v>2926</c:v>
                </c:pt>
                <c:pt idx="493">
                  <c:v>2926</c:v>
                </c:pt>
                <c:pt idx="494">
                  <c:v>3074</c:v>
                </c:pt>
                <c:pt idx="495">
                  <c:v>3074</c:v>
                </c:pt>
                <c:pt idx="496">
                  <c:v>3081</c:v>
                </c:pt>
                <c:pt idx="497">
                  <c:v>3090</c:v>
                </c:pt>
                <c:pt idx="498">
                  <c:v>3090</c:v>
                </c:pt>
                <c:pt idx="499">
                  <c:v>3090</c:v>
                </c:pt>
                <c:pt idx="500">
                  <c:v>3090</c:v>
                </c:pt>
                <c:pt idx="501">
                  <c:v>3102.5</c:v>
                </c:pt>
                <c:pt idx="502">
                  <c:v>3103.5</c:v>
                </c:pt>
                <c:pt idx="503">
                  <c:v>3110</c:v>
                </c:pt>
                <c:pt idx="504">
                  <c:v>3112</c:v>
                </c:pt>
                <c:pt idx="505">
                  <c:v>3144</c:v>
                </c:pt>
                <c:pt idx="506">
                  <c:v>3175</c:v>
                </c:pt>
                <c:pt idx="507">
                  <c:v>3286.5</c:v>
                </c:pt>
                <c:pt idx="508">
                  <c:v>3290.5</c:v>
                </c:pt>
                <c:pt idx="509">
                  <c:v>3290.5</c:v>
                </c:pt>
                <c:pt idx="510">
                  <c:v>3307</c:v>
                </c:pt>
                <c:pt idx="511">
                  <c:v>3307</c:v>
                </c:pt>
                <c:pt idx="512">
                  <c:v>3307.5</c:v>
                </c:pt>
                <c:pt idx="513">
                  <c:v>3308</c:v>
                </c:pt>
                <c:pt idx="514">
                  <c:v>3313.5</c:v>
                </c:pt>
                <c:pt idx="515">
                  <c:v>3324</c:v>
                </c:pt>
                <c:pt idx="516">
                  <c:v>3327</c:v>
                </c:pt>
                <c:pt idx="517">
                  <c:v>3327</c:v>
                </c:pt>
                <c:pt idx="518">
                  <c:v>3356</c:v>
                </c:pt>
                <c:pt idx="519">
                  <c:v>3507</c:v>
                </c:pt>
                <c:pt idx="520">
                  <c:v>3517</c:v>
                </c:pt>
                <c:pt idx="521">
                  <c:v>3673.5</c:v>
                </c:pt>
                <c:pt idx="522">
                  <c:v>3675.5</c:v>
                </c:pt>
                <c:pt idx="523">
                  <c:v>3683</c:v>
                </c:pt>
                <c:pt idx="524">
                  <c:v>3722</c:v>
                </c:pt>
                <c:pt idx="525">
                  <c:v>3727</c:v>
                </c:pt>
                <c:pt idx="526">
                  <c:v>3731.5</c:v>
                </c:pt>
                <c:pt idx="527">
                  <c:v>3739</c:v>
                </c:pt>
                <c:pt idx="528">
                  <c:v>3763</c:v>
                </c:pt>
                <c:pt idx="529">
                  <c:v>3772</c:v>
                </c:pt>
                <c:pt idx="530">
                  <c:v>3919.5</c:v>
                </c:pt>
                <c:pt idx="531">
                  <c:v>3971</c:v>
                </c:pt>
                <c:pt idx="532">
                  <c:v>3971</c:v>
                </c:pt>
                <c:pt idx="533">
                  <c:v>4064</c:v>
                </c:pt>
                <c:pt idx="534">
                  <c:v>4107</c:v>
                </c:pt>
                <c:pt idx="535">
                  <c:v>4123.5</c:v>
                </c:pt>
                <c:pt idx="536">
                  <c:v>4124</c:v>
                </c:pt>
                <c:pt idx="537">
                  <c:v>4140</c:v>
                </c:pt>
                <c:pt idx="538">
                  <c:v>4140</c:v>
                </c:pt>
                <c:pt idx="539">
                  <c:v>4161.5</c:v>
                </c:pt>
                <c:pt idx="540">
                  <c:v>4276</c:v>
                </c:pt>
                <c:pt idx="541">
                  <c:v>4300</c:v>
                </c:pt>
                <c:pt idx="542">
                  <c:v>4308</c:v>
                </c:pt>
                <c:pt idx="543">
                  <c:v>4315</c:v>
                </c:pt>
                <c:pt idx="544">
                  <c:v>4348</c:v>
                </c:pt>
                <c:pt idx="545">
                  <c:v>4364</c:v>
                </c:pt>
                <c:pt idx="546">
                  <c:v>4508.5</c:v>
                </c:pt>
                <c:pt idx="547">
                  <c:v>4525</c:v>
                </c:pt>
                <c:pt idx="548">
                  <c:v>4528</c:v>
                </c:pt>
                <c:pt idx="549">
                  <c:v>4592</c:v>
                </c:pt>
                <c:pt idx="550">
                  <c:v>4732</c:v>
                </c:pt>
                <c:pt idx="551">
                  <c:v>4757.5</c:v>
                </c:pt>
                <c:pt idx="552">
                  <c:v>4936</c:v>
                </c:pt>
                <c:pt idx="553">
                  <c:v>4944.5</c:v>
                </c:pt>
                <c:pt idx="554">
                  <c:v>4980.5</c:v>
                </c:pt>
                <c:pt idx="555">
                  <c:v>4989</c:v>
                </c:pt>
                <c:pt idx="556">
                  <c:v>4990</c:v>
                </c:pt>
                <c:pt idx="557">
                  <c:v>5014</c:v>
                </c:pt>
                <c:pt idx="558">
                  <c:v>5030</c:v>
                </c:pt>
                <c:pt idx="559">
                  <c:v>5152.5</c:v>
                </c:pt>
                <c:pt idx="560">
                  <c:v>5154</c:v>
                </c:pt>
                <c:pt idx="561">
                  <c:v>5159</c:v>
                </c:pt>
                <c:pt idx="562">
                  <c:v>5161</c:v>
                </c:pt>
                <c:pt idx="563">
                  <c:v>5169</c:v>
                </c:pt>
                <c:pt idx="564">
                  <c:v>5177</c:v>
                </c:pt>
                <c:pt idx="565">
                  <c:v>5178</c:v>
                </c:pt>
                <c:pt idx="566">
                  <c:v>5205.5</c:v>
                </c:pt>
                <c:pt idx="567">
                  <c:v>5385</c:v>
                </c:pt>
                <c:pt idx="568">
                  <c:v>5390</c:v>
                </c:pt>
                <c:pt idx="569">
                  <c:v>5411</c:v>
                </c:pt>
                <c:pt idx="570">
                  <c:v>5589.5</c:v>
                </c:pt>
                <c:pt idx="571">
                  <c:v>5602</c:v>
                </c:pt>
                <c:pt idx="572">
                  <c:v>5619</c:v>
                </c:pt>
                <c:pt idx="573">
                  <c:v>5638.5</c:v>
                </c:pt>
                <c:pt idx="574">
                  <c:v>5663.5</c:v>
                </c:pt>
              </c:numCache>
            </c:numRef>
          </c:xVal>
          <c:yVal>
            <c:numRef>
              <c:f>Active!$O$21:$O$903</c:f>
              <c:numCache>
                <c:formatCode>General</c:formatCode>
                <c:ptCount val="883"/>
                <c:pt idx="0">
                  <c:v>-7.4657697480415258E-2</c:v>
                </c:pt>
                <c:pt idx="1">
                  <c:v>-7.4507583469743024E-2</c:v>
                </c:pt>
                <c:pt idx="2">
                  <c:v>-7.4048074169898975E-2</c:v>
                </c:pt>
                <c:pt idx="3">
                  <c:v>-7.3168016458476967E-2</c:v>
                </c:pt>
                <c:pt idx="4">
                  <c:v>-7.3130201478689302E-2</c:v>
                </c:pt>
                <c:pt idx="5">
                  <c:v>-7.3093532407380063E-2</c:v>
                </c:pt>
                <c:pt idx="6">
                  <c:v>-7.305686333607081E-2</c:v>
                </c:pt>
                <c:pt idx="7">
                  <c:v>-7.2819660281039089E-2</c:v>
                </c:pt>
                <c:pt idx="8">
                  <c:v>-7.26981939823272E-2</c:v>
                </c:pt>
                <c:pt idx="9">
                  <c:v>-7.2690172622978305E-2</c:v>
                </c:pt>
                <c:pt idx="10">
                  <c:v>-7.2662670819496372E-2</c:v>
                </c:pt>
                <c:pt idx="11">
                  <c:v>-7.264319037536332E-2</c:v>
                </c:pt>
                <c:pt idx="12">
                  <c:v>-7.2606521304054067E-2</c:v>
                </c:pt>
                <c:pt idx="13">
                  <c:v>-7.2568706324266402E-2</c:v>
                </c:pt>
                <c:pt idx="14">
                  <c:v>-7.2315460550536892E-2</c:v>
                </c:pt>
                <c:pt idx="15">
                  <c:v>-7.2153887455080515E-2</c:v>
                </c:pt>
                <c:pt idx="16">
                  <c:v>-7.1882307145696378E-2</c:v>
                </c:pt>
                <c:pt idx="17">
                  <c:v>-7.1814698545469957E-2</c:v>
                </c:pt>
                <c:pt idx="18">
                  <c:v>-7.1799801735250565E-2</c:v>
                </c:pt>
                <c:pt idx="19">
                  <c:v>-7.0808590901422386E-2</c:v>
                </c:pt>
                <c:pt idx="20">
                  <c:v>-7.0477423351160723E-2</c:v>
                </c:pt>
                <c:pt idx="21">
                  <c:v>-7.0468256083333403E-2</c:v>
                </c:pt>
                <c:pt idx="22">
                  <c:v>-6.9898739569561608E-2</c:v>
                </c:pt>
                <c:pt idx="23">
                  <c:v>-6.983342278629201E-2</c:v>
                </c:pt>
                <c:pt idx="24">
                  <c:v>-6.9384226662753692E-2</c:v>
                </c:pt>
                <c:pt idx="25">
                  <c:v>-6.9337244415138721E-2</c:v>
                </c:pt>
                <c:pt idx="26">
                  <c:v>-6.922609129273255E-2</c:v>
                </c:pt>
                <c:pt idx="27">
                  <c:v>-6.8962532342697308E-2</c:v>
                </c:pt>
                <c:pt idx="28">
                  <c:v>-6.8859400579640045E-2</c:v>
                </c:pt>
                <c:pt idx="29">
                  <c:v>-6.8457186703716699E-2</c:v>
                </c:pt>
                <c:pt idx="30">
                  <c:v>-6.7529000836201308E-2</c:v>
                </c:pt>
                <c:pt idx="31">
                  <c:v>-6.7296381415083248E-2</c:v>
                </c:pt>
                <c:pt idx="32">
                  <c:v>-6.7041989732875326E-2</c:v>
                </c:pt>
                <c:pt idx="33">
                  <c:v>-6.6023277095565214E-2</c:v>
                </c:pt>
                <c:pt idx="34">
                  <c:v>-6.586399581706566E-2</c:v>
                </c:pt>
                <c:pt idx="35">
                  <c:v>-6.5442301497009275E-2</c:v>
                </c:pt>
                <c:pt idx="36">
                  <c:v>-6.4241389411631322E-2</c:v>
                </c:pt>
                <c:pt idx="37">
                  <c:v>-6.3745211040478034E-2</c:v>
                </c:pt>
                <c:pt idx="38">
                  <c:v>-6.3258199937152051E-2</c:v>
                </c:pt>
                <c:pt idx="39">
                  <c:v>-6.3221530865842812E-2</c:v>
                </c:pt>
                <c:pt idx="40">
                  <c:v>-6.3221530865842812E-2</c:v>
                </c:pt>
                <c:pt idx="41">
                  <c:v>-6.2716185226862203E-2</c:v>
                </c:pt>
                <c:pt idx="42">
                  <c:v>-6.2716185226862203E-2</c:v>
                </c:pt>
                <c:pt idx="43">
                  <c:v>-6.2707017959034883E-2</c:v>
                </c:pt>
                <c:pt idx="44">
                  <c:v>-6.2220006855708901E-2</c:v>
                </c:pt>
                <c:pt idx="45">
                  <c:v>-6.2220006855708901E-2</c:v>
                </c:pt>
                <c:pt idx="46">
                  <c:v>-6.2200526411575863E-2</c:v>
                </c:pt>
                <c:pt idx="47">
                  <c:v>-6.2173024608093923E-2</c:v>
                </c:pt>
                <c:pt idx="48">
                  <c:v>-6.2163857340266609E-2</c:v>
                </c:pt>
                <c:pt idx="49">
                  <c:v>-6.2127188268957363E-2</c:v>
                </c:pt>
                <c:pt idx="50">
                  <c:v>-6.1686013504767941E-2</c:v>
                </c:pt>
                <c:pt idx="51">
                  <c:v>-6.1600070368886886E-2</c:v>
                </c:pt>
                <c:pt idx="52">
                  <c:v>-6.1245984649056937E-2</c:v>
                </c:pt>
                <c:pt idx="53">
                  <c:v>-6.1068368834902756E-2</c:v>
                </c:pt>
                <c:pt idx="54">
                  <c:v>-6.0843770773133597E-2</c:v>
                </c:pt>
                <c:pt idx="55">
                  <c:v>-6.0720012657464878E-2</c:v>
                </c:pt>
                <c:pt idx="56">
                  <c:v>-5.9915584905618199E-2</c:v>
                </c:pt>
                <c:pt idx="57">
                  <c:v>-5.9904125820834056E-2</c:v>
                </c:pt>
                <c:pt idx="58">
                  <c:v>-5.9869748566481633E-2</c:v>
                </c:pt>
                <c:pt idx="59">
                  <c:v>-5.9867456749524803E-2</c:v>
                </c:pt>
                <c:pt idx="60">
                  <c:v>-5.9833079495172387E-2</c:v>
                </c:pt>
                <c:pt idx="61">
                  <c:v>-5.979411860690631E-2</c:v>
                </c:pt>
                <c:pt idx="62">
                  <c:v>-5.9791826789949473E-2</c:v>
                </c:pt>
                <c:pt idx="63">
                  <c:v>-5.9737969091464019E-2</c:v>
                </c:pt>
                <c:pt idx="64">
                  <c:v>-5.9718488647330981E-2</c:v>
                </c:pt>
                <c:pt idx="65">
                  <c:v>-5.9692132752327452E-2</c:v>
                </c:pt>
                <c:pt idx="66">
                  <c:v>-5.9673798216672826E-2</c:v>
                </c:pt>
                <c:pt idx="67">
                  <c:v>-5.9448054246425255E-2</c:v>
                </c:pt>
                <c:pt idx="68">
                  <c:v>-5.9360965202065782E-2</c:v>
                </c:pt>
                <c:pt idx="69">
                  <c:v>-5.9297940235753008E-2</c:v>
                </c:pt>
                <c:pt idx="70">
                  <c:v>-5.9261271164443761E-2</c:v>
                </c:pt>
                <c:pt idx="71">
                  <c:v>-5.897479404484024E-2</c:v>
                </c:pt>
                <c:pt idx="72">
                  <c:v>-5.890145590222174E-2</c:v>
                </c:pt>
                <c:pt idx="73">
                  <c:v>-5.8770822335682538E-2</c:v>
                </c:pt>
                <c:pt idx="74">
                  <c:v>-5.8464864771945978E-2</c:v>
                </c:pt>
                <c:pt idx="75">
                  <c:v>-5.8398402080197961E-2</c:v>
                </c:pt>
                <c:pt idx="76">
                  <c:v>-5.8389234812370648E-2</c:v>
                </c:pt>
                <c:pt idx="77">
                  <c:v>-5.8361733008888708E-2</c:v>
                </c:pt>
                <c:pt idx="78">
                  <c:v>-5.8343398473234082E-2</c:v>
                </c:pt>
                <c:pt idx="79">
                  <c:v>-5.8322772120622632E-2</c:v>
                </c:pt>
                <c:pt idx="80">
                  <c:v>-5.8322772120622632E-2</c:v>
                </c:pt>
                <c:pt idx="81">
                  <c:v>-5.8248288069525714E-2</c:v>
                </c:pt>
                <c:pt idx="82">
                  <c:v>-5.7733775162717799E-2</c:v>
                </c:pt>
                <c:pt idx="83">
                  <c:v>-5.7533241178995331E-2</c:v>
                </c:pt>
                <c:pt idx="84">
                  <c:v>-5.7513760734862293E-2</c:v>
                </c:pt>
                <c:pt idx="85">
                  <c:v>-5.7504593467034987E-2</c:v>
                </c:pt>
                <c:pt idx="86">
                  <c:v>-5.7496572107686085E-2</c:v>
                </c:pt>
                <c:pt idx="87">
                  <c:v>-5.7487404839858772E-2</c:v>
                </c:pt>
                <c:pt idx="88">
                  <c:v>-5.7475945755074628E-2</c:v>
                </c:pt>
                <c:pt idx="89">
                  <c:v>-5.7445006226157454E-2</c:v>
                </c:pt>
                <c:pt idx="90">
                  <c:v>-5.7442714409200624E-2</c:v>
                </c:pt>
                <c:pt idx="91">
                  <c:v>-5.7394586253107234E-2</c:v>
                </c:pt>
                <c:pt idx="92">
                  <c:v>-5.7357917181797988E-2</c:v>
                </c:pt>
                <c:pt idx="93">
                  <c:v>-5.7304059483312519E-2</c:v>
                </c:pt>
                <c:pt idx="94">
                  <c:v>-5.7029041448493148E-2</c:v>
                </c:pt>
                <c:pt idx="95">
                  <c:v>-5.6947681946525747E-2</c:v>
                </c:pt>
                <c:pt idx="96">
                  <c:v>-5.6576407599519582E-2</c:v>
                </c:pt>
                <c:pt idx="97">
                  <c:v>-5.6568386240170687E-2</c:v>
                </c:pt>
                <c:pt idx="98">
                  <c:v>-5.6567240331692276E-2</c:v>
                </c:pt>
                <c:pt idx="99">
                  <c:v>-5.6539738528210329E-2</c:v>
                </c:pt>
                <c:pt idx="100">
                  <c:v>-5.6532863077339846E-2</c:v>
                </c:pt>
                <c:pt idx="101">
                  <c:v>-5.6469838111027071E-2</c:v>
                </c:pt>
                <c:pt idx="102">
                  <c:v>-5.6358684988620913E-2</c:v>
                </c:pt>
                <c:pt idx="103">
                  <c:v>-5.6318578191876419E-2</c:v>
                </c:pt>
                <c:pt idx="104">
                  <c:v>-5.6036684706186557E-2</c:v>
                </c:pt>
                <c:pt idx="105">
                  <c:v>-5.5989702458571579E-2</c:v>
                </c:pt>
                <c:pt idx="106">
                  <c:v>-5.5468314100893173E-2</c:v>
                </c:pt>
                <c:pt idx="107">
                  <c:v>-5.5448833656760135E-2</c:v>
                </c:pt>
                <c:pt idx="108">
                  <c:v>-5.5366328246314322E-2</c:v>
                </c:pt>
                <c:pt idx="109">
                  <c:v>-5.5061516591056181E-2</c:v>
                </c:pt>
                <c:pt idx="110">
                  <c:v>-5.5054641140185698E-2</c:v>
                </c:pt>
                <c:pt idx="111">
                  <c:v>-5.5023701611268516E-2</c:v>
                </c:pt>
                <c:pt idx="112">
                  <c:v>-5.4634092728607725E-2</c:v>
                </c:pt>
                <c:pt idx="113">
                  <c:v>-5.4611174559039445E-2</c:v>
                </c:pt>
                <c:pt idx="114">
                  <c:v>-5.4602007291212132E-2</c:v>
                </c:pt>
                <c:pt idx="115">
                  <c:v>-5.4592840023384825E-2</c:v>
                </c:pt>
                <c:pt idx="116">
                  <c:v>-5.4536690507942534E-2</c:v>
                </c:pt>
                <c:pt idx="117">
                  <c:v>-5.4180312971155754E-2</c:v>
                </c:pt>
                <c:pt idx="118">
                  <c:v>-5.4147081625281743E-2</c:v>
                </c:pt>
                <c:pt idx="119">
                  <c:v>-5.4105828920058843E-2</c:v>
                </c:pt>
                <c:pt idx="120">
                  <c:v>-5.3711636403484399E-2</c:v>
                </c:pt>
                <c:pt idx="121">
                  <c:v>-5.3641735986301134E-2</c:v>
                </c:pt>
                <c:pt idx="122">
                  <c:v>-5.3630276901516998E-2</c:v>
                </c:pt>
                <c:pt idx="123">
                  <c:v>-5.3165038059280884E-2</c:v>
                </c:pt>
                <c:pt idx="124">
                  <c:v>-5.3098575367532867E-2</c:v>
                </c:pt>
                <c:pt idx="125">
                  <c:v>-5.3059614479266784E-2</c:v>
                </c:pt>
                <c:pt idx="126">
                  <c:v>-5.3024091316435956E-2</c:v>
                </c:pt>
                <c:pt idx="127">
                  <c:v>-5.2675735138998078E-2</c:v>
                </c:pt>
                <c:pt idx="128">
                  <c:v>-5.2258624452855354E-2</c:v>
                </c:pt>
                <c:pt idx="129">
                  <c:v>-5.2218517656110859E-2</c:v>
                </c:pt>
                <c:pt idx="130">
                  <c:v>-5.2168097683060639E-2</c:v>
                </c:pt>
                <c:pt idx="131">
                  <c:v>-5.2160076323711738E-2</c:v>
                </c:pt>
                <c:pt idx="132">
                  <c:v>-5.2139449971100288E-2</c:v>
                </c:pt>
                <c:pt idx="133">
                  <c:v>-5.1737236095176949E-2</c:v>
                </c:pt>
                <c:pt idx="134">
                  <c:v>-5.1701712932346114E-2</c:v>
                </c:pt>
                <c:pt idx="135">
                  <c:v>-5.1700567023867695E-2</c:v>
                </c:pt>
                <c:pt idx="136">
                  <c:v>-5.1661606135601619E-2</c:v>
                </c:pt>
                <c:pt idx="137">
                  <c:v>-5.1505762582537307E-2</c:v>
                </c:pt>
                <c:pt idx="138">
                  <c:v>-5.1472531236663295E-2</c:v>
                </c:pt>
                <c:pt idx="139">
                  <c:v>-5.1243349540980476E-2</c:v>
                </c:pt>
                <c:pt idx="140">
                  <c:v>-5.0773527064830709E-2</c:v>
                </c:pt>
                <c:pt idx="141">
                  <c:v>-5.0764359797003403E-2</c:v>
                </c:pt>
                <c:pt idx="142">
                  <c:v>-5.0332352300641287E-2</c:v>
                </c:pt>
                <c:pt idx="143">
                  <c:v>-5.0232658263019266E-2</c:v>
                </c:pt>
                <c:pt idx="144">
                  <c:v>-5.0128380591483584E-2</c:v>
                </c:pt>
                <c:pt idx="145">
                  <c:v>-4.9836173929487998E-2</c:v>
                </c:pt>
                <c:pt idx="146">
                  <c:v>-4.888048625849066E-2</c:v>
                </c:pt>
                <c:pt idx="147">
                  <c:v>-4.8844963095659819E-2</c:v>
                </c:pt>
                <c:pt idx="148">
                  <c:v>-4.8807148115872154E-2</c:v>
                </c:pt>
                <c:pt idx="149">
                  <c:v>-4.8806002207393742E-2</c:v>
                </c:pt>
                <c:pt idx="150">
                  <c:v>-4.8796834939566436E-2</c:v>
                </c:pt>
                <c:pt idx="151">
                  <c:v>-4.7945424940104772E-2</c:v>
                </c:pt>
                <c:pt idx="152">
                  <c:v>-4.7917923136622839E-2</c:v>
                </c:pt>
                <c:pt idx="153">
                  <c:v>-4.7420598856991125E-2</c:v>
                </c:pt>
                <c:pt idx="154">
                  <c:v>-4.6899210499312727E-2</c:v>
                </c:pt>
                <c:pt idx="155">
                  <c:v>-4.6841915075392024E-2</c:v>
                </c:pt>
                <c:pt idx="156">
                  <c:v>-4.6841915075392024E-2</c:v>
                </c:pt>
                <c:pt idx="157">
                  <c:v>-4.6336569436411415E-2</c:v>
                </c:pt>
                <c:pt idx="158">
                  <c:v>-4.6226562222483662E-2</c:v>
                </c:pt>
                <c:pt idx="159">
                  <c:v>-4.5941231011358559E-2</c:v>
                </c:pt>
                <c:pt idx="160">
                  <c:v>-4.5793408817643141E-2</c:v>
                </c:pt>
                <c:pt idx="161">
                  <c:v>-4.5503493972604378E-2</c:v>
                </c:pt>
                <c:pt idx="162">
                  <c:v>-4.5465678992816713E-2</c:v>
                </c:pt>
                <c:pt idx="163">
                  <c:v>-4.5316710890622891E-2</c:v>
                </c:pt>
                <c:pt idx="164">
                  <c:v>-4.5023358320148886E-2</c:v>
                </c:pt>
                <c:pt idx="165">
                  <c:v>-4.5015336960799984E-2</c:v>
                </c:pt>
                <c:pt idx="166">
                  <c:v>-4.4783863448160342E-2</c:v>
                </c:pt>
                <c:pt idx="167">
                  <c:v>-4.4630311712052853E-2</c:v>
                </c:pt>
                <c:pt idx="168">
                  <c:v>-4.4519158589646689E-2</c:v>
                </c:pt>
                <c:pt idx="169">
                  <c:v>-4.4051627930453752E-2</c:v>
                </c:pt>
                <c:pt idx="170">
                  <c:v>-4.4050482021975333E-2</c:v>
                </c:pt>
                <c:pt idx="171">
                  <c:v>-4.404131475414802E-2</c:v>
                </c:pt>
                <c:pt idx="172">
                  <c:v>-4.4012667042187668E-2</c:v>
                </c:pt>
                <c:pt idx="173">
                  <c:v>-4.3711293112364769E-2</c:v>
                </c:pt>
                <c:pt idx="174">
                  <c:v>-4.3590972722131291E-2</c:v>
                </c:pt>
                <c:pt idx="175">
                  <c:v>-4.3581805454303978E-2</c:v>
                </c:pt>
                <c:pt idx="176">
                  <c:v>-4.3508467311685478E-2</c:v>
                </c:pt>
                <c:pt idx="177">
                  <c:v>-4.3388146921452E-2</c:v>
                </c:pt>
                <c:pt idx="178">
                  <c:v>-4.32334492768661E-2</c:v>
                </c:pt>
                <c:pt idx="179">
                  <c:v>-4.2992808496399144E-2</c:v>
                </c:pt>
                <c:pt idx="180">
                  <c:v>-4.2855299478989459E-2</c:v>
                </c:pt>
                <c:pt idx="181">
                  <c:v>-4.2849569936597387E-2</c:v>
                </c:pt>
                <c:pt idx="182">
                  <c:v>-4.2699455925925139E-2</c:v>
                </c:pt>
                <c:pt idx="183">
                  <c:v>-4.2607783247652013E-2</c:v>
                </c:pt>
                <c:pt idx="184">
                  <c:v>-4.2607783247652013E-2</c:v>
                </c:pt>
                <c:pt idx="185">
                  <c:v>-4.2581427352648492E-2</c:v>
                </c:pt>
                <c:pt idx="186">
                  <c:v>-4.2479441498069641E-2</c:v>
                </c:pt>
                <c:pt idx="187">
                  <c:v>-4.2479441498069641E-2</c:v>
                </c:pt>
                <c:pt idx="188">
                  <c:v>-4.2231925266732195E-2</c:v>
                </c:pt>
                <c:pt idx="189">
                  <c:v>-4.2167754391941009E-2</c:v>
                </c:pt>
                <c:pt idx="190">
                  <c:v>-4.2159733032592114E-2</c:v>
                </c:pt>
                <c:pt idx="191">
                  <c:v>-4.2149419856286383E-2</c:v>
                </c:pt>
                <c:pt idx="192">
                  <c:v>-4.2149419856286383E-2</c:v>
                </c:pt>
                <c:pt idx="193">
                  <c:v>-4.2103583517149823E-2</c:v>
                </c:pt>
                <c:pt idx="194">
                  <c:v>-4.2102437608671411E-2</c:v>
                </c:pt>
                <c:pt idx="195">
                  <c:v>-4.1917946343646741E-2</c:v>
                </c:pt>
                <c:pt idx="196">
                  <c:v>-4.1772415966888153E-2</c:v>
                </c:pt>
                <c:pt idx="197">
                  <c:v>-4.1707099183618548E-2</c:v>
                </c:pt>
                <c:pt idx="198">
                  <c:v>-4.1697931915791242E-2</c:v>
                </c:pt>
                <c:pt idx="199">
                  <c:v>-4.1697931915791242E-2</c:v>
                </c:pt>
                <c:pt idx="200">
                  <c:v>-4.1697931915791242E-2</c:v>
                </c:pt>
                <c:pt idx="201">
                  <c:v>-4.168991055644234E-2</c:v>
                </c:pt>
                <c:pt idx="202">
                  <c:v>-4.1688764647963929E-2</c:v>
                </c:pt>
                <c:pt idx="203">
                  <c:v>-4.1661262844481989E-2</c:v>
                </c:pt>
                <c:pt idx="204">
                  <c:v>-4.1467604311630012E-2</c:v>
                </c:pt>
                <c:pt idx="205">
                  <c:v>-4.1268216236385963E-2</c:v>
                </c:pt>
                <c:pt idx="206">
                  <c:v>-4.1257903060080231E-2</c:v>
                </c:pt>
                <c:pt idx="207">
                  <c:v>-4.1230401256598298E-2</c:v>
                </c:pt>
                <c:pt idx="208">
                  <c:v>-4.1212066720943671E-2</c:v>
                </c:pt>
                <c:pt idx="209">
                  <c:v>-4.1138728578325172E-2</c:v>
                </c:pt>
                <c:pt idx="210">
                  <c:v>-4.1081433154404469E-2</c:v>
                </c:pt>
                <c:pt idx="211">
                  <c:v>-4.1072265886577156E-2</c:v>
                </c:pt>
                <c:pt idx="212">
                  <c:v>-4.1045909991573634E-2</c:v>
                </c:pt>
                <c:pt idx="213">
                  <c:v>-4.1000073652437068E-2</c:v>
                </c:pt>
                <c:pt idx="214">
                  <c:v>-4.0790372400887294E-2</c:v>
                </c:pt>
                <c:pt idx="215">
                  <c:v>-4.0688386546308436E-2</c:v>
                </c:pt>
                <c:pt idx="216">
                  <c:v>-4.0687240637830024E-2</c:v>
                </c:pt>
                <c:pt idx="217">
                  <c:v>-4.067921927848113E-2</c:v>
                </c:pt>
                <c:pt idx="218">
                  <c:v>-4.0641404298693465E-2</c:v>
                </c:pt>
                <c:pt idx="219">
                  <c:v>-4.0605881135862623E-2</c:v>
                </c:pt>
                <c:pt idx="220">
                  <c:v>-4.0595567959556898E-2</c:v>
                </c:pt>
                <c:pt idx="221">
                  <c:v>-4.0540564352593025E-2</c:v>
                </c:pt>
                <c:pt idx="222">
                  <c:v>-4.034805172821946E-2</c:v>
                </c:pt>
                <c:pt idx="223">
                  <c:v>-4.0257524958424745E-2</c:v>
                </c:pt>
                <c:pt idx="224">
                  <c:v>-4.0248357690597439E-2</c:v>
                </c:pt>
                <c:pt idx="225">
                  <c:v>-4.0211688619288186E-2</c:v>
                </c:pt>
                <c:pt idx="226">
                  <c:v>-3.9853019265544576E-2</c:v>
                </c:pt>
                <c:pt idx="227">
                  <c:v>-3.9770513855098763E-2</c:v>
                </c:pt>
                <c:pt idx="228">
                  <c:v>-3.9631858929210666E-2</c:v>
                </c:pt>
                <c:pt idx="229">
                  <c:v>-3.9329339090909347E-2</c:v>
                </c:pt>
                <c:pt idx="230">
                  <c:v>-3.9220477785460013E-2</c:v>
                </c:pt>
                <c:pt idx="231">
                  <c:v>-3.9155161002190408E-2</c:v>
                </c:pt>
                <c:pt idx="232">
                  <c:v>-3.9128805107186887E-2</c:v>
                </c:pt>
                <c:pt idx="233">
                  <c:v>-3.9045153788262656E-2</c:v>
                </c:pt>
                <c:pt idx="234">
                  <c:v>-3.8861808431716403E-2</c:v>
                </c:pt>
                <c:pt idx="235">
                  <c:v>-3.8788470289097904E-2</c:v>
                </c:pt>
                <c:pt idx="236">
                  <c:v>-3.8749509400831827E-2</c:v>
                </c:pt>
                <c:pt idx="237">
                  <c:v>-3.8717423963436234E-2</c:v>
                </c:pt>
                <c:pt idx="238">
                  <c:v>-3.8717423963436234E-2</c:v>
                </c:pt>
                <c:pt idx="239">
                  <c:v>-3.8685338526040641E-2</c:v>
                </c:pt>
                <c:pt idx="240">
                  <c:v>-3.8393131864045048E-2</c:v>
                </c:pt>
                <c:pt idx="241">
                  <c:v>-3.8277395107725223E-2</c:v>
                </c:pt>
                <c:pt idx="242">
                  <c:v>-3.8217807866847697E-2</c:v>
                </c:pt>
                <c:pt idx="243">
                  <c:v>-3.8217807866847697E-2</c:v>
                </c:pt>
                <c:pt idx="244">
                  <c:v>-3.8162804259883817E-2</c:v>
                </c:pt>
                <c:pt idx="245">
                  <c:v>-3.7859138513104088E-2</c:v>
                </c:pt>
                <c:pt idx="246">
                  <c:v>-3.7831636709622155E-2</c:v>
                </c:pt>
                <c:pt idx="247">
                  <c:v>-3.7776633102658275E-2</c:v>
                </c:pt>
                <c:pt idx="248">
                  <c:v>-3.7758298567003648E-2</c:v>
                </c:pt>
                <c:pt idx="249">
                  <c:v>-3.7712462227867088E-2</c:v>
                </c:pt>
                <c:pt idx="250">
                  <c:v>-3.6862198136883843E-2</c:v>
                </c:pt>
                <c:pt idx="251">
                  <c:v>-3.6851884960578118E-2</c:v>
                </c:pt>
                <c:pt idx="252">
                  <c:v>-3.6439357908349054E-2</c:v>
                </c:pt>
                <c:pt idx="253">
                  <c:v>-3.6422169281172839E-2</c:v>
                </c:pt>
                <c:pt idx="254">
                  <c:v>-3.6380916575949933E-2</c:v>
                </c:pt>
                <c:pt idx="255">
                  <c:v>-3.6015371771335847E-2</c:v>
                </c:pt>
                <c:pt idx="256">
                  <c:v>-3.6014225862857428E-2</c:v>
                </c:pt>
                <c:pt idx="257">
                  <c:v>-3.5898489106537611E-2</c:v>
                </c:pt>
                <c:pt idx="258">
                  <c:v>-3.5499712956049513E-2</c:v>
                </c:pt>
                <c:pt idx="259">
                  <c:v>-3.546533570169709E-2</c:v>
                </c:pt>
                <c:pt idx="260">
                  <c:v>-3.5333556226679469E-2</c:v>
                </c:pt>
                <c:pt idx="261">
                  <c:v>-3.4894673279446876E-2</c:v>
                </c:pt>
                <c:pt idx="262">
                  <c:v>-3.4875192835313838E-2</c:v>
                </c:pt>
                <c:pt idx="263">
                  <c:v>-3.4616217519192256E-2</c:v>
                </c:pt>
                <c:pt idx="264">
                  <c:v>-3.4581840264839833E-2</c:v>
                </c:pt>
                <c:pt idx="265">
                  <c:v>-3.4536003925703274E-2</c:v>
                </c:pt>
                <c:pt idx="266">
                  <c:v>-3.4536003925703274E-2</c:v>
                </c:pt>
                <c:pt idx="267">
                  <c:v>-3.4536003925703274E-2</c:v>
                </c:pt>
                <c:pt idx="268">
                  <c:v>-3.4536003925703274E-2</c:v>
                </c:pt>
                <c:pt idx="269">
                  <c:v>-3.4536003925703274E-2</c:v>
                </c:pt>
                <c:pt idx="270">
                  <c:v>-3.4536003925703274E-2</c:v>
                </c:pt>
                <c:pt idx="271">
                  <c:v>-3.4536003925703274E-2</c:v>
                </c:pt>
                <c:pt idx="272">
                  <c:v>-3.4534858017224862E-2</c:v>
                </c:pt>
                <c:pt idx="273">
                  <c:v>-3.4500480762872439E-2</c:v>
                </c:pt>
                <c:pt idx="274">
                  <c:v>-3.4461519874606356E-2</c:v>
                </c:pt>
                <c:pt idx="275">
                  <c:v>-3.4445477155908559E-2</c:v>
                </c:pt>
                <c:pt idx="276">
                  <c:v>-3.4278174518060103E-2</c:v>
                </c:pt>
                <c:pt idx="277">
                  <c:v>-3.4277028609581692E-2</c:v>
                </c:pt>
                <c:pt idx="278">
                  <c:v>-3.4030658286722665E-2</c:v>
                </c:pt>
                <c:pt idx="279">
                  <c:v>-3.4030658286722665E-2</c:v>
                </c:pt>
                <c:pt idx="280">
                  <c:v>-3.3983676039107694E-2</c:v>
                </c:pt>
                <c:pt idx="281">
                  <c:v>-3.3918359255838089E-2</c:v>
                </c:pt>
                <c:pt idx="282">
                  <c:v>-3.3892003360834561E-2</c:v>
                </c:pt>
                <c:pt idx="283">
                  <c:v>-3.3808352041910336E-2</c:v>
                </c:pt>
                <c:pt idx="284">
                  <c:v>-3.3607818058187876E-2</c:v>
                </c:pt>
                <c:pt idx="285">
                  <c:v>-3.3607818058187876E-2</c:v>
                </c:pt>
                <c:pt idx="286">
                  <c:v>-3.3607818058187876E-2</c:v>
                </c:pt>
                <c:pt idx="287">
                  <c:v>-3.3551668542745584E-2</c:v>
                </c:pt>
                <c:pt idx="288">
                  <c:v>-3.3512707654479508E-2</c:v>
                </c:pt>
                <c:pt idx="289">
                  <c:v>-3.3448536779688315E-2</c:v>
                </c:pt>
                <c:pt idx="290">
                  <c:v>-3.3388949538810789E-2</c:v>
                </c:pt>
                <c:pt idx="291">
                  <c:v>-3.3156330117692728E-2</c:v>
                </c:pt>
                <c:pt idx="292">
                  <c:v>-3.3149454666822245E-2</c:v>
                </c:pt>
                <c:pt idx="293">
                  <c:v>-3.3129974222689207E-2</c:v>
                </c:pt>
                <c:pt idx="294">
                  <c:v>-3.3102472419207267E-2</c:v>
                </c:pt>
                <c:pt idx="295">
                  <c:v>-3.3102472419207267E-2</c:v>
                </c:pt>
                <c:pt idx="296">
                  <c:v>-3.3102472419207267E-2</c:v>
                </c:pt>
                <c:pt idx="297">
                  <c:v>-3.2981006120495378E-2</c:v>
                </c:pt>
                <c:pt idx="298">
                  <c:v>-3.2926002513531498E-2</c:v>
                </c:pt>
                <c:pt idx="299">
                  <c:v>-3.2919127062661015E-2</c:v>
                </c:pt>
                <c:pt idx="300">
                  <c:v>-3.2907667977876871E-2</c:v>
                </c:pt>
                <c:pt idx="301">
                  <c:v>-3.2873290723524448E-2</c:v>
                </c:pt>
                <c:pt idx="302">
                  <c:v>-3.283547574373679E-2</c:v>
                </c:pt>
                <c:pt idx="303">
                  <c:v>-3.2637233576971153E-2</c:v>
                </c:pt>
                <c:pt idx="304">
                  <c:v>-3.2616607224359696E-2</c:v>
                </c:pt>
                <c:pt idx="305">
                  <c:v>-3.2616607224359696E-2</c:v>
                </c:pt>
                <c:pt idx="306">
                  <c:v>-3.2609731773489213E-2</c:v>
                </c:pt>
                <c:pt idx="307">
                  <c:v>-3.2497432742604637E-2</c:v>
                </c:pt>
                <c:pt idx="308">
                  <c:v>-3.2394300979547368E-2</c:v>
                </c:pt>
                <c:pt idx="309">
                  <c:v>-3.2284293765619615E-2</c:v>
                </c:pt>
                <c:pt idx="310">
                  <c:v>-3.227627240627072E-2</c:v>
                </c:pt>
                <c:pt idx="311">
                  <c:v>-3.2267105138443407E-2</c:v>
                </c:pt>
                <c:pt idx="312">
                  <c:v>-3.2146784748209929E-2</c:v>
                </c:pt>
                <c:pt idx="313">
                  <c:v>-3.2146784748209929E-2</c:v>
                </c:pt>
                <c:pt idx="314">
                  <c:v>-3.2146784748209929E-2</c:v>
                </c:pt>
                <c:pt idx="315">
                  <c:v>-3.2146784748209929E-2</c:v>
                </c:pt>
                <c:pt idx="316">
                  <c:v>-3.2146784748209929E-2</c:v>
                </c:pt>
                <c:pt idx="317">
                  <c:v>-3.2128450212555303E-2</c:v>
                </c:pt>
                <c:pt idx="318">
                  <c:v>-3.207344660559143E-2</c:v>
                </c:pt>
                <c:pt idx="319">
                  <c:v>-3.2029902083411693E-2</c:v>
                </c:pt>
                <c:pt idx="320">
                  <c:v>-3.2029902083411693E-2</c:v>
                </c:pt>
                <c:pt idx="321">
                  <c:v>-3.1992087103624028E-2</c:v>
                </c:pt>
                <c:pt idx="322">
                  <c:v>-3.1992087103624028E-2</c:v>
                </c:pt>
                <c:pt idx="323">
                  <c:v>-3.1715923160326238E-2</c:v>
                </c:pt>
                <c:pt idx="324">
                  <c:v>-3.1679254089016985E-2</c:v>
                </c:pt>
                <c:pt idx="325">
                  <c:v>-3.1678108180538574E-2</c:v>
                </c:pt>
                <c:pt idx="326">
                  <c:v>-3.166894091271126E-2</c:v>
                </c:pt>
                <c:pt idx="327">
                  <c:v>-3.166894091271126E-2</c:v>
                </c:pt>
                <c:pt idx="328">
                  <c:v>-3.166894091271126E-2</c:v>
                </c:pt>
                <c:pt idx="329">
                  <c:v>-3.166894091271126E-2</c:v>
                </c:pt>
                <c:pt idx="330">
                  <c:v>-3.1597894587049584E-2</c:v>
                </c:pt>
                <c:pt idx="331">
                  <c:v>-3.1597894587049584E-2</c:v>
                </c:pt>
                <c:pt idx="332">
                  <c:v>-3.1595602770092761E-2</c:v>
                </c:pt>
                <c:pt idx="333">
                  <c:v>-3.1595602770092761E-2</c:v>
                </c:pt>
                <c:pt idx="334">
                  <c:v>-3.1485595556165008E-2</c:v>
                </c:pt>
                <c:pt idx="335">
                  <c:v>-3.1458093752683068E-2</c:v>
                </c:pt>
                <c:pt idx="336">
                  <c:v>-3.1321730643751794E-2</c:v>
                </c:pt>
                <c:pt idx="337">
                  <c:v>-3.1219744789172943E-2</c:v>
                </c:pt>
                <c:pt idx="338">
                  <c:v>-3.1219744789172943E-2</c:v>
                </c:pt>
                <c:pt idx="339">
                  <c:v>-3.1219744789172943E-2</c:v>
                </c:pt>
                <c:pt idx="340">
                  <c:v>-3.1219744789172943E-2</c:v>
                </c:pt>
                <c:pt idx="341">
                  <c:v>-3.1219744789172943E-2</c:v>
                </c:pt>
                <c:pt idx="342">
                  <c:v>-3.1219744789172943E-2</c:v>
                </c:pt>
                <c:pt idx="343">
                  <c:v>-3.1219744789172943E-2</c:v>
                </c:pt>
                <c:pt idx="344">
                  <c:v>-3.1219744789172943E-2</c:v>
                </c:pt>
                <c:pt idx="345">
                  <c:v>-3.1219744789172943E-2</c:v>
                </c:pt>
                <c:pt idx="346">
                  <c:v>-3.1219744789172943E-2</c:v>
                </c:pt>
                <c:pt idx="347">
                  <c:v>-3.1219744789172943E-2</c:v>
                </c:pt>
                <c:pt idx="348">
                  <c:v>-3.121057752134563E-2</c:v>
                </c:pt>
                <c:pt idx="349">
                  <c:v>-3.121057752134563E-2</c:v>
                </c:pt>
                <c:pt idx="350">
                  <c:v>-3.121057752134563E-2</c:v>
                </c:pt>
                <c:pt idx="351">
                  <c:v>-3.121057752134563E-2</c:v>
                </c:pt>
                <c:pt idx="352">
                  <c:v>-3.121057752134563E-2</c:v>
                </c:pt>
                <c:pt idx="353">
                  <c:v>-3.121057752134563E-2</c:v>
                </c:pt>
                <c:pt idx="354">
                  <c:v>-3.117390845003638E-2</c:v>
                </c:pt>
                <c:pt idx="355">
                  <c:v>-3.1101716215896292E-2</c:v>
                </c:pt>
                <c:pt idx="356">
                  <c:v>-3.0751068221501587E-2</c:v>
                </c:pt>
                <c:pt idx="357">
                  <c:v>-3.0741900953674274E-2</c:v>
                </c:pt>
                <c:pt idx="358">
                  <c:v>-3.0732733685846961E-2</c:v>
                </c:pt>
                <c:pt idx="359">
                  <c:v>-3.0732733685846961E-2</c:v>
                </c:pt>
                <c:pt idx="360">
                  <c:v>-3.0717836875627576E-2</c:v>
                </c:pt>
                <c:pt idx="361">
                  <c:v>-3.0714399150192334E-2</c:v>
                </c:pt>
                <c:pt idx="362">
                  <c:v>-3.0714399150192334E-2</c:v>
                </c:pt>
                <c:pt idx="363">
                  <c:v>-3.0713253241713923E-2</c:v>
                </c:pt>
                <c:pt idx="364">
                  <c:v>-3.0709815516278677E-2</c:v>
                </c:pt>
                <c:pt idx="365">
                  <c:v>-3.0705231882365021E-2</c:v>
                </c:pt>
                <c:pt idx="366">
                  <c:v>-3.0697210523016123E-2</c:v>
                </c:pt>
                <c:pt idx="367">
                  <c:v>-3.0682313712796741E-2</c:v>
                </c:pt>
                <c:pt idx="368">
                  <c:v>-3.0681167804318326E-2</c:v>
                </c:pt>
                <c:pt idx="369">
                  <c:v>-3.0680021895839914E-2</c:v>
                </c:pt>
                <c:pt idx="370">
                  <c:v>-3.0673146444969428E-2</c:v>
                </c:pt>
                <c:pt idx="371">
                  <c:v>-3.0672000536491016E-2</c:v>
                </c:pt>
                <c:pt idx="372">
                  <c:v>-3.0667416902577359E-2</c:v>
                </c:pt>
                <c:pt idx="373">
                  <c:v>-3.0663979177142114E-2</c:v>
                </c:pt>
                <c:pt idx="374">
                  <c:v>-3.0662833268663703E-2</c:v>
                </c:pt>
                <c:pt idx="375">
                  <c:v>-3.0658249634750046E-2</c:v>
                </c:pt>
                <c:pt idx="376">
                  <c:v>-3.0643352824530661E-2</c:v>
                </c:pt>
                <c:pt idx="377">
                  <c:v>-3.063991509909542E-2</c:v>
                </c:pt>
                <c:pt idx="378">
                  <c:v>-3.0635331465181763E-2</c:v>
                </c:pt>
                <c:pt idx="379">
                  <c:v>-3.0630747831268106E-2</c:v>
                </c:pt>
                <c:pt idx="380">
                  <c:v>-3.0626164197354453E-2</c:v>
                </c:pt>
                <c:pt idx="381">
                  <c:v>-3.0625018288876038E-2</c:v>
                </c:pt>
                <c:pt idx="382">
                  <c:v>-3.0606683753221411E-2</c:v>
                </c:pt>
                <c:pt idx="383">
                  <c:v>-3.0356875704927143E-2</c:v>
                </c:pt>
                <c:pt idx="384">
                  <c:v>-3.0300726189484855E-2</c:v>
                </c:pt>
                <c:pt idx="385">
                  <c:v>-3.0282391653830228E-2</c:v>
                </c:pt>
                <c:pt idx="386">
                  <c:v>-3.0273224386002915E-2</c:v>
                </c:pt>
                <c:pt idx="387">
                  <c:v>-3.0246868490999394E-2</c:v>
                </c:pt>
                <c:pt idx="388">
                  <c:v>-3.0236555314693665E-2</c:v>
                </c:pt>
                <c:pt idx="389">
                  <c:v>-3.0218220779039042E-2</c:v>
                </c:pt>
                <c:pt idx="390">
                  <c:v>-3.0199886243384415E-2</c:v>
                </c:pt>
                <c:pt idx="391">
                  <c:v>-3.0182697616208204E-2</c:v>
                </c:pt>
                <c:pt idx="392">
                  <c:v>-3.0146028544898954E-2</c:v>
                </c:pt>
                <c:pt idx="393">
                  <c:v>-3.0135715368593226E-2</c:v>
                </c:pt>
                <c:pt idx="394">
                  <c:v>-2.9778191923328038E-2</c:v>
                </c:pt>
                <c:pt idx="395">
                  <c:v>-2.9714021048536848E-2</c:v>
                </c:pt>
                <c:pt idx="396">
                  <c:v>-2.970599968918795E-2</c:v>
                </c:pt>
                <c:pt idx="397">
                  <c:v>-2.9621202461785307E-2</c:v>
                </c:pt>
                <c:pt idx="398">
                  <c:v>-2.9614327010914824E-2</c:v>
                </c:pt>
                <c:pt idx="399">
                  <c:v>-2.9595992475260197E-2</c:v>
                </c:pt>
                <c:pt idx="400">
                  <c:v>-2.9364518962620555E-2</c:v>
                </c:pt>
                <c:pt idx="401">
                  <c:v>-2.9364518962620555E-2</c:v>
                </c:pt>
                <c:pt idx="402">
                  <c:v>-2.9318682623483992E-2</c:v>
                </c:pt>
                <c:pt idx="403">
                  <c:v>-2.9318682623483992E-2</c:v>
                </c:pt>
                <c:pt idx="404">
                  <c:v>-2.9318682623483992E-2</c:v>
                </c:pt>
                <c:pt idx="405">
                  <c:v>-2.9318682623483992E-2</c:v>
                </c:pt>
                <c:pt idx="406">
                  <c:v>-2.9311807172613509E-2</c:v>
                </c:pt>
                <c:pt idx="407">
                  <c:v>-2.9309515355656679E-2</c:v>
                </c:pt>
                <c:pt idx="408">
                  <c:v>-2.9309515355656679E-2</c:v>
                </c:pt>
                <c:pt idx="409">
                  <c:v>-2.9263679016520116E-2</c:v>
                </c:pt>
                <c:pt idx="410">
                  <c:v>-2.9228155853689281E-2</c:v>
                </c:pt>
                <c:pt idx="411">
                  <c:v>-2.9170860429768578E-2</c:v>
                </c:pt>
                <c:pt idx="412">
                  <c:v>-2.8886675127121886E-2</c:v>
                </c:pt>
                <c:pt idx="413">
                  <c:v>-2.8822504252330697E-2</c:v>
                </c:pt>
                <c:pt idx="414">
                  <c:v>-2.8822504252330697E-2</c:v>
                </c:pt>
                <c:pt idx="415">
                  <c:v>-2.8813336984503387E-2</c:v>
                </c:pt>
                <c:pt idx="416">
                  <c:v>-2.8813336984503387E-2</c:v>
                </c:pt>
                <c:pt idx="417">
                  <c:v>-2.8665514790787969E-2</c:v>
                </c:pt>
                <c:pt idx="418">
                  <c:v>-2.8354973593137756E-2</c:v>
                </c:pt>
                <c:pt idx="419">
                  <c:v>-2.8354973593137756E-2</c:v>
                </c:pt>
                <c:pt idx="420">
                  <c:v>-2.8354973593137756E-2</c:v>
                </c:pt>
                <c:pt idx="421">
                  <c:v>-2.8326325881177405E-2</c:v>
                </c:pt>
                <c:pt idx="422">
                  <c:v>-2.8317158613350091E-2</c:v>
                </c:pt>
                <c:pt idx="423">
                  <c:v>-2.8189962772246131E-2</c:v>
                </c:pt>
                <c:pt idx="424">
                  <c:v>-2.8162460968764191E-2</c:v>
                </c:pt>
                <c:pt idx="425">
                  <c:v>-2.7820980242196796E-2</c:v>
                </c:pt>
                <c:pt idx="426">
                  <c:v>-2.7820980242196796E-2</c:v>
                </c:pt>
                <c:pt idx="427">
                  <c:v>-2.765596942130517E-2</c:v>
                </c:pt>
                <c:pt idx="428">
                  <c:v>-2.765596942130517E-2</c:v>
                </c:pt>
                <c:pt idx="429">
                  <c:v>-2.7645656244999442E-2</c:v>
                </c:pt>
                <c:pt idx="430">
                  <c:v>-2.7627321709344819E-2</c:v>
                </c:pt>
                <c:pt idx="431">
                  <c:v>-2.7472624064758918E-2</c:v>
                </c:pt>
                <c:pt idx="432">
                  <c:v>-2.735230367452544E-2</c:v>
                </c:pt>
                <c:pt idx="433">
                  <c:v>-2.7233129192770378E-2</c:v>
                </c:pt>
                <c:pt idx="434">
                  <c:v>-2.7196460121461125E-2</c:v>
                </c:pt>
                <c:pt idx="435">
                  <c:v>-2.6888210740767741E-2</c:v>
                </c:pt>
                <c:pt idx="436">
                  <c:v>-2.6821748049019725E-2</c:v>
                </c:pt>
                <c:pt idx="437">
                  <c:v>-2.6819456232062895E-2</c:v>
                </c:pt>
                <c:pt idx="438">
                  <c:v>-2.6819456232062895E-2</c:v>
                </c:pt>
                <c:pt idx="439">
                  <c:v>-2.6810288964235582E-2</c:v>
                </c:pt>
                <c:pt idx="440">
                  <c:v>-2.6791954428580959E-2</c:v>
                </c:pt>
                <c:pt idx="441">
                  <c:v>-2.6772473984447917E-2</c:v>
                </c:pt>
                <c:pt idx="442">
                  <c:v>-2.6757577174228536E-2</c:v>
                </c:pt>
                <c:pt idx="443">
                  <c:v>-2.6461932786797704E-2</c:v>
                </c:pt>
                <c:pt idx="444">
                  <c:v>-2.6425263715488454E-2</c:v>
                </c:pt>
                <c:pt idx="445">
                  <c:v>-2.6369114200046166E-2</c:v>
                </c:pt>
                <c:pt idx="446">
                  <c:v>-2.6204103379154537E-2</c:v>
                </c:pt>
                <c:pt idx="447">
                  <c:v>-2.5974921683471722E-2</c:v>
                </c:pt>
                <c:pt idx="448">
                  <c:v>-2.5965754415644408E-2</c:v>
                </c:pt>
                <c:pt idx="449">
                  <c:v>-1.6329136781068843E-2</c:v>
                </c:pt>
                <c:pt idx="450">
                  <c:v>-2.5883249005198596E-2</c:v>
                </c:pt>
                <c:pt idx="451">
                  <c:v>-1.6329136781068843E-2</c:v>
                </c:pt>
                <c:pt idx="452">
                  <c:v>-2.5846579933889346E-2</c:v>
                </c:pt>
                <c:pt idx="453">
                  <c:v>-2.5820224038885821E-2</c:v>
                </c:pt>
                <c:pt idx="454">
                  <c:v>-2.5774387699749261E-2</c:v>
                </c:pt>
                <c:pt idx="455">
                  <c:v>-2.5710216824958072E-2</c:v>
                </c:pt>
                <c:pt idx="456">
                  <c:v>-2.5516558292106091E-2</c:v>
                </c:pt>
                <c:pt idx="457">
                  <c:v>-2.5498223756451468E-2</c:v>
                </c:pt>
                <c:pt idx="458">
                  <c:v>-2.5498223756451468E-2</c:v>
                </c:pt>
                <c:pt idx="459">
                  <c:v>-2.5407696986656757E-2</c:v>
                </c:pt>
                <c:pt idx="460">
                  <c:v>-2.5360714739041779E-2</c:v>
                </c:pt>
                <c:pt idx="461">
                  <c:v>-2.5296543864250592E-2</c:v>
                </c:pt>
                <c:pt idx="462">
                  <c:v>-2.5232372989459403E-2</c:v>
                </c:pt>
                <c:pt idx="463">
                  <c:v>-2.4995169934427689E-2</c:v>
                </c:pt>
                <c:pt idx="464">
                  <c:v>-2.4928707242679673E-2</c:v>
                </c:pt>
                <c:pt idx="465">
                  <c:v>-2.4890892262892008E-2</c:v>
                </c:pt>
                <c:pt idx="466">
                  <c:v>-2.4827867296579233E-2</c:v>
                </c:pt>
                <c:pt idx="467">
                  <c:v>-2.4564308346543998E-2</c:v>
                </c:pt>
                <c:pt idx="468">
                  <c:v>-2.4461176583486732E-2</c:v>
                </c:pt>
                <c:pt idx="469">
                  <c:v>-2.4413048427393339E-2</c:v>
                </c:pt>
                <c:pt idx="470">
                  <c:v>-2.4321375749120213E-2</c:v>
                </c:pt>
                <c:pt idx="471">
                  <c:v>-2.4018855910818898E-2</c:v>
                </c:pt>
                <c:pt idx="472">
                  <c:v>-2.3981040931031233E-2</c:v>
                </c:pt>
                <c:pt idx="473">
                  <c:v>-2.3947809585157225E-2</c:v>
                </c:pt>
                <c:pt idx="474">
                  <c:v>-2.3853845089927272E-2</c:v>
                </c:pt>
                <c:pt idx="475">
                  <c:v>-2.3852699181448857E-2</c:v>
                </c:pt>
                <c:pt idx="476">
                  <c:v>-2.3852699181448857E-2</c:v>
                </c:pt>
                <c:pt idx="477">
                  <c:v>-2.3597161590762517E-2</c:v>
                </c:pt>
                <c:pt idx="478">
                  <c:v>-2.3522677539665603E-2</c:v>
                </c:pt>
                <c:pt idx="479">
                  <c:v>-2.3516947997273531E-2</c:v>
                </c:pt>
                <c:pt idx="480">
                  <c:v>-2.3449339397047103E-2</c:v>
                </c:pt>
                <c:pt idx="481">
                  <c:v>-2.3347353542468252E-2</c:v>
                </c:pt>
                <c:pt idx="482">
                  <c:v>-2.3347353542468252E-2</c:v>
                </c:pt>
                <c:pt idx="483">
                  <c:v>-2.3303809020288516E-2</c:v>
                </c:pt>
                <c:pt idx="484">
                  <c:v>-2.3040250070253277E-2</c:v>
                </c:pt>
                <c:pt idx="485">
                  <c:v>-2.3036812344818035E-2</c:v>
                </c:pt>
                <c:pt idx="486">
                  <c:v>-2.3019623717641824E-2</c:v>
                </c:pt>
                <c:pt idx="487">
                  <c:v>-2.3009310541336099E-2</c:v>
                </c:pt>
                <c:pt idx="488">
                  <c:v>-2.3007018724379269E-2</c:v>
                </c:pt>
                <c:pt idx="489">
                  <c:v>-2.2962328293721121E-2</c:v>
                </c:pt>
                <c:pt idx="490">
                  <c:v>-2.2961182385242706E-2</c:v>
                </c:pt>
                <c:pt idx="491">
                  <c:v>-2.2955452842850638E-2</c:v>
                </c:pt>
                <c:pt idx="492">
                  <c:v>-2.2916491954584558E-2</c:v>
                </c:pt>
                <c:pt idx="493">
                  <c:v>-2.2916491954584558E-2</c:v>
                </c:pt>
                <c:pt idx="494">
                  <c:v>-2.257730304497399E-2</c:v>
                </c:pt>
                <c:pt idx="495">
                  <c:v>-2.257730304497399E-2</c:v>
                </c:pt>
                <c:pt idx="496">
                  <c:v>-2.2561260326276193E-2</c:v>
                </c:pt>
                <c:pt idx="497">
                  <c:v>-2.2540633973664743E-2</c:v>
                </c:pt>
                <c:pt idx="498">
                  <c:v>-2.2540633973664743E-2</c:v>
                </c:pt>
                <c:pt idx="499">
                  <c:v>-2.2540633973664743E-2</c:v>
                </c:pt>
                <c:pt idx="500">
                  <c:v>-2.2540633973664743E-2</c:v>
                </c:pt>
                <c:pt idx="501">
                  <c:v>-2.2511986261704389E-2</c:v>
                </c:pt>
                <c:pt idx="502">
                  <c:v>-2.2509694444747562E-2</c:v>
                </c:pt>
                <c:pt idx="503">
                  <c:v>-2.2494797634528177E-2</c:v>
                </c:pt>
                <c:pt idx="504">
                  <c:v>-2.2490214000614524E-2</c:v>
                </c:pt>
                <c:pt idx="505">
                  <c:v>-2.2416875857996021E-2</c:v>
                </c:pt>
                <c:pt idx="506">
                  <c:v>-2.2345829532334348E-2</c:v>
                </c:pt>
                <c:pt idx="507">
                  <c:v>-2.2090291941648011E-2</c:v>
                </c:pt>
                <c:pt idx="508">
                  <c:v>-2.2081124673820698E-2</c:v>
                </c:pt>
                <c:pt idx="509">
                  <c:v>-2.2081124673820698E-2</c:v>
                </c:pt>
                <c:pt idx="510">
                  <c:v>-2.2043309694033033E-2</c:v>
                </c:pt>
                <c:pt idx="511">
                  <c:v>-2.2043309694033033E-2</c:v>
                </c:pt>
                <c:pt idx="512">
                  <c:v>-2.2042163785554618E-2</c:v>
                </c:pt>
                <c:pt idx="513">
                  <c:v>-2.2041017877076206E-2</c:v>
                </c:pt>
                <c:pt idx="514">
                  <c:v>-2.2028412883813651E-2</c:v>
                </c:pt>
                <c:pt idx="515">
                  <c:v>-2.2004348805766953E-2</c:v>
                </c:pt>
                <c:pt idx="516">
                  <c:v>-2.199747335489647E-2</c:v>
                </c:pt>
                <c:pt idx="517">
                  <c:v>-2.199747335489647E-2</c:v>
                </c:pt>
                <c:pt idx="518">
                  <c:v>-2.1931010663148454E-2</c:v>
                </c:pt>
                <c:pt idx="519">
                  <c:v>-2.1584946302667406E-2</c:v>
                </c:pt>
                <c:pt idx="520">
                  <c:v>-2.1562028133099122E-2</c:v>
                </c:pt>
                <c:pt idx="521">
                  <c:v>-2.1203358779355516E-2</c:v>
                </c:pt>
                <c:pt idx="522">
                  <c:v>-2.119877514544186E-2</c:v>
                </c:pt>
                <c:pt idx="523">
                  <c:v>-2.1181586518265648E-2</c:v>
                </c:pt>
                <c:pt idx="524">
                  <c:v>-2.1092205656949352E-2</c:v>
                </c:pt>
                <c:pt idx="525">
                  <c:v>-2.1080746572165208E-2</c:v>
                </c:pt>
                <c:pt idx="526">
                  <c:v>-2.1070433395859484E-2</c:v>
                </c:pt>
                <c:pt idx="527">
                  <c:v>-2.1053244768683272E-2</c:v>
                </c:pt>
                <c:pt idx="528">
                  <c:v>-2.0998241161719396E-2</c:v>
                </c:pt>
                <c:pt idx="529">
                  <c:v>-2.0977614809107946E-2</c:v>
                </c:pt>
                <c:pt idx="530">
                  <c:v>-2.0639571807975793E-2</c:v>
                </c:pt>
                <c:pt idx="531">
                  <c:v>-2.0521543234699142E-2</c:v>
                </c:pt>
                <c:pt idx="532">
                  <c:v>-2.0521543234699142E-2</c:v>
                </c:pt>
                <c:pt idx="533">
                  <c:v>-2.0308404257714123E-2</c:v>
                </c:pt>
                <c:pt idx="534">
                  <c:v>-2.0209856128570514E-2</c:v>
                </c:pt>
                <c:pt idx="535">
                  <c:v>-2.0172041148782849E-2</c:v>
                </c:pt>
                <c:pt idx="536">
                  <c:v>-2.0170895240304437E-2</c:v>
                </c:pt>
                <c:pt idx="537">
                  <c:v>-2.0134226168995184E-2</c:v>
                </c:pt>
                <c:pt idx="538">
                  <c:v>-2.0134226168995184E-2</c:v>
                </c:pt>
                <c:pt idx="539">
                  <c:v>-2.0084952104423379E-2</c:v>
                </c:pt>
                <c:pt idx="540">
                  <c:v>-1.9822539062866556E-2</c:v>
                </c:pt>
                <c:pt idx="541">
                  <c:v>-1.9767535455902679E-2</c:v>
                </c:pt>
                <c:pt idx="542">
                  <c:v>-1.9749200920248056E-2</c:v>
                </c:pt>
                <c:pt idx="543">
                  <c:v>-1.9733158201550256E-2</c:v>
                </c:pt>
                <c:pt idx="544">
                  <c:v>-1.965752824197493E-2</c:v>
                </c:pt>
                <c:pt idx="545">
                  <c:v>-1.962085917066568E-2</c:v>
                </c:pt>
                <c:pt idx="546">
                  <c:v>-1.9289691620404011E-2</c:v>
                </c:pt>
                <c:pt idx="547">
                  <c:v>-1.9251876640616346E-2</c:v>
                </c:pt>
                <c:pt idx="548">
                  <c:v>-1.9245001189745863E-2</c:v>
                </c:pt>
                <c:pt idx="549">
                  <c:v>-1.9098324904508863E-2</c:v>
                </c:pt>
                <c:pt idx="550">
                  <c:v>-1.8777470530552919E-2</c:v>
                </c:pt>
                <c:pt idx="551">
                  <c:v>-1.8719029198153804E-2</c:v>
                </c:pt>
                <c:pt idx="552">
                  <c:v>-1.8309939871359978E-2</c:v>
                </c:pt>
                <c:pt idx="553">
                  <c:v>-1.829045942722694E-2</c:v>
                </c:pt>
                <c:pt idx="554">
                  <c:v>-1.8207954016781124E-2</c:v>
                </c:pt>
                <c:pt idx="555">
                  <c:v>-1.8188473572648085E-2</c:v>
                </c:pt>
                <c:pt idx="556">
                  <c:v>-1.8186181755691259E-2</c:v>
                </c:pt>
                <c:pt idx="557">
                  <c:v>-1.8131178148727382E-2</c:v>
                </c:pt>
                <c:pt idx="558">
                  <c:v>-1.8094509077418133E-2</c:v>
                </c:pt>
                <c:pt idx="559">
                  <c:v>-1.7813761500206686E-2</c:v>
                </c:pt>
                <c:pt idx="560">
                  <c:v>-1.7810323774771441E-2</c:v>
                </c:pt>
                <c:pt idx="561">
                  <c:v>-1.7798864689987301E-2</c:v>
                </c:pt>
                <c:pt idx="562">
                  <c:v>-1.7794281056073644E-2</c:v>
                </c:pt>
                <c:pt idx="563">
                  <c:v>-1.7775946520419021E-2</c:v>
                </c:pt>
                <c:pt idx="564">
                  <c:v>-1.7757611984764395E-2</c:v>
                </c:pt>
                <c:pt idx="565">
                  <c:v>-1.7755320167807565E-2</c:v>
                </c:pt>
                <c:pt idx="566">
                  <c:v>-1.769229520149479E-2</c:v>
                </c:pt>
                <c:pt idx="567">
                  <c:v>-1.7280914057744137E-2</c:v>
                </c:pt>
                <c:pt idx="568">
                  <c:v>-1.7269454972960001E-2</c:v>
                </c:pt>
                <c:pt idx="569">
                  <c:v>-1.7221326816866608E-2</c:v>
                </c:pt>
                <c:pt idx="570">
                  <c:v>-1.6812237490072782E-2</c:v>
                </c:pt>
                <c:pt idx="571">
                  <c:v>-1.678358977811243E-2</c:v>
                </c:pt>
                <c:pt idx="572">
                  <c:v>-1.6744628889846354E-2</c:v>
                </c:pt>
                <c:pt idx="573">
                  <c:v>-1.6699938459188206E-2</c:v>
                </c:pt>
                <c:pt idx="574">
                  <c:v>-1.6642643035267499E-2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460-4A4A-A9AF-5500C5EBB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011776"/>
        <c:axId val="1"/>
      </c:scatterChart>
      <c:valAx>
        <c:axId val="899011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9089604443935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90117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124783778327083"/>
          <c:y val="0.92024539877300615"/>
          <c:w val="0.3035345218022383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PV Cas - O-C Diagr.</a:t>
            </a:r>
          </a:p>
        </c:rich>
      </c:tx>
      <c:layout>
        <c:manualLayout>
          <c:xMode val="edge"/>
          <c:yMode val="edge"/>
          <c:x val="0.3944058880751794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87421183498951"/>
          <c:y val="0.14678942920199375"/>
          <c:w val="0.8279725934034865"/>
          <c:h val="0.6636105445173466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Active!$C$21:$C$486</c:f>
                <c:numCache>
                  <c:formatCode>General</c:formatCode>
                  <c:ptCount val="466"/>
                  <c:pt idx="0">
                    <c:v>15649.894</c:v>
                  </c:pt>
                  <c:pt idx="1">
                    <c:v>15764.55</c:v>
                  </c:pt>
                  <c:pt idx="2">
                    <c:v>16115.56</c:v>
                  </c:pt>
                  <c:pt idx="3">
                    <c:v>16787.638999999999</c:v>
                  </c:pt>
                  <c:pt idx="4">
                    <c:v>16816.587</c:v>
                  </c:pt>
                  <c:pt idx="5">
                    <c:v>16844.53</c:v>
                  </c:pt>
                  <c:pt idx="6">
                    <c:v>16872.545999999998</c:v>
                  </c:pt>
                  <c:pt idx="7">
                    <c:v>17053.754000000001</c:v>
                  </c:pt>
                  <c:pt idx="8">
                    <c:v>17146.546999999999</c:v>
                  </c:pt>
                  <c:pt idx="9">
                    <c:v>17152.71</c:v>
                  </c:pt>
                  <c:pt idx="10">
                    <c:v>17173.635999999999</c:v>
                  </c:pt>
                  <c:pt idx="11">
                    <c:v>17188.594000000001</c:v>
                  </c:pt>
                  <c:pt idx="12">
                    <c:v>17216.559000000001</c:v>
                  </c:pt>
                  <c:pt idx="13">
                    <c:v>17245.473999999998</c:v>
                  </c:pt>
                  <c:pt idx="14">
                    <c:v>17438.864000000001</c:v>
                  </c:pt>
                  <c:pt idx="15">
                    <c:v>17562.239000000001</c:v>
                  </c:pt>
                  <c:pt idx="16">
                    <c:v>17769.761999999999</c:v>
                  </c:pt>
                  <c:pt idx="17">
                    <c:v>17821.362000000001</c:v>
                  </c:pt>
                  <c:pt idx="18">
                    <c:v>17832.717000000001</c:v>
                  </c:pt>
                  <c:pt idx="19">
                    <c:v>18589.830000000002</c:v>
                  </c:pt>
                  <c:pt idx="20">
                    <c:v>18842.805</c:v>
                  </c:pt>
                  <c:pt idx="21">
                    <c:v>18849.794999999998</c:v>
                  </c:pt>
                  <c:pt idx="22">
                    <c:v>19284.756000000001</c:v>
                  </c:pt>
                  <c:pt idx="23">
                    <c:v>19334.646000000001</c:v>
                  </c:pt>
                  <c:pt idx="24">
                    <c:v>19677.811000000002</c:v>
                  </c:pt>
                  <c:pt idx="25">
                    <c:v>19713.829000000002</c:v>
                  </c:pt>
                  <c:pt idx="26">
                    <c:v>19798.481</c:v>
                  </c:pt>
                  <c:pt idx="27">
                    <c:v>19999.853999999999</c:v>
                  </c:pt>
                  <c:pt idx="28">
                    <c:v>20078.595000000001</c:v>
                  </c:pt>
                  <c:pt idx="29">
                    <c:v>20385.795999999998</c:v>
                  </c:pt>
                  <c:pt idx="30">
                    <c:v>21094.723999999998</c:v>
                  </c:pt>
                  <c:pt idx="31">
                    <c:v>21272.481</c:v>
                  </c:pt>
                  <c:pt idx="32">
                    <c:v>21466.773000000001</c:v>
                  </c:pt>
                  <c:pt idx="33">
                    <c:v>22244.749</c:v>
                  </c:pt>
                  <c:pt idx="34">
                    <c:v>22366.519</c:v>
                  </c:pt>
                  <c:pt idx="35">
                    <c:v>22688.504000000001</c:v>
                  </c:pt>
                  <c:pt idx="36">
                    <c:v>23605.797999999999</c:v>
                  </c:pt>
                  <c:pt idx="37">
                    <c:v>23984.785</c:v>
                  </c:pt>
                  <c:pt idx="38">
                    <c:v>24356.791000000001</c:v>
                  </c:pt>
                  <c:pt idx="39">
                    <c:v>24384.718000000001</c:v>
                  </c:pt>
                  <c:pt idx="40">
                    <c:v>24384.76</c:v>
                  </c:pt>
                  <c:pt idx="41">
                    <c:v>24770.683000000001</c:v>
                  </c:pt>
                  <c:pt idx="42">
                    <c:v>24770.732</c:v>
                  </c:pt>
                  <c:pt idx="43">
                    <c:v>24777.744999999999</c:v>
                  </c:pt>
                  <c:pt idx="44">
                    <c:v>25149.697</c:v>
                  </c:pt>
                  <c:pt idx="45">
                    <c:v>25149.738000000001</c:v>
                  </c:pt>
                  <c:pt idx="46">
                    <c:v>25164.651000000002</c:v>
                  </c:pt>
                  <c:pt idx="47">
                    <c:v>25185.59</c:v>
                  </c:pt>
                  <c:pt idx="48">
                    <c:v>25192.653999999999</c:v>
                  </c:pt>
                  <c:pt idx="49">
                    <c:v>25220.569</c:v>
                  </c:pt>
                  <c:pt idx="50">
                    <c:v>25557.584999999999</c:v>
                  </c:pt>
                  <c:pt idx="51">
                    <c:v>25623.217000000001</c:v>
                  </c:pt>
                  <c:pt idx="52">
                    <c:v>25893.69</c:v>
                  </c:pt>
                  <c:pt idx="53">
                    <c:v>26029.268</c:v>
                  </c:pt>
                  <c:pt idx="54">
                    <c:v>26200.822</c:v>
                  </c:pt>
                  <c:pt idx="55">
                    <c:v>26295.41</c:v>
                  </c:pt>
                  <c:pt idx="56">
                    <c:v>26909.741999999998</c:v>
                  </c:pt>
                  <c:pt idx="57">
                    <c:v>26918.554</c:v>
                  </c:pt>
                  <c:pt idx="58">
                    <c:v>26944.812999999998</c:v>
                  </c:pt>
                  <c:pt idx="59">
                    <c:v>26946.517</c:v>
                  </c:pt>
                  <c:pt idx="60">
                    <c:v>26972.756000000001</c:v>
                  </c:pt>
                  <c:pt idx="61">
                    <c:v>27002.649000000001</c:v>
                  </c:pt>
                  <c:pt idx="62">
                    <c:v>27004.366999999998</c:v>
                  </c:pt>
                  <c:pt idx="63">
                    <c:v>27045.516</c:v>
                  </c:pt>
                  <c:pt idx="64">
                    <c:v>27060.286</c:v>
                  </c:pt>
                  <c:pt idx="65">
                    <c:v>27080.51</c:v>
                  </c:pt>
                  <c:pt idx="66">
                    <c:v>27094.48</c:v>
                  </c:pt>
                  <c:pt idx="67">
                    <c:v>27266.654999999999</c:v>
                  </c:pt>
                  <c:pt idx="68">
                    <c:v>27333.441999999999</c:v>
                  </c:pt>
                  <c:pt idx="69">
                    <c:v>27381.601999999999</c:v>
                  </c:pt>
                  <c:pt idx="70">
                    <c:v>27409.527999999998</c:v>
                  </c:pt>
                  <c:pt idx="71">
                    <c:v>27628.448</c:v>
                  </c:pt>
                  <c:pt idx="72">
                    <c:v>27684.48</c:v>
                  </c:pt>
                  <c:pt idx="73">
                    <c:v>27784.177</c:v>
                  </c:pt>
                  <c:pt idx="74">
                    <c:v>28017.792000000001</c:v>
                  </c:pt>
                  <c:pt idx="75">
                    <c:v>28068.642</c:v>
                  </c:pt>
                  <c:pt idx="76">
                    <c:v>28075.665000000001</c:v>
                  </c:pt>
                  <c:pt idx="77">
                    <c:v>28096.584999999999</c:v>
                  </c:pt>
                  <c:pt idx="78">
                    <c:v>28110.587</c:v>
                  </c:pt>
                  <c:pt idx="79">
                    <c:v>28126.407999999999</c:v>
                  </c:pt>
                  <c:pt idx="80">
                    <c:v>28126.43</c:v>
                  </c:pt>
                  <c:pt idx="81">
                    <c:v>28183.285</c:v>
                  </c:pt>
                  <c:pt idx="82">
                    <c:v>28576.224999999999</c:v>
                  </c:pt>
                  <c:pt idx="83">
                    <c:v>28729.42</c:v>
                  </c:pt>
                  <c:pt idx="84">
                    <c:v>28744.27</c:v>
                  </c:pt>
                  <c:pt idx="85">
                    <c:v>28751.31</c:v>
                  </c:pt>
                  <c:pt idx="86">
                    <c:v>28757.43</c:v>
                  </c:pt>
                  <c:pt idx="87">
                    <c:v>28764.435000000001</c:v>
                  </c:pt>
                  <c:pt idx="88">
                    <c:v>28773.22</c:v>
                  </c:pt>
                  <c:pt idx="89">
                    <c:v>28796.816999999999</c:v>
                  </c:pt>
                  <c:pt idx="90">
                    <c:v>28798.648000000001</c:v>
                  </c:pt>
                  <c:pt idx="91">
                    <c:v>28835.335999999999</c:v>
                  </c:pt>
                  <c:pt idx="92">
                    <c:v>28863.345000000001</c:v>
                  </c:pt>
                  <c:pt idx="93">
                    <c:v>28904.492999999999</c:v>
                  </c:pt>
                  <c:pt idx="94">
                    <c:v>29114.496999999999</c:v>
                  </c:pt>
                  <c:pt idx="95">
                    <c:v>29176.699000000001</c:v>
                  </c:pt>
                  <c:pt idx="96">
                    <c:v>29460.240000000002</c:v>
                  </c:pt>
                  <c:pt idx="97">
                    <c:v>29466.39</c:v>
                  </c:pt>
                  <c:pt idx="98">
                    <c:v>29467.25</c:v>
                  </c:pt>
                  <c:pt idx="99">
                    <c:v>29488.258999999998</c:v>
                  </c:pt>
                  <c:pt idx="100">
                    <c:v>29493.477999999999</c:v>
                  </c:pt>
                  <c:pt idx="101">
                    <c:v>29541.633999999998</c:v>
                  </c:pt>
                  <c:pt idx="102">
                    <c:v>29626.502</c:v>
                  </c:pt>
                  <c:pt idx="103">
                    <c:v>29656.77</c:v>
                  </c:pt>
                  <c:pt idx="104">
                    <c:v>29872.491000000002</c:v>
                  </c:pt>
                  <c:pt idx="105">
                    <c:v>29908.367999999999</c:v>
                  </c:pt>
                  <c:pt idx="106">
                    <c:v>30306.668000000001</c:v>
                  </c:pt>
                  <c:pt idx="107">
                    <c:v>30321.439999999999</c:v>
                  </c:pt>
                  <c:pt idx="108">
                    <c:v>30384.513999999999</c:v>
                  </c:pt>
                  <c:pt idx="109">
                    <c:v>30617.26</c:v>
                  </c:pt>
                  <c:pt idx="110">
                    <c:v>30622.562000000002</c:v>
                  </c:pt>
                  <c:pt idx="111">
                    <c:v>30646.215</c:v>
                  </c:pt>
                  <c:pt idx="112">
                    <c:v>30943.812000000002</c:v>
                  </c:pt>
                  <c:pt idx="113">
                    <c:v>30961.285</c:v>
                  </c:pt>
                  <c:pt idx="114">
                    <c:v>30968.280999999999</c:v>
                  </c:pt>
                  <c:pt idx="115">
                    <c:v>30975.29</c:v>
                  </c:pt>
                  <c:pt idx="116">
                    <c:v>31018.16</c:v>
                  </c:pt>
                  <c:pt idx="117">
                    <c:v>31290.353999999999</c:v>
                  </c:pt>
                  <c:pt idx="118">
                    <c:v>31315.781999999999</c:v>
                  </c:pt>
                  <c:pt idx="119">
                    <c:v>31347.258000000002</c:v>
                  </c:pt>
                  <c:pt idx="120">
                    <c:v>31648.325000000001</c:v>
                  </c:pt>
                  <c:pt idx="121">
                    <c:v>31701.758000000002</c:v>
                  </c:pt>
                  <c:pt idx="122">
                    <c:v>31710.468000000001</c:v>
                  </c:pt>
                  <c:pt idx="123">
                    <c:v>32065.773000000001</c:v>
                  </c:pt>
                  <c:pt idx="124">
                    <c:v>32116.580999999998</c:v>
                  </c:pt>
                  <c:pt idx="125">
                    <c:v>32146.332999999999</c:v>
                  </c:pt>
                  <c:pt idx="126">
                    <c:v>32173.504000000001</c:v>
                  </c:pt>
                  <c:pt idx="127">
                    <c:v>32439.51</c:v>
                  </c:pt>
                  <c:pt idx="128">
                    <c:v>32757.792000000001</c:v>
                  </c:pt>
                  <c:pt idx="129">
                    <c:v>32788.752</c:v>
                  </c:pt>
                  <c:pt idx="130">
                    <c:v>32827.669000000002</c:v>
                  </c:pt>
                  <c:pt idx="131">
                    <c:v>32833.434000000001</c:v>
                  </c:pt>
                  <c:pt idx="132">
                    <c:v>32849.154000000002</c:v>
                  </c:pt>
                  <c:pt idx="133">
                    <c:v>33156.387999999999</c:v>
                  </c:pt>
                  <c:pt idx="134">
                    <c:v>33183.487999999998</c:v>
                  </c:pt>
                  <c:pt idx="135">
                    <c:v>33184.421999999999</c:v>
                  </c:pt>
                  <c:pt idx="136">
                    <c:v>33214.099000000002</c:v>
                  </c:pt>
                  <c:pt idx="137">
                    <c:v>33333.194000000003</c:v>
                  </c:pt>
                  <c:pt idx="138">
                    <c:v>33358.542999999998</c:v>
                  </c:pt>
                  <c:pt idx="139">
                    <c:v>33533.58</c:v>
                  </c:pt>
                  <c:pt idx="140">
                    <c:v>33892.455999999998</c:v>
                  </c:pt>
                  <c:pt idx="141">
                    <c:v>33899.46</c:v>
                  </c:pt>
                  <c:pt idx="142">
                    <c:v>34229.392999999996</c:v>
                  </c:pt>
                  <c:pt idx="143">
                    <c:v>34305.531000000003</c:v>
                  </c:pt>
                  <c:pt idx="144">
                    <c:v>34385.163</c:v>
                  </c:pt>
                  <c:pt idx="145">
                    <c:v>34608.375</c:v>
                  </c:pt>
                  <c:pt idx="146">
                    <c:v>35338.366999999998</c:v>
                  </c:pt>
                  <c:pt idx="147">
                    <c:v>35365.464999999997</c:v>
                  </c:pt>
                  <c:pt idx="148">
                    <c:v>35394.377</c:v>
                  </c:pt>
                  <c:pt idx="149">
                    <c:v>35395.237999999998</c:v>
                  </c:pt>
                  <c:pt idx="150">
                    <c:v>35402.239999999998</c:v>
                  </c:pt>
                  <c:pt idx="151">
                    <c:v>36052.506999999998</c:v>
                  </c:pt>
                  <c:pt idx="152">
                    <c:v>36073.453999999998</c:v>
                  </c:pt>
                  <c:pt idx="153">
                    <c:v>36453.398999999998</c:v>
                  </c:pt>
                  <c:pt idx="154">
                    <c:v>36851.5916</c:v>
                  </c:pt>
                  <c:pt idx="155">
                    <c:v>36895.352299999999</c:v>
                  </c:pt>
                  <c:pt idx="156">
                    <c:v>36895.366000000002</c:v>
                  </c:pt>
                  <c:pt idx="157">
                    <c:v>37281.370000000003</c:v>
                  </c:pt>
                  <c:pt idx="158">
                    <c:v>37365.370999999999</c:v>
                  </c:pt>
                  <c:pt idx="159">
                    <c:v>37583.285000000003</c:v>
                  </c:pt>
                  <c:pt idx="160">
                    <c:v>37696.239000000001</c:v>
                  </c:pt>
                  <c:pt idx="161">
                    <c:v>37917.582999999999</c:v>
                  </c:pt>
                  <c:pt idx="162">
                    <c:v>37946.557999999997</c:v>
                  </c:pt>
                  <c:pt idx="163">
                    <c:v>38060.311000000002</c:v>
                  </c:pt>
                  <c:pt idx="164">
                    <c:v>38284.381000000001</c:v>
                  </c:pt>
                  <c:pt idx="165">
                    <c:v>38290.493000000002</c:v>
                  </c:pt>
                  <c:pt idx="166">
                    <c:v>38467.305999999997</c:v>
                  </c:pt>
                  <c:pt idx="167">
                    <c:v>38584.506000000001</c:v>
                  </c:pt>
                  <c:pt idx="168">
                    <c:v>38669.474999999999</c:v>
                  </c:pt>
                  <c:pt idx="169">
                    <c:v>39026.561000000002</c:v>
                  </c:pt>
                  <c:pt idx="170">
                    <c:v>39027.430999999997</c:v>
                  </c:pt>
                  <c:pt idx="171">
                    <c:v>39034.457000000002</c:v>
                  </c:pt>
                  <c:pt idx="172">
                    <c:v>39056.345000000001</c:v>
                  </c:pt>
                  <c:pt idx="173">
                    <c:v>39286.495999999999</c:v>
                  </c:pt>
                  <c:pt idx="174">
                    <c:v>39378.400999999998</c:v>
                  </c:pt>
                  <c:pt idx="175">
                    <c:v>39385.470999999998</c:v>
                  </c:pt>
                  <c:pt idx="176">
                    <c:v>39441.463000000003</c:v>
                  </c:pt>
                  <c:pt idx="177">
                    <c:v>39533.326999999997</c:v>
                  </c:pt>
                  <c:pt idx="178">
                    <c:v>39651.504000000001</c:v>
                  </c:pt>
                  <c:pt idx="179">
                    <c:v>39835.297599999998</c:v>
                  </c:pt>
                  <c:pt idx="180">
                    <c:v>39940.305999999997</c:v>
                  </c:pt>
                  <c:pt idx="181">
                    <c:v>39944.620999999999</c:v>
                  </c:pt>
                  <c:pt idx="182">
                    <c:v>40059.404999999999</c:v>
                  </c:pt>
                  <c:pt idx="183">
                    <c:v>40129.380499999999</c:v>
                  </c:pt>
                  <c:pt idx="184">
                    <c:v>40129.381000000001</c:v>
                  </c:pt>
                  <c:pt idx="185">
                    <c:v>40149.49</c:v>
                  </c:pt>
                  <c:pt idx="186">
                    <c:v>40227.404399999999</c:v>
                  </c:pt>
                  <c:pt idx="187">
                    <c:v>40227.4061</c:v>
                  </c:pt>
                  <c:pt idx="188">
                    <c:v>40416.455999999998</c:v>
                  </c:pt>
                  <c:pt idx="189">
                    <c:v>40465.434999999998</c:v>
                  </c:pt>
                  <c:pt idx="190">
                    <c:v>40471.535000000003</c:v>
                  </c:pt>
                  <c:pt idx="191">
                    <c:v>40479.4735</c:v>
                  </c:pt>
                  <c:pt idx="192">
                    <c:v>40479.474999999999</c:v>
                  </c:pt>
                  <c:pt idx="193">
                    <c:v>40514.493999999999</c:v>
                  </c:pt>
                  <c:pt idx="194">
                    <c:v>40515.32</c:v>
                  </c:pt>
                  <c:pt idx="195">
                    <c:v>40656.285000000003</c:v>
                  </c:pt>
                  <c:pt idx="196">
                    <c:v>40767.388599999998</c:v>
                  </c:pt>
                  <c:pt idx="197">
                    <c:v>40817.313999999998</c:v>
                  </c:pt>
                  <c:pt idx="198">
                    <c:v>40824.315999999999</c:v>
                  </c:pt>
                  <c:pt idx="199">
                    <c:v>40824.317000000003</c:v>
                  </c:pt>
                  <c:pt idx="200">
                    <c:v>40824.317000000003</c:v>
                  </c:pt>
                  <c:pt idx="201">
                    <c:v>40830.407099999997</c:v>
                  </c:pt>
                  <c:pt idx="202">
                    <c:v>40831.316800000001</c:v>
                  </c:pt>
                  <c:pt idx="203">
                    <c:v>40852.321000000004</c:v>
                  </c:pt>
                  <c:pt idx="204">
                    <c:v>41000.492400000003</c:v>
                  </c:pt>
                  <c:pt idx="205">
                    <c:v>41152.492400000003</c:v>
                  </c:pt>
                  <c:pt idx="206">
                    <c:v>41160.408000000003</c:v>
                  </c:pt>
                  <c:pt idx="207">
                    <c:v>41181.410199999998</c:v>
                  </c:pt>
                  <c:pt idx="208">
                    <c:v>41195.413999999997</c:v>
                  </c:pt>
                  <c:pt idx="209">
                    <c:v>41251.408000000003</c:v>
                  </c:pt>
                  <c:pt idx="210">
                    <c:v>41295.216999999997</c:v>
                  </c:pt>
                  <c:pt idx="211">
                    <c:v>41302.207000000002</c:v>
                  </c:pt>
                  <c:pt idx="212">
                    <c:v>41322.315999999999</c:v>
                  </c:pt>
                  <c:pt idx="213">
                    <c:v>41357.264999999999</c:v>
                  </c:pt>
                  <c:pt idx="214">
                    <c:v>41517.500999999997</c:v>
                  </c:pt>
                  <c:pt idx="215">
                    <c:v>41595.377999999997</c:v>
                  </c:pt>
                  <c:pt idx="216">
                    <c:v>41596.275999999998</c:v>
                  </c:pt>
                  <c:pt idx="217">
                    <c:v>41602.364000000001</c:v>
                  </c:pt>
                  <c:pt idx="218">
                    <c:v>41631.31</c:v>
                  </c:pt>
                  <c:pt idx="219">
                    <c:v>41658.398999999998</c:v>
                  </c:pt>
                  <c:pt idx="220">
                    <c:v>41666.290699999998</c:v>
                  </c:pt>
                  <c:pt idx="221">
                    <c:v>41708.311000000002</c:v>
                  </c:pt>
                  <c:pt idx="222">
                    <c:v>41855.341</c:v>
                  </c:pt>
                  <c:pt idx="223">
                    <c:v>41924.450100000002</c:v>
                  </c:pt>
                  <c:pt idx="224">
                    <c:v>41931.476999999999</c:v>
                  </c:pt>
                  <c:pt idx="225">
                    <c:v>41959.457999999999</c:v>
                  </c:pt>
                  <c:pt idx="226">
                    <c:v>42233.440000000002</c:v>
                  </c:pt>
                  <c:pt idx="227">
                    <c:v>42296.455000000002</c:v>
                  </c:pt>
                  <c:pt idx="228">
                    <c:v>42402.322</c:v>
                  </c:pt>
                  <c:pt idx="229">
                    <c:v>42633.398000000001</c:v>
                  </c:pt>
                  <c:pt idx="230">
                    <c:v>42716.573499999999</c:v>
                  </c:pt>
                  <c:pt idx="231">
                    <c:v>42766.427000000003</c:v>
                  </c:pt>
                  <c:pt idx="232">
                    <c:v>42786.590499999998</c:v>
                  </c:pt>
                  <c:pt idx="233">
                    <c:v>42850.449500000002</c:v>
                  </c:pt>
                  <c:pt idx="234">
                    <c:v>42990.491999999998</c:v>
                  </c:pt>
                  <c:pt idx="235">
                    <c:v>43046.504999999997</c:v>
                  </c:pt>
                  <c:pt idx="236">
                    <c:v>43076.263500000001</c:v>
                  </c:pt>
                  <c:pt idx="237">
                    <c:v>43100.773000000001</c:v>
                  </c:pt>
                  <c:pt idx="238">
                    <c:v>43100.773999999998</c:v>
                  </c:pt>
                  <c:pt idx="239">
                    <c:v>43125.279499999997</c:v>
                  </c:pt>
                  <c:pt idx="240">
                    <c:v>43348.491000000002</c:v>
                  </c:pt>
                  <c:pt idx="241">
                    <c:v>43436.855000000003</c:v>
                  </c:pt>
                  <c:pt idx="242">
                    <c:v>43482.371500000001</c:v>
                  </c:pt>
                  <c:pt idx="243">
                    <c:v>43482.377500000002</c:v>
                  </c:pt>
                  <c:pt idx="244">
                    <c:v>43524.385999999999</c:v>
                  </c:pt>
                  <c:pt idx="245">
                    <c:v>43756.357000000004</c:v>
                  </c:pt>
                  <c:pt idx="246">
                    <c:v>43777.353799999997</c:v>
                  </c:pt>
                  <c:pt idx="247">
                    <c:v>43819.35</c:v>
                  </c:pt>
                  <c:pt idx="248">
                    <c:v>43833.326000000001</c:v>
                  </c:pt>
                  <c:pt idx="249">
                    <c:v>43868.39</c:v>
                  </c:pt>
                  <c:pt idx="250">
                    <c:v>44517.802300000003</c:v>
                  </c:pt>
                  <c:pt idx="251">
                    <c:v>44525.644</c:v>
                  </c:pt>
                  <c:pt idx="252">
                    <c:v>44840.738299999997</c:v>
                  </c:pt>
                  <c:pt idx="253">
                    <c:v>44853.891499999998</c:v>
                  </c:pt>
                  <c:pt idx="254">
                    <c:v>44885.396000000001</c:v>
                  </c:pt>
                  <c:pt idx="255">
                    <c:v>45164.575299999997</c:v>
                  </c:pt>
                  <c:pt idx="256">
                    <c:v>45165.476000000002</c:v>
                  </c:pt>
                  <c:pt idx="257">
                    <c:v>45253.850899999998</c:v>
                  </c:pt>
                  <c:pt idx="258">
                    <c:v>45558.421000000002</c:v>
                  </c:pt>
                  <c:pt idx="259">
                    <c:v>45584.71</c:v>
                  </c:pt>
                  <c:pt idx="260">
                    <c:v>45685.363700000002</c:v>
                  </c:pt>
                  <c:pt idx="261">
                    <c:v>46020.561999999998</c:v>
                  </c:pt>
                  <c:pt idx="262">
                    <c:v>46035.442000000003</c:v>
                  </c:pt>
                  <c:pt idx="263">
                    <c:v>46233.440000000002</c:v>
                  </c:pt>
                  <c:pt idx="264">
                    <c:v>46259.504999999997</c:v>
                  </c:pt>
                  <c:pt idx="265">
                    <c:v>46294.512999999999</c:v>
                  </c:pt>
                  <c:pt idx="266">
                    <c:v>46294.516000000003</c:v>
                  </c:pt>
                  <c:pt idx="267">
                    <c:v>46294.517</c:v>
                  </c:pt>
                  <c:pt idx="268">
                    <c:v>46294.517999999996</c:v>
                  </c:pt>
                  <c:pt idx="269">
                    <c:v>46294.52</c:v>
                  </c:pt>
                  <c:pt idx="270">
                    <c:v>46294.521999999997</c:v>
                  </c:pt>
                  <c:pt idx="271">
                    <c:v>46294.523000000001</c:v>
                  </c:pt>
                  <c:pt idx="272">
                    <c:v>46295.391000000003</c:v>
                  </c:pt>
                  <c:pt idx="273">
                    <c:v>46321.64</c:v>
                  </c:pt>
                  <c:pt idx="274">
                    <c:v>46351.374000000003</c:v>
                  </c:pt>
                  <c:pt idx="275">
                    <c:v>46363.646999999997</c:v>
                  </c:pt>
                  <c:pt idx="276">
                    <c:v>46491.425999999999</c:v>
                  </c:pt>
                  <c:pt idx="277">
                    <c:v>46492.328999999998</c:v>
                  </c:pt>
                  <c:pt idx="278">
                    <c:v>46680.502999999997</c:v>
                  </c:pt>
                  <c:pt idx="279">
                    <c:v>46680.506000000001</c:v>
                  </c:pt>
                  <c:pt idx="280">
                    <c:v>46716.573499999999</c:v>
                  </c:pt>
                  <c:pt idx="281">
                    <c:v>46766.427000000003</c:v>
                  </c:pt>
                  <c:pt idx="282">
                    <c:v>46786.590499999998</c:v>
                  </c:pt>
                  <c:pt idx="283">
                    <c:v>46850.449500000002</c:v>
                  </c:pt>
                  <c:pt idx="284">
                    <c:v>47003.44</c:v>
                  </c:pt>
                  <c:pt idx="285">
                    <c:v>47003.457000000002</c:v>
                  </c:pt>
                  <c:pt idx="286">
                    <c:v>47003.462</c:v>
                  </c:pt>
                  <c:pt idx="287">
                    <c:v>47046.504999999997</c:v>
                  </c:pt>
                  <c:pt idx="288">
                    <c:v>47076.263500000001</c:v>
                  </c:pt>
                  <c:pt idx="289">
                    <c:v>47125.279499999997</c:v>
                  </c:pt>
                  <c:pt idx="290">
                    <c:v>47170.618000000002</c:v>
                  </c:pt>
                  <c:pt idx="291">
                    <c:v>47348.491000000002</c:v>
                  </c:pt>
                  <c:pt idx="292">
                    <c:v>47353.557000000001</c:v>
                  </c:pt>
                  <c:pt idx="293">
                    <c:v>47368.419000000002</c:v>
                  </c:pt>
                  <c:pt idx="294">
                    <c:v>47389.413</c:v>
                  </c:pt>
                  <c:pt idx="295">
                    <c:v>47389.419000000002</c:v>
                  </c:pt>
                  <c:pt idx="296">
                    <c:v>47389.432999999997</c:v>
                  </c:pt>
                  <c:pt idx="297">
                    <c:v>47482.377500000002</c:v>
                  </c:pt>
                  <c:pt idx="298">
                    <c:v>47524.385999999999</c:v>
                  </c:pt>
                  <c:pt idx="299">
                    <c:v>47529.464999999997</c:v>
                  </c:pt>
                  <c:pt idx="300">
                    <c:v>47538.233</c:v>
                  </c:pt>
                  <c:pt idx="301">
                    <c:v>47564.468000000001</c:v>
                  </c:pt>
                  <c:pt idx="302">
                    <c:v>47593.353999999999</c:v>
                  </c:pt>
                  <c:pt idx="303">
                    <c:v>47744.773999999998</c:v>
                  </c:pt>
                  <c:pt idx="304">
                    <c:v>47760.530899999998</c:v>
                  </c:pt>
                  <c:pt idx="305">
                    <c:v>47760.532299999999</c:v>
                  </c:pt>
                  <c:pt idx="306">
                    <c:v>47765.7808</c:v>
                  </c:pt>
                  <c:pt idx="307">
                    <c:v>47851.552000000003</c:v>
                  </c:pt>
                  <c:pt idx="308">
                    <c:v>47930.327400000002</c:v>
                  </c:pt>
                  <c:pt idx="309">
                    <c:v>48014.347399999999</c:v>
                  </c:pt>
                  <c:pt idx="310">
                    <c:v>48020.478499999997</c:v>
                  </c:pt>
                  <c:pt idx="311">
                    <c:v>48027.482600000003</c:v>
                  </c:pt>
                  <c:pt idx="312">
                    <c:v>48119.375</c:v>
                  </c:pt>
                  <c:pt idx="313">
                    <c:v>48119.377</c:v>
                  </c:pt>
                  <c:pt idx="314">
                    <c:v>48119.379000000001</c:v>
                  </c:pt>
                  <c:pt idx="315">
                    <c:v>48119.381000000001</c:v>
                  </c:pt>
                  <c:pt idx="316">
                    <c:v>48119.387999999999</c:v>
                  </c:pt>
                  <c:pt idx="317">
                    <c:v>48133.400999999998</c:v>
                  </c:pt>
                  <c:pt idx="318">
                    <c:v>48175.402000000002</c:v>
                  </c:pt>
                  <c:pt idx="319">
                    <c:v>48208.65307</c:v>
                  </c:pt>
                  <c:pt idx="320">
                    <c:v>48208.653100000003</c:v>
                  </c:pt>
                  <c:pt idx="321">
                    <c:v>48237.549099999997</c:v>
                  </c:pt>
                  <c:pt idx="322">
                    <c:v>48237.549120000003</c:v>
                  </c:pt>
                  <c:pt idx="323">
                    <c:v>48448.466</c:v>
                  </c:pt>
                  <c:pt idx="324">
                    <c:v>48476.476000000002</c:v>
                  </c:pt>
                  <c:pt idx="325">
                    <c:v>48477.39</c:v>
                  </c:pt>
                  <c:pt idx="326">
                    <c:v>48484.375</c:v>
                  </c:pt>
                  <c:pt idx="327">
                    <c:v>48484.377</c:v>
                  </c:pt>
                  <c:pt idx="328">
                    <c:v>48484.379000000001</c:v>
                  </c:pt>
                  <c:pt idx="329">
                    <c:v>48484.383000000002</c:v>
                  </c:pt>
                  <c:pt idx="330">
                    <c:v>48538.61836</c:v>
                  </c:pt>
                  <c:pt idx="331">
                    <c:v>48538.618399999999</c:v>
                  </c:pt>
                  <c:pt idx="332">
                    <c:v>48540.3681</c:v>
                  </c:pt>
                  <c:pt idx="333">
                    <c:v>48540.368499999997</c:v>
                  </c:pt>
                  <c:pt idx="334">
                    <c:v>48624.381000000001</c:v>
                  </c:pt>
                  <c:pt idx="335">
                    <c:v>48645.395900000003</c:v>
                  </c:pt>
                  <c:pt idx="336">
                    <c:v>48749.55</c:v>
                  </c:pt>
                  <c:pt idx="337">
                    <c:v>48827.434000000001</c:v>
                  </c:pt>
                  <c:pt idx="338">
                    <c:v>48827.438999999998</c:v>
                  </c:pt>
                  <c:pt idx="339">
                    <c:v>48827.442000000003</c:v>
                  </c:pt>
                  <c:pt idx="340">
                    <c:v>48827.442999999999</c:v>
                  </c:pt>
                  <c:pt idx="341">
                    <c:v>48827.442999999999</c:v>
                  </c:pt>
                  <c:pt idx="342">
                    <c:v>48827.444000000003</c:v>
                  </c:pt>
                  <c:pt idx="343">
                    <c:v>48827.446000000004</c:v>
                  </c:pt>
                  <c:pt idx="344">
                    <c:v>48827.447</c:v>
                  </c:pt>
                  <c:pt idx="345">
                    <c:v>48827.45</c:v>
                  </c:pt>
                  <c:pt idx="346">
                    <c:v>48827.453999999998</c:v>
                  </c:pt>
                  <c:pt idx="347">
                    <c:v>48827.461000000003</c:v>
                  </c:pt>
                  <c:pt idx="348">
                    <c:v>48834.440999999999</c:v>
                  </c:pt>
                  <c:pt idx="349">
                    <c:v>48834.449000000001</c:v>
                  </c:pt>
                  <c:pt idx="350">
                    <c:v>48834.449000000001</c:v>
                  </c:pt>
                  <c:pt idx="351">
                    <c:v>48834.451999999997</c:v>
                  </c:pt>
                  <c:pt idx="352">
                    <c:v>48834.455999999998</c:v>
                  </c:pt>
                  <c:pt idx="353">
                    <c:v>48834.463000000003</c:v>
                  </c:pt>
                  <c:pt idx="354">
                    <c:v>48862.432000000001</c:v>
                  </c:pt>
                  <c:pt idx="355">
                    <c:v>48917.595999999998</c:v>
                  </c:pt>
                  <c:pt idx="356">
                    <c:v>49185.419800000003</c:v>
                  </c:pt>
                  <c:pt idx="357">
                    <c:v>49192.416899999997</c:v>
                  </c:pt>
                  <c:pt idx="358">
                    <c:v>49199.406000000003</c:v>
                  </c:pt>
                  <c:pt idx="359">
                    <c:v>49199.421399999999</c:v>
                  </c:pt>
                  <c:pt idx="360">
                    <c:v>49210.795599999998</c:v>
                  </c:pt>
                  <c:pt idx="361">
                    <c:v>49213.417000000001</c:v>
                  </c:pt>
                  <c:pt idx="362">
                    <c:v>49213.4274</c:v>
                  </c:pt>
                  <c:pt idx="363">
                    <c:v>49214.300199999998</c:v>
                  </c:pt>
                  <c:pt idx="364">
                    <c:v>49216.927100000001</c:v>
                  </c:pt>
                  <c:pt idx="365">
                    <c:v>49220.427600000003</c:v>
                  </c:pt>
                  <c:pt idx="366">
                    <c:v>49226.55</c:v>
                  </c:pt>
                  <c:pt idx="367">
                    <c:v>49237.9326</c:v>
                  </c:pt>
                  <c:pt idx="368">
                    <c:v>49238.803399999997</c:v>
                  </c:pt>
                  <c:pt idx="369">
                    <c:v>49239.683100000002</c:v>
                  </c:pt>
                  <c:pt idx="370">
                    <c:v>49244.934999999998</c:v>
                  </c:pt>
                  <c:pt idx="371">
                    <c:v>49245.805200000003</c:v>
                  </c:pt>
                  <c:pt idx="372">
                    <c:v>49249.305500000002</c:v>
                  </c:pt>
                  <c:pt idx="373">
                    <c:v>49251.936300000001</c:v>
                  </c:pt>
                  <c:pt idx="374">
                    <c:v>49252.806900000003</c:v>
                  </c:pt>
                  <c:pt idx="375">
                    <c:v>49256.307699999998</c:v>
                  </c:pt>
                  <c:pt idx="376">
                    <c:v>49267.691099999996</c:v>
                  </c:pt>
                  <c:pt idx="377">
                    <c:v>49270.307500000003</c:v>
                  </c:pt>
                  <c:pt idx="378">
                    <c:v>49273.8122</c:v>
                  </c:pt>
                  <c:pt idx="379">
                    <c:v>49277.313499999997</c:v>
                  </c:pt>
                  <c:pt idx="380">
                    <c:v>49280.814400000003</c:v>
                  </c:pt>
                  <c:pt idx="381">
                    <c:v>49281.6944</c:v>
                  </c:pt>
                  <c:pt idx="382">
                    <c:v>49295.697999999997</c:v>
                  </c:pt>
                  <c:pt idx="383">
                    <c:v>49486.476000000002</c:v>
                  </c:pt>
                  <c:pt idx="384">
                    <c:v>49529.379300000001</c:v>
                  </c:pt>
                  <c:pt idx="385">
                    <c:v>49543.392</c:v>
                  </c:pt>
                  <c:pt idx="386">
                    <c:v>49550.39</c:v>
                  </c:pt>
                  <c:pt idx="387">
                    <c:v>49570.522799999999</c:v>
                  </c:pt>
                  <c:pt idx="388">
                    <c:v>49578.394500000002</c:v>
                  </c:pt>
                  <c:pt idx="389">
                    <c:v>49592.396099999998</c:v>
                  </c:pt>
                  <c:pt idx="390">
                    <c:v>49606.402499999997</c:v>
                  </c:pt>
                  <c:pt idx="391">
                    <c:v>49619.536200000002</c:v>
                  </c:pt>
                  <c:pt idx="392">
                    <c:v>49647.543599999997</c:v>
                  </c:pt>
                  <c:pt idx="393">
                    <c:v>49655.412499999999</c:v>
                  </c:pt>
                  <c:pt idx="394">
                    <c:v>49928.491499999996</c:v>
                  </c:pt>
                  <c:pt idx="395">
                    <c:v>49977.510300000002</c:v>
                  </c:pt>
                  <c:pt idx="396">
                    <c:v>49983.614999999998</c:v>
                  </c:pt>
                  <c:pt idx="397">
                    <c:v>50048.403100000003</c:v>
                  </c:pt>
                  <c:pt idx="398">
                    <c:v>50053.648999999998</c:v>
                  </c:pt>
                  <c:pt idx="399">
                    <c:v>50067.650999999998</c:v>
                  </c:pt>
                  <c:pt idx="400">
                    <c:v>50244.443500000001</c:v>
                  </c:pt>
                  <c:pt idx="401">
                    <c:v>50244.444300000003</c:v>
                  </c:pt>
                  <c:pt idx="402">
                    <c:v>50279.463000000003</c:v>
                  </c:pt>
                  <c:pt idx="403">
                    <c:v>50279.466500000002</c:v>
                  </c:pt>
                  <c:pt idx="404">
                    <c:v>50279.466699999997</c:v>
                  </c:pt>
                  <c:pt idx="405">
                    <c:v>50279.481699999997</c:v>
                  </c:pt>
                  <c:pt idx="406">
                    <c:v>50284.703999999998</c:v>
                  </c:pt>
                  <c:pt idx="407">
                    <c:v>50286.464</c:v>
                  </c:pt>
                  <c:pt idx="408">
                    <c:v>50286.464200000002</c:v>
                  </c:pt>
                  <c:pt idx="409">
                    <c:v>50321.477099999996</c:v>
                  </c:pt>
                  <c:pt idx="410">
                    <c:v>50348.601999999999</c:v>
                  </c:pt>
                  <c:pt idx="411">
                    <c:v>50392.3802</c:v>
                  </c:pt>
                  <c:pt idx="412">
                    <c:v>50609.432099999998</c:v>
                  </c:pt>
                  <c:pt idx="413">
                    <c:v>50658.428</c:v>
                  </c:pt>
                  <c:pt idx="414">
                    <c:v>50658.440799999997</c:v>
                  </c:pt>
                  <c:pt idx="415">
                    <c:v>50665.439100000003</c:v>
                  </c:pt>
                  <c:pt idx="416">
                    <c:v>50665.4522</c:v>
                  </c:pt>
                  <c:pt idx="417">
                    <c:v>50778.351000000002</c:v>
                  </c:pt>
                  <c:pt idx="418">
                    <c:v>51015.524400000002</c:v>
                  </c:pt>
                  <c:pt idx="419">
                    <c:v>51015.527000000002</c:v>
                  </c:pt>
                  <c:pt idx="420">
                    <c:v>51015.527000000002</c:v>
                  </c:pt>
                  <c:pt idx="421">
                    <c:v>51037.410199999998</c:v>
                  </c:pt>
                  <c:pt idx="422">
                    <c:v>51044.4113</c:v>
                  </c:pt>
                  <c:pt idx="423">
                    <c:v>51141.56</c:v>
                  </c:pt>
                  <c:pt idx="424">
                    <c:v>51162.563000000002</c:v>
                  </c:pt>
                  <c:pt idx="425">
                    <c:v>51423.387000000002</c:v>
                  </c:pt>
                  <c:pt idx="426">
                    <c:v>51423.387999999999</c:v>
                  </c:pt>
                  <c:pt idx="427">
                    <c:v>51549.381999999998</c:v>
                  </c:pt>
                  <c:pt idx="428">
                    <c:v>51549.414499999999</c:v>
                  </c:pt>
                  <c:pt idx="429">
                    <c:v>51557.313600000001</c:v>
                  </c:pt>
                  <c:pt idx="430">
                    <c:v>51571.305</c:v>
                  </c:pt>
                  <c:pt idx="431">
                    <c:v>51689.457000000002</c:v>
                  </c:pt>
                  <c:pt idx="432">
                    <c:v>51781.343000000001</c:v>
                  </c:pt>
                  <c:pt idx="433">
                    <c:v>51872.397900000004</c:v>
                  </c:pt>
                  <c:pt idx="434">
                    <c:v>51900.407599999999</c:v>
                  </c:pt>
                  <c:pt idx="435">
                    <c:v>52135.821400000001</c:v>
                  </c:pt>
                  <c:pt idx="436">
                    <c:v>52186.584000000003</c:v>
                  </c:pt>
                  <c:pt idx="437">
                    <c:v>52188.335099999997</c:v>
                  </c:pt>
                  <c:pt idx="438">
                    <c:v>52188.335500000001</c:v>
                  </c:pt>
                  <c:pt idx="439">
                    <c:v>52195.337899999999</c:v>
                  </c:pt>
                  <c:pt idx="440">
                    <c:v>52209.340600000003</c:v>
                  </c:pt>
                  <c:pt idx="441">
                    <c:v>52224.244299999998</c:v>
                  </c:pt>
                  <c:pt idx="442">
                    <c:v>52235.597099999999</c:v>
                  </c:pt>
                  <c:pt idx="443">
                    <c:v>52461.407639999998</c:v>
                  </c:pt>
                  <c:pt idx="444">
                    <c:v>52489.414700000001</c:v>
                  </c:pt>
                  <c:pt idx="445">
                    <c:v>52532.3272</c:v>
                  </c:pt>
                  <c:pt idx="446">
                    <c:v>52658.362999999998</c:v>
                  </c:pt>
                  <c:pt idx="447">
                    <c:v>52833.407200000001</c:v>
                  </c:pt>
                  <c:pt idx="448">
                    <c:v>52840.408380000001</c:v>
                  </c:pt>
                  <c:pt idx="449">
                    <c:v>52903.4</c:v>
                  </c:pt>
                  <c:pt idx="450">
                    <c:v>52903.417000000001</c:v>
                  </c:pt>
                  <c:pt idx="451">
                    <c:v>52903.417359999999</c:v>
                  </c:pt>
                  <c:pt idx="452">
                    <c:v>52931.436600000001</c:v>
                  </c:pt>
                  <c:pt idx="453">
                    <c:v>52951.5389</c:v>
                  </c:pt>
                  <c:pt idx="454">
                    <c:v>52986.546699999999</c:v>
                  </c:pt>
                  <c:pt idx="455">
                    <c:v>53035.5602</c:v>
                  </c:pt>
                  <c:pt idx="456">
                    <c:v>53183.504200000003</c:v>
                  </c:pt>
                  <c:pt idx="457">
                    <c:v>53197.506200000003</c:v>
                  </c:pt>
                  <c:pt idx="458">
                    <c:v>53197.506200000003</c:v>
                  </c:pt>
                  <c:pt idx="459">
                    <c:v>53266.620699999999</c:v>
                  </c:pt>
                  <c:pt idx="460">
                    <c:v>53302.535400000001</c:v>
                  </c:pt>
                  <c:pt idx="461">
                    <c:v>53351.5484</c:v>
                  </c:pt>
                  <c:pt idx="462">
                    <c:v>53400.557200000003</c:v>
                  </c:pt>
                  <c:pt idx="463">
                    <c:v>53581.706400000003</c:v>
                  </c:pt>
                  <c:pt idx="464">
                    <c:v>53632.470090000003</c:v>
                  </c:pt>
                  <c:pt idx="465">
                    <c:v>53661.382700000002</c:v>
                  </c:pt>
                </c:numCache>
              </c:numRef>
            </c:plus>
            <c:minus>
              <c:numRef>
                <c:f>Active!$C$21:$C$486</c:f>
                <c:numCache>
                  <c:formatCode>General</c:formatCode>
                  <c:ptCount val="466"/>
                  <c:pt idx="0">
                    <c:v>15649.894</c:v>
                  </c:pt>
                  <c:pt idx="1">
                    <c:v>15764.55</c:v>
                  </c:pt>
                  <c:pt idx="2">
                    <c:v>16115.56</c:v>
                  </c:pt>
                  <c:pt idx="3">
                    <c:v>16787.638999999999</c:v>
                  </c:pt>
                  <c:pt idx="4">
                    <c:v>16816.587</c:v>
                  </c:pt>
                  <c:pt idx="5">
                    <c:v>16844.53</c:v>
                  </c:pt>
                  <c:pt idx="6">
                    <c:v>16872.545999999998</c:v>
                  </c:pt>
                  <c:pt idx="7">
                    <c:v>17053.754000000001</c:v>
                  </c:pt>
                  <c:pt idx="8">
                    <c:v>17146.546999999999</c:v>
                  </c:pt>
                  <c:pt idx="9">
                    <c:v>17152.71</c:v>
                  </c:pt>
                  <c:pt idx="10">
                    <c:v>17173.635999999999</c:v>
                  </c:pt>
                  <c:pt idx="11">
                    <c:v>17188.594000000001</c:v>
                  </c:pt>
                  <c:pt idx="12">
                    <c:v>17216.559000000001</c:v>
                  </c:pt>
                  <c:pt idx="13">
                    <c:v>17245.473999999998</c:v>
                  </c:pt>
                  <c:pt idx="14">
                    <c:v>17438.864000000001</c:v>
                  </c:pt>
                  <c:pt idx="15">
                    <c:v>17562.239000000001</c:v>
                  </c:pt>
                  <c:pt idx="16">
                    <c:v>17769.761999999999</c:v>
                  </c:pt>
                  <c:pt idx="17">
                    <c:v>17821.362000000001</c:v>
                  </c:pt>
                  <c:pt idx="18">
                    <c:v>17832.717000000001</c:v>
                  </c:pt>
                  <c:pt idx="19">
                    <c:v>18589.830000000002</c:v>
                  </c:pt>
                  <c:pt idx="20">
                    <c:v>18842.805</c:v>
                  </c:pt>
                  <c:pt idx="21">
                    <c:v>18849.794999999998</c:v>
                  </c:pt>
                  <c:pt idx="22">
                    <c:v>19284.756000000001</c:v>
                  </c:pt>
                  <c:pt idx="23">
                    <c:v>19334.646000000001</c:v>
                  </c:pt>
                  <c:pt idx="24">
                    <c:v>19677.811000000002</c:v>
                  </c:pt>
                  <c:pt idx="25">
                    <c:v>19713.829000000002</c:v>
                  </c:pt>
                  <c:pt idx="26">
                    <c:v>19798.481</c:v>
                  </c:pt>
                  <c:pt idx="27">
                    <c:v>19999.853999999999</c:v>
                  </c:pt>
                  <c:pt idx="28">
                    <c:v>20078.595000000001</c:v>
                  </c:pt>
                  <c:pt idx="29">
                    <c:v>20385.795999999998</c:v>
                  </c:pt>
                  <c:pt idx="30">
                    <c:v>21094.723999999998</c:v>
                  </c:pt>
                  <c:pt idx="31">
                    <c:v>21272.481</c:v>
                  </c:pt>
                  <c:pt idx="32">
                    <c:v>21466.773000000001</c:v>
                  </c:pt>
                  <c:pt idx="33">
                    <c:v>22244.749</c:v>
                  </c:pt>
                  <c:pt idx="34">
                    <c:v>22366.519</c:v>
                  </c:pt>
                  <c:pt idx="35">
                    <c:v>22688.504000000001</c:v>
                  </c:pt>
                  <c:pt idx="36">
                    <c:v>23605.797999999999</c:v>
                  </c:pt>
                  <c:pt idx="37">
                    <c:v>23984.785</c:v>
                  </c:pt>
                  <c:pt idx="38">
                    <c:v>24356.791000000001</c:v>
                  </c:pt>
                  <c:pt idx="39">
                    <c:v>24384.718000000001</c:v>
                  </c:pt>
                  <c:pt idx="40">
                    <c:v>24384.76</c:v>
                  </c:pt>
                  <c:pt idx="41">
                    <c:v>24770.683000000001</c:v>
                  </c:pt>
                  <c:pt idx="42">
                    <c:v>24770.732</c:v>
                  </c:pt>
                  <c:pt idx="43">
                    <c:v>24777.744999999999</c:v>
                  </c:pt>
                  <c:pt idx="44">
                    <c:v>25149.697</c:v>
                  </c:pt>
                  <c:pt idx="45">
                    <c:v>25149.738000000001</c:v>
                  </c:pt>
                  <c:pt idx="46">
                    <c:v>25164.651000000002</c:v>
                  </c:pt>
                  <c:pt idx="47">
                    <c:v>25185.59</c:v>
                  </c:pt>
                  <c:pt idx="48">
                    <c:v>25192.653999999999</c:v>
                  </c:pt>
                  <c:pt idx="49">
                    <c:v>25220.569</c:v>
                  </c:pt>
                  <c:pt idx="50">
                    <c:v>25557.584999999999</c:v>
                  </c:pt>
                  <c:pt idx="51">
                    <c:v>25623.217000000001</c:v>
                  </c:pt>
                  <c:pt idx="52">
                    <c:v>25893.69</c:v>
                  </c:pt>
                  <c:pt idx="53">
                    <c:v>26029.268</c:v>
                  </c:pt>
                  <c:pt idx="54">
                    <c:v>26200.822</c:v>
                  </c:pt>
                  <c:pt idx="55">
                    <c:v>26295.41</c:v>
                  </c:pt>
                  <c:pt idx="56">
                    <c:v>26909.741999999998</c:v>
                  </c:pt>
                  <c:pt idx="57">
                    <c:v>26918.554</c:v>
                  </c:pt>
                  <c:pt idx="58">
                    <c:v>26944.812999999998</c:v>
                  </c:pt>
                  <c:pt idx="59">
                    <c:v>26946.517</c:v>
                  </c:pt>
                  <c:pt idx="60">
                    <c:v>26972.756000000001</c:v>
                  </c:pt>
                  <c:pt idx="61">
                    <c:v>27002.649000000001</c:v>
                  </c:pt>
                  <c:pt idx="62">
                    <c:v>27004.366999999998</c:v>
                  </c:pt>
                  <c:pt idx="63">
                    <c:v>27045.516</c:v>
                  </c:pt>
                  <c:pt idx="64">
                    <c:v>27060.286</c:v>
                  </c:pt>
                  <c:pt idx="65">
                    <c:v>27080.51</c:v>
                  </c:pt>
                  <c:pt idx="66">
                    <c:v>27094.48</c:v>
                  </c:pt>
                  <c:pt idx="67">
                    <c:v>27266.654999999999</c:v>
                  </c:pt>
                  <c:pt idx="68">
                    <c:v>27333.441999999999</c:v>
                  </c:pt>
                  <c:pt idx="69">
                    <c:v>27381.601999999999</c:v>
                  </c:pt>
                  <c:pt idx="70">
                    <c:v>27409.527999999998</c:v>
                  </c:pt>
                  <c:pt idx="71">
                    <c:v>27628.448</c:v>
                  </c:pt>
                  <c:pt idx="72">
                    <c:v>27684.48</c:v>
                  </c:pt>
                  <c:pt idx="73">
                    <c:v>27784.177</c:v>
                  </c:pt>
                  <c:pt idx="74">
                    <c:v>28017.792000000001</c:v>
                  </c:pt>
                  <c:pt idx="75">
                    <c:v>28068.642</c:v>
                  </c:pt>
                  <c:pt idx="76">
                    <c:v>28075.665000000001</c:v>
                  </c:pt>
                  <c:pt idx="77">
                    <c:v>28096.584999999999</c:v>
                  </c:pt>
                  <c:pt idx="78">
                    <c:v>28110.587</c:v>
                  </c:pt>
                  <c:pt idx="79">
                    <c:v>28126.407999999999</c:v>
                  </c:pt>
                  <c:pt idx="80">
                    <c:v>28126.43</c:v>
                  </c:pt>
                  <c:pt idx="81">
                    <c:v>28183.285</c:v>
                  </c:pt>
                  <c:pt idx="82">
                    <c:v>28576.224999999999</c:v>
                  </c:pt>
                  <c:pt idx="83">
                    <c:v>28729.42</c:v>
                  </c:pt>
                  <c:pt idx="84">
                    <c:v>28744.27</c:v>
                  </c:pt>
                  <c:pt idx="85">
                    <c:v>28751.31</c:v>
                  </c:pt>
                  <c:pt idx="86">
                    <c:v>28757.43</c:v>
                  </c:pt>
                  <c:pt idx="87">
                    <c:v>28764.435000000001</c:v>
                  </c:pt>
                  <c:pt idx="88">
                    <c:v>28773.22</c:v>
                  </c:pt>
                  <c:pt idx="89">
                    <c:v>28796.816999999999</c:v>
                  </c:pt>
                  <c:pt idx="90">
                    <c:v>28798.648000000001</c:v>
                  </c:pt>
                  <c:pt idx="91">
                    <c:v>28835.335999999999</c:v>
                  </c:pt>
                  <c:pt idx="92">
                    <c:v>28863.345000000001</c:v>
                  </c:pt>
                  <c:pt idx="93">
                    <c:v>28904.492999999999</c:v>
                  </c:pt>
                  <c:pt idx="94">
                    <c:v>29114.496999999999</c:v>
                  </c:pt>
                  <c:pt idx="95">
                    <c:v>29176.699000000001</c:v>
                  </c:pt>
                  <c:pt idx="96">
                    <c:v>29460.240000000002</c:v>
                  </c:pt>
                  <c:pt idx="97">
                    <c:v>29466.39</c:v>
                  </c:pt>
                  <c:pt idx="98">
                    <c:v>29467.25</c:v>
                  </c:pt>
                  <c:pt idx="99">
                    <c:v>29488.258999999998</c:v>
                  </c:pt>
                  <c:pt idx="100">
                    <c:v>29493.477999999999</c:v>
                  </c:pt>
                  <c:pt idx="101">
                    <c:v>29541.633999999998</c:v>
                  </c:pt>
                  <c:pt idx="102">
                    <c:v>29626.502</c:v>
                  </c:pt>
                  <c:pt idx="103">
                    <c:v>29656.77</c:v>
                  </c:pt>
                  <c:pt idx="104">
                    <c:v>29872.491000000002</c:v>
                  </c:pt>
                  <c:pt idx="105">
                    <c:v>29908.367999999999</c:v>
                  </c:pt>
                  <c:pt idx="106">
                    <c:v>30306.668000000001</c:v>
                  </c:pt>
                  <c:pt idx="107">
                    <c:v>30321.439999999999</c:v>
                  </c:pt>
                  <c:pt idx="108">
                    <c:v>30384.513999999999</c:v>
                  </c:pt>
                  <c:pt idx="109">
                    <c:v>30617.26</c:v>
                  </c:pt>
                  <c:pt idx="110">
                    <c:v>30622.562000000002</c:v>
                  </c:pt>
                  <c:pt idx="111">
                    <c:v>30646.215</c:v>
                  </c:pt>
                  <c:pt idx="112">
                    <c:v>30943.812000000002</c:v>
                  </c:pt>
                  <c:pt idx="113">
                    <c:v>30961.285</c:v>
                  </c:pt>
                  <c:pt idx="114">
                    <c:v>30968.280999999999</c:v>
                  </c:pt>
                  <c:pt idx="115">
                    <c:v>30975.29</c:v>
                  </c:pt>
                  <c:pt idx="116">
                    <c:v>31018.16</c:v>
                  </c:pt>
                  <c:pt idx="117">
                    <c:v>31290.353999999999</c:v>
                  </c:pt>
                  <c:pt idx="118">
                    <c:v>31315.781999999999</c:v>
                  </c:pt>
                  <c:pt idx="119">
                    <c:v>31347.258000000002</c:v>
                  </c:pt>
                  <c:pt idx="120">
                    <c:v>31648.325000000001</c:v>
                  </c:pt>
                  <c:pt idx="121">
                    <c:v>31701.758000000002</c:v>
                  </c:pt>
                  <c:pt idx="122">
                    <c:v>31710.468000000001</c:v>
                  </c:pt>
                  <c:pt idx="123">
                    <c:v>32065.773000000001</c:v>
                  </c:pt>
                  <c:pt idx="124">
                    <c:v>32116.580999999998</c:v>
                  </c:pt>
                  <c:pt idx="125">
                    <c:v>32146.332999999999</c:v>
                  </c:pt>
                  <c:pt idx="126">
                    <c:v>32173.504000000001</c:v>
                  </c:pt>
                  <c:pt idx="127">
                    <c:v>32439.51</c:v>
                  </c:pt>
                  <c:pt idx="128">
                    <c:v>32757.792000000001</c:v>
                  </c:pt>
                  <c:pt idx="129">
                    <c:v>32788.752</c:v>
                  </c:pt>
                  <c:pt idx="130">
                    <c:v>32827.669000000002</c:v>
                  </c:pt>
                  <c:pt idx="131">
                    <c:v>32833.434000000001</c:v>
                  </c:pt>
                  <c:pt idx="132">
                    <c:v>32849.154000000002</c:v>
                  </c:pt>
                  <c:pt idx="133">
                    <c:v>33156.387999999999</c:v>
                  </c:pt>
                  <c:pt idx="134">
                    <c:v>33183.487999999998</c:v>
                  </c:pt>
                  <c:pt idx="135">
                    <c:v>33184.421999999999</c:v>
                  </c:pt>
                  <c:pt idx="136">
                    <c:v>33214.099000000002</c:v>
                  </c:pt>
                  <c:pt idx="137">
                    <c:v>33333.194000000003</c:v>
                  </c:pt>
                  <c:pt idx="138">
                    <c:v>33358.542999999998</c:v>
                  </c:pt>
                  <c:pt idx="139">
                    <c:v>33533.58</c:v>
                  </c:pt>
                  <c:pt idx="140">
                    <c:v>33892.455999999998</c:v>
                  </c:pt>
                  <c:pt idx="141">
                    <c:v>33899.46</c:v>
                  </c:pt>
                  <c:pt idx="142">
                    <c:v>34229.392999999996</c:v>
                  </c:pt>
                  <c:pt idx="143">
                    <c:v>34305.531000000003</c:v>
                  </c:pt>
                  <c:pt idx="144">
                    <c:v>34385.163</c:v>
                  </c:pt>
                  <c:pt idx="145">
                    <c:v>34608.375</c:v>
                  </c:pt>
                  <c:pt idx="146">
                    <c:v>35338.366999999998</c:v>
                  </c:pt>
                  <c:pt idx="147">
                    <c:v>35365.464999999997</c:v>
                  </c:pt>
                  <c:pt idx="148">
                    <c:v>35394.377</c:v>
                  </c:pt>
                  <c:pt idx="149">
                    <c:v>35395.237999999998</c:v>
                  </c:pt>
                  <c:pt idx="150">
                    <c:v>35402.239999999998</c:v>
                  </c:pt>
                  <c:pt idx="151">
                    <c:v>36052.506999999998</c:v>
                  </c:pt>
                  <c:pt idx="152">
                    <c:v>36073.453999999998</c:v>
                  </c:pt>
                  <c:pt idx="153">
                    <c:v>36453.398999999998</c:v>
                  </c:pt>
                  <c:pt idx="154">
                    <c:v>36851.5916</c:v>
                  </c:pt>
                  <c:pt idx="155">
                    <c:v>36895.352299999999</c:v>
                  </c:pt>
                  <c:pt idx="156">
                    <c:v>36895.366000000002</c:v>
                  </c:pt>
                  <c:pt idx="157">
                    <c:v>37281.370000000003</c:v>
                  </c:pt>
                  <c:pt idx="158">
                    <c:v>37365.370999999999</c:v>
                  </c:pt>
                  <c:pt idx="159">
                    <c:v>37583.285000000003</c:v>
                  </c:pt>
                  <c:pt idx="160">
                    <c:v>37696.239000000001</c:v>
                  </c:pt>
                  <c:pt idx="161">
                    <c:v>37917.582999999999</c:v>
                  </c:pt>
                  <c:pt idx="162">
                    <c:v>37946.557999999997</c:v>
                  </c:pt>
                  <c:pt idx="163">
                    <c:v>38060.311000000002</c:v>
                  </c:pt>
                  <c:pt idx="164">
                    <c:v>38284.381000000001</c:v>
                  </c:pt>
                  <c:pt idx="165">
                    <c:v>38290.493000000002</c:v>
                  </c:pt>
                  <c:pt idx="166">
                    <c:v>38467.305999999997</c:v>
                  </c:pt>
                  <c:pt idx="167">
                    <c:v>38584.506000000001</c:v>
                  </c:pt>
                  <c:pt idx="168">
                    <c:v>38669.474999999999</c:v>
                  </c:pt>
                  <c:pt idx="169">
                    <c:v>39026.561000000002</c:v>
                  </c:pt>
                  <c:pt idx="170">
                    <c:v>39027.430999999997</c:v>
                  </c:pt>
                  <c:pt idx="171">
                    <c:v>39034.457000000002</c:v>
                  </c:pt>
                  <c:pt idx="172">
                    <c:v>39056.345000000001</c:v>
                  </c:pt>
                  <c:pt idx="173">
                    <c:v>39286.495999999999</c:v>
                  </c:pt>
                  <c:pt idx="174">
                    <c:v>39378.400999999998</c:v>
                  </c:pt>
                  <c:pt idx="175">
                    <c:v>39385.470999999998</c:v>
                  </c:pt>
                  <c:pt idx="176">
                    <c:v>39441.463000000003</c:v>
                  </c:pt>
                  <c:pt idx="177">
                    <c:v>39533.326999999997</c:v>
                  </c:pt>
                  <c:pt idx="178">
                    <c:v>39651.504000000001</c:v>
                  </c:pt>
                  <c:pt idx="179">
                    <c:v>39835.297599999998</c:v>
                  </c:pt>
                  <c:pt idx="180">
                    <c:v>39940.305999999997</c:v>
                  </c:pt>
                  <c:pt idx="181">
                    <c:v>39944.620999999999</c:v>
                  </c:pt>
                  <c:pt idx="182">
                    <c:v>40059.404999999999</c:v>
                  </c:pt>
                  <c:pt idx="183">
                    <c:v>40129.380499999999</c:v>
                  </c:pt>
                  <c:pt idx="184">
                    <c:v>40129.381000000001</c:v>
                  </c:pt>
                  <c:pt idx="185">
                    <c:v>40149.49</c:v>
                  </c:pt>
                  <c:pt idx="186">
                    <c:v>40227.404399999999</c:v>
                  </c:pt>
                  <c:pt idx="187">
                    <c:v>40227.4061</c:v>
                  </c:pt>
                  <c:pt idx="188">
                    <c:v>40416.455999999998</c:v>
                  </c:pt>
                  <c:pt idx="189">
                    <c:v>40465.434999999998</c:v>
                  </c:pt>
                  <c:pt idx="190">
                    <c:v>40471.535000000003</c:v>
                  </c:pt>
                  <c:pt idx="191">
                    <c:v>40479.4735</c:v>
                  </c:pt>
                  <c:pt idx="192">
                    <c:v>40479.474999999999</c:v>
                  </c:pt>
                  <c:pt idx="193">
                    <c:v>40514.493999999999</c:v>
                  </c:pt>
                  <c:pt idx="194">
                    <c:v>40515.32</c:v>
                  </c:pt>
                  <c:pt idx="195">
                    <c:v>40656.285000000003</c:v>
                  </c:pt>
                  <c:pt idx="196">
                    <c:v>40767.388599999998</c:v>
                  </c:pt>
                  <c:pt idx="197">
                    <c:v>40817.313999999998</c:v>
                  </c:pt>
                  <c:pt idx="198">
                    <c:v>40824.315999999999</c:v>
                  </c:pt>
                  <c:pt idx="199">
                    <c:v>40824.317000000003</c:v>
                  </c:pt>
                  <c:pt idx="200">
                    <c:v>40824.317000000003</c:v>
                  </c:pt>
                  <c:pt idx="201">
                    <c:v>40830.407099999997</c:v>
                  </c:pt>
                  <c:pt idx="202">
                    <c:v>40831.316800000001</c:v>
                  </c:pt>
                  <c:pt idx="203">
                    <c:v>40852.321000000004</c:v>
                  </c:pt>
                  <c:pt idx="204">
                    <c:v>41000.492400000003</c:v>
                  </c:pt>
                  <c:pt idx="205">
                    <c:v>41152.492400000003</c:v>
                  </c:pt>
                  <c:pt idx="206">
                    <c:v>41160.408000000003</c:v>
                  </c:pt>
                  <c:pt idx="207">
                    <c:v>41181.410199999998</c:v>
                  </c:pt>
                  <c:pt idx="208">
                    <c:v>41195.413999999997</c:v>
                  </c:pt>
                  <c:pt idx="209">
                    <c:v>41251.408000000003</c:v>
                  </c:pt>
                  <c:pt idx="210">
                    <c:v>41295.216999999997</c:v>
                  </c:pt>
                  <c:pt idx="211">
                    <c:v>41302.207000000002</c:v>
                  </c:pt>
                  <c:pt idx="212">
                    <c:v>41322.315999999999</c:v>
                  </c:pt>
                  <c:pt idx="213">
                    <c:v>41357.264999999999</c:v>
                  </c:pt>
                  <c:pt idx="214">
                    <c:v>41517.500999999997</c:v>
                  </c:pt>
                  <c:pt idx="215">
                    <c:v>41595.377999999997</c:v>
                  </c:pt>
                  <c:pt idx="216">
                    <c:v>41596.275999999998</c:v>
                  </c:pt>
                  <c:pt idx="217">
                    <c:v>41602.364000000001</c:v>
                  </c:pt>
                  <c:pt idx="218">
                    <c:v>41631.31</c:v>
                  </c:pt>
                  <c:pt idx="219">
                    <c:v>41658.398999999998</c:v>
                  </c:pt>
                  <c:pt idx="220">
                    <c:v>41666.290699999998</c:v>
                  </c:pt>
                  <c:pt idx="221">
                    <c:v>41708.311000000002</c:v>
                  </c:pt>
                  <c:pt idx="222">
                    <c:v>41855.341</c:v>
                  </c:pt>
                  <c:pt idx="223">
                    <c:v>41924.450100000002</c:v>
                  </c:pt>
                  <c:pt idx="224">
                    <c:v>41931.476999999999</c:v>
                  </c:pt>
                  <c:pt idx="225">
                    <c:v>41959.457999999999</c:v>
                  </c:pt>
                  <c:pt idx="226">
                    <c:v>42233.440000000002</c:v>
                  </c:pt>
                  <c:pt idx="227">
                    <c:v>42296.455000000002</c:v>
                  </c:pt>
                  <c:pt idx="228">
                    <c:v>42402.322</c:v>
                  </c:pt>
                  <c:pt idx="229">
                    <c:v>42633.398000000001</c:v>
                  </c:pt>
                  <c:pt idx="230">
                    <c:v>42716.573499999999</c:v>
                  </c:pt>
                  <c:pt idx="231">
                    <c:v>42766.427000000003</c:v>
                  </c:pt>
                  <c:pt idx="232">
                    <c:v>42786.590499999998</c:v>
                  </c:pt>
                  <c:pt idx="233">
                    <c:v>42850.449500000002</c:v>
                  </c:pt>
                  <c:pt idx="234">
                    <c:v>42990.491999999998</c:v>
                  </c:pt>
                  <c:pt idx="235">
                    <c:v>43046.504999999997</c:v>
                  </c:pt>
                  <c:pt idx="236">
                    <c:v>43076.263500000001</c:v>
                  </c:pt>
                  <c:pt idx="237">
                    <c:v>43100.773000000001</c:v>
                  </c:pt>
                  <c:pt idx="238">
                    <c:v>43100.773999999998</c:v>
                  </c:pt>
                  <c:pt idx="239">
                    <c:v>43125.279499999997</c:v>
                  </c:pt>
                  <c:pt idx="240">
                    <c:v>43348.491000000002</c:v>
                  </c:pt>
                  <c:pt idx="241">
                    <c:v>43436.855000000003</c:v>
                  </c:pt>
                  <c:pt idx="242">
                    <c:v>43482.371500000001</c:v>
                  </c:pt>
                  <c:pt idx="243">
                    <c:v>43482.377500000002</c:v>
                  </c:pt>
                  <c:pt idx="244">
                    <c:v>43524.385999999999</c:v>
                  </c:pt>
                  <c:pt idx="245">
                    <c:v>43756.357000000004</c:v>
                  </c:pt>
                  <c:pt idx="246">
                    <c:v>43777.353799999997</c:v>
                  </c:pt>
                  <c:pt idx="247">
                    <c:v>43819.35</c:v>
                  </c:pt>
                  <c:pt idx="248">
                    <c:v>43833.326000000001</c:v>
                  </c:pt>
                  <c:pt idx="249">
                    <c:v>43868.39</c:v>
                  </c:pt>
                  <c:pt idx="250">
                    <c:v>44517.802300000003</c:v>
                  </c:pt>
                  <c:pt idx="251">
                    <c:v>44525.644</c:v>
                  </c:pt>
                  <c:pt idx="252">
                    <c:v>44840.738299999997</c:v>
                  </c:pt>
                  <c:pt idx="253">
                    <c:v>44853.891499999998</c:v>
                  </c:pt>
                  <c:pt idx="254">
                    <c:v>44885.396000000001</c:v>
                  </c:pt>
                  <c:pt idx="255">
                    <c:v>45164.575299999997</c:v>
                  </c:pt>
                  <c:pt idx="256">
                    <c:v>45165.476000000002</c:v>
                  </c:pt>
                  <c:pt idx="257">
                    <c:v>45253.850899999998</c:v>
                  </c:pt>
                  <c:pt idx="258">
                    <c:v>45558.421000000002</c:v>
                  </c:pt>
                  <c:pt idx="259">
                    <c:v>45584.71</c:v>
                  </c:pt>
                  <c:pt idx="260">
                    <c:v>45685.363700000002</c:v>
                  </c:pt>
                  <c:pt idx="261">
                    <c:v>46020.561999999998</c:v>
                  </c:pt>
                  <c:pt idx="262">
                    <c:v>46035.442000000003</c:v>
                  </c:pt>
                  <c:pt idx="263">
                    <c:v>46233.440000000002</c:v>
                  </c:pt>
                  <c:pt idx="264">
                    <c:v>46259.504999999997</c:v>
                  </c:pt>
                  <c:pt idx="265">
                    <c:v>46294.512999999999</c:v>
                  </c:pt>
                  <c:pt idx="266">
                    <c:v>46294.516000000003</c:v>
                  </c:pt>
                  <c:pt idx="267">
                    <c:v>46294.517</c:v>
                  </c:pt>
                  <c:pt idx="268">
                    <c:v>46294.517999999996</c:v>
                  </c:pt>
                  <c:pt idx="269">
                    <c:v>46294.52</c:v>
                  </c:pt>
                  <c:pt idx="270">
                    <c:v>46294.521999999997</c:v>
                  </c:pt>
                  <c:pt idx="271">
                    <c:v>46294.523000000001</c:v>
                  </c:pt>
                  <c:pt idx="272">
                    <c:v>46295.391000000003</c:v>
                  </c:pt>
                  <c:pt idx="273">
                    <c:v>46321.64</c:v>
                  </c:pt>
                  <c:pt idx="274">
                    <c:v>46351.374000000003</c:v>
                  </c:pt>
                  <c:pt idx="275">
                    <c:v>46363.646999999997</c:v>
                  </c:pt>
                  <c:pt idx="276">
                    <c:v>46491.425999999999</c:v>
                  </c:pt>
                  <c:pt idx="277">
                    <c:v>46492.328999999998</c:v>
                  </c:pt>
                  <c:pt idx="278">
                    <c:v>46680.502999999997</c:v>
                  </c:pt>
                  <c:pt idx="279">
                    <c:v>46680.506000000001</c:v>
                  </c:pt>
                  <c:pt idx="280">
                    <c:v>46716.573499999999</c:v>
                  </c:pt>
                  <c:pt idx="281">
                    <c:v>46766.427000000003</c:v>
                  </c:pt>
                  <c:pt idx="282">
                    <c:v>46786.590499999998</c:v>
                  </c:pt>
                  <c:pt idx="283">
                    <c:v>46850.449500000002</c:v>
                  </c:pt>
                  <c:pt idx="284">
                    <c:v>47003.44</c:v>
                  </c:pt>
                  <c:pt idx="285">
                    <c:v>47003.457000000002</c:v>
                  </c:pt>
                  <c:pt idx="286">
                    <c:v>47003.462</c:v>
                  </c:pt>
                  <c:pt idx="287">
                    <c:v>47046.504999999997</c:v>
                  </c:pt>
                  <c:pt idx="288">
                    <c:v>47076.263500000001</c:v>
                  </c:pt>
                  <c:pt idx="289">
                    <c:v>47125.279499999997</c:v>
                  </c:pt>
                  <c:pt idx="290">
                    <c:v>47170.618000000002</c:v>
                  </c:pt>
                  <c:pt idx="291">
                    <c:v>47348.491000000002</c:v>
                  </c:pt>
                  <c:pt idx="292">
                    <c:v>47353.557000000001</c:v>
                  </c:pt>
                  <c:pt idx="293">
                    <c:v>47368.419000000002</c:v>
                  </c:pt>
                  <c:pt idx="294">
                    <c:v>47389.413</c:v>
                  </c:pt>
                  <c:pt idx="295">
                    <c:v>47389.419000000002</c:v>
                  </c:pt>
                  <c:pt idx="296">
                    <c:v>47389.432999999997</c:v>
                  </c:pt>
                  <c:pt idx="297">
                    <c:v>47482.377500000002</c:v>
                  </c:pt>
                  <c:pt idx="298">
                    <c:v>47524.385999999999</c:v>
                  </c:pt>
                  <c:pt idx="299">
                    <c:v>47529.464999999997</c:v>
                  </c:pt>
                  <c:pt idx="300">
                    <c:v>47538.233</c:v>
                  </c:pt>
                  <c:pt idx="301">
                    <c:v>47564.468000000001</c:v>
                  </c:pt>
                  <c:pt idx="302">
                    <c:v>47593.353999999999</c:v>
                  </c:pt>
                  <c:pt idx="303">
                    <c:v>47744.773999999998</c:v>
                  </c:pt>
                  <c:pt idx="304">
                    <c:v>47760.530899999998</c:v>
                  </c:pt>
                  <c:pt idx="305">
                    <c:v>47760.532299999999</c:v>
                  </c:pt>
                  <c:pt idx="306">
                    <c:v>47765.7808</c:v>
                  </c:pt>
                  <c:pt idx="307">
                    <c:v>47851.552000000003</c:v>
                  </c:pt>
                  <c:pt idx="308">
                    <c:v>47930.327400000002</c:v>
                  </c:pt>
                  <c:pt idx="309">
                    <c:v>48014.347399999999</c:v>
                  </c:pt>
                  <c:pt idx="310">
                    <c:v>48020.478499999997</c:v>
                  </c:pt>
                  <c:pt idx="311">
                    <c:v>48027.482600000003</c:v>
                  </c:pt>
                  <c:pt idx="312">
                    <c:v>48119.375</c:v>
                  </c:pt>
                  <c:pt idx="313">
                    <c:v>48119.377</c:v>
                  </c:pt>
                  <c:pt idx="314">
                    <c:v>48119.379000000001</c:v>
                  </c:pt>
                  <c:pt idx="315">
                    <c:v>48119.381000000001</c:v>
                  </c:pt>
                  <c:pt idx="316">
                    <c:v>48119.387999999999</c:v>
                  </c:pt>
                  <c:pt idx="317">
                    <c:v>48133.400999999998</c:v>
                  </c:pt>
                  <c:pt idx="318">
                    <c:v>48175.402000000002</c:v>
                  </c:pt>
                  <c:pt idx="319">
                    <c:v>48208.65307</c:v>
                  </c:pt>
                  <c:pt idx="320">
                    <c:v>48208.653100000003</c:v>
                  </c:pt>
                  <c:pt idx="321">
                    <c:v>48237.549099999997</c:v>
                  </c:pt>
                  <c:pt idx="322">
                    <c:v>48237.549120000003</c:v>
                  </c:pt>
                  <c:pt idx="323">
                    <c:v>48448.466</c:v>
                  </c:pt>
                  <c:pt idx="324">
                    <c:v>48476.476000000002</c:v>
                  </c:pt>
                  <c:pt idx="325">
                    <c:v>48477.39</c:v>
                  </c:pt>
                  <c:pt idx="326">
                    <c:v>48484.375</c:v>
                  </c:pt>
                  <c:pt idx="327">
                    <c:v>48484.377</c:v>
                  </c:pt>
                  <c:pt idx="328">
                    <c:v>48484.379000000001</c:v>
                  </c:pt>
                  <c:pt idx="329">
                    <c:v>48484.383000000002</c:v>
                  </c:pt>
                  <c:pt idx="330">
                    <c:v>48538.61836</c:v>
                  </c:pt>
                  <c:pt idx="331">
                    <c:v>48538.618399999999</c:v>
                  </c:pt>
                  <c:pt idx="332">
                    <c:v>48540.3681</c:v>
                  </c:pt>
                  <c:pt idx="333">
                    <c:v>48540.368499999997</c:v>
                  </c:pt>
                  <c:pt idx="334">
                    <c:v>48624.381000000001</c:v>
                  </c:pt>
                  <c:pt idx="335">
                    <c:v>48645.395900000003</c:v>
                  </c:pt>
                  <c:pt idx="336">
                    <c:v>48749.55</c:v>
                  </c:pt>
                  <c:pt idx="337">
                    <c:v>48827.434000000001</c:v>
                  </c:pt>
                  <c:pt idx="338">
                    <c:v>48827.438999999998</c:v>
                  </c:pt>
                  <c:pt idx="339">
                    <c:v>48827.442000000003</c:v>
                  </c:pt>
                  <c:pt idx="340">
                    <c:v>48827.442999999999</c:v>
                  </c:pt>
                  <c:pt idx="341">
                    <c:v>48827.442999999999</c:v>
                  </c:pt>
                  <c:pt idx="342">
                    <c:v>48827.444000000003</c:v>
                  </c:pt>
                  <c:pt idx="343">
                    <c:v>48827.446000000004</c:v>
                  </c:pt>
                  <c:pt idx="344">
                    <c:v>48827.447</c:v>
                  </c:pt>
                  <c:pt idx="345">
                    <c:v>48827.45</c:v>
                  </c:pt>
                  <c:pt idx="346">
                    <c:v>48827.453999999998</c:v>
                  </c:pt>
                  <c:pt idx="347">
                    <c:v>48827.461000000003</c:v>
                  </c:pt>
                  <c:pt idx="348">
                    <c:v>48834.440999999999</c:v>
                  </c:pt>
                  <c:pt idx="349">
                    <c:v>48834.449000000001</c:v>
                  </c:pt>
                  <c:pt idx="350">
                    <c:v>48834.449000000001</c:v>
                  </c:pt>
                  <c:pt idx="351">
                    <c:v>48834.451999999997</c:v>
                  </c:pt>
                  <c:pt idx="352">
                    <c:v>48834.455999999998</c:v>
                  </c:pt>
                  <c:pt idx="353">
                    <c:v>48834.463000000003</c:v>
                  </c:pt>
                  <c:pt idx="354">
                    <c:v>48862.432000000001</c:v>
                  </c:pt>
                  <c:pt idx="355">
                    <c:v>48917.595999999998</c:v>
                  </c:pt>
                  <c:pt idx="356">
                    <c:v>49185.419800000003</c:v>
                  </c:pt>
                  <c:pt idx="357">
                    <c:v>49192.416899999997</c:v>
                  </c:pt>
                  <c:pt idx="358">
                    <c:v>49199.406000000003</c:v>
                  </c:pt>
                  <c:pt idx="359">
                    <c:v>49199.421399999999</c:v>
                  </c:pt>
                  <c:pt idx="360">
                    <c:v>49210.795599999998</c:v>
                  </c:pt>
                  <c:pt idx="361">
                    <c:v>49213.417000000001</c:v>
                  </c:pt>
                  <c:pt idx="362">
                    <c:v>49213.4274</c:v>
                  </c:pt>
                  <c:pt idx="363">
                    <c:v>49214.300199999998</c:v>
                  </c:pt>
                  <c:pt idx="364">
                    <c:v>49216.927100000001</c:v>
                  </c:pt>
                  <c:pt idx="365">
                    <c:v>49220.427600000003</c:v>
                  </c:pt>
                  <c:pt idx="366">
                    <c:v>49226.55</c:v>
                  </c:pt>
                  <c:pt idx="367">
                    <c:v>49237.9326</c:v>
                  </c:pt>
                  <c:pt idx="368">
                    <c:v>49238.803399999997</c:v>
                  </c:pt>
                  <c:pt idx="369">
                    <c:v>49239.683100000002</c:v>
                  </c:pt>
                  <c:pt idx="370">
                    <c:v>49244.934999999998</c:v>
                  </c:pt>
                  <c:pt idx="371">
                    <c:v>49245.805200000003</c:v>
                  </c:pt>
                  <c:pt idx="372">
                    <c:v>49249.305500000002</c:v>
                  </c:pt>
                  <c:pt idx="373">
                    <c:v>49251.936300000001</c:v>
                  </c:pt>
                  <c:pt idx="374">
                    <c:v>49252.806900000003</c:v>
                  </c:pt>
                  <c:pt idx="375">
                    <c:v>49256.307699999998</c:v>
                  </c:pt>
                  <c:pt idx="376">
                    <c:v>49267.691099999996</c:v>
                  </c:pt>
                  <c:pt idx="377">
                    <c:v>49270.307500000003</c:v>
                  </c:pt>
                  <c:pt idx="378">
                    <c:v>49273.8122</c:v>
                  </c:pt>
                  <c:pt idx="379">
                    <c:v>49277.313499999997</c:v>
                  </c:pt>
                  <c:pt idx="380">
                    <c:v>49280.814400000003</c:v>
                  </c:pt>
                  <c:pt idx="381">
                    <c:v>49281.6944</c:v>
                  </c:pt>
                  <c:pt idx="382">
                    <c:v>49295.697999999997</c:v>
                  </c:pt>
                  <c:pt idx="383">
                    <c:v>49486.476000000002</c:v>
                  </c:pt>
                  <c:pt idx="384">
                    <c:v>49529.379300000001</c:v>
                  </c:pt>
                  <c:pt idx="385">
                    <c:v>49543.392</c:v>
                  </c:pt>
                  <c:pt idx="386">
                    <c:v>49550.39</c:v>
                  </c:pt>
                  <c:pt idx="387">
                    <c:v>49570.522799999999</c:v>
                  </c:pt>
                  <c:pt idx="388">
                    <c:v>49578.394500000002</c:v>
                  </c:pt>
                  <c:pt idx="389">
                    <c:v>49592.396099999998</c:v>
                  </c:pt>
                  <c:pt idx="390">
                    <c:v>49606.402499999997</c:v>
                  </c:pt>
                  <c:pt idx="391">
                    <c:v>49619.536200000002</c:v>
                  </c:pt>
                  <c:pt idx="392">
                    <c:v>49647.543599999997</c:v>
                  </c:pt>
                  <c:pt idx="393">
                    <c:v>49655.412499999999</c:v>
                  </c:pt>
                  <c:pt idx="394">
                    <c:v>49928.491499999996</c:v>
                  </c:pt>
                  <c:pt idx="395">
                    <c:v>49977.510300000002</c:v>
                  </c:pt>
                  <c:pt idx="396">
                    <c:v>49983.614999999998</c:v>
                  </c:pt>
                  <c:pt idx="397">
                    <c:v>50048.403100000003</c:v>
                  </c:pt>
                  <c:pt idx="398">
                    <c:v>50053.648999999998</c:v>
                  </c:pt>
                  <c:pt idx="399">
                    <c:v>50067.650999999998</c:v>
                  </c:pt>
                  <c:pt idx="400">
                    <c:v>50244.443500000001</c:v>
                  </c:pt>
                  <c:pt idx="401">
                    <c:v>50244.444300000003</c:v>
                  </c:pt>
                  <c:pt idx="402">
                    <c:v>50279.463000000003</c:v>
                  </c:pt>
                  <c:pt idx="403">
                    <c:v>50279.466500000002</c:v>
                  </c:pt>
                  <c:pt idx="404">
                    <c:v>50279.466699999997</c:v>
                  </c:pt>
                  <c:pt idx="405">
                    <c:v>50279.481699999997</c:v>
                  </c:pt>
                  <c:pt idx="406">
                    <c:v>50284.703999999998</c:v>
                  </c:pt>
                  <c:pt idx="407">
                    <c:v>50286.464</c:v>
                  </c:pt>
                  <c:pt idx="408">
                    <c:v>50286.464200000002</c:v>
                  </c:pt>
                  <c:pt idx="409">
                    <c:v>50321.477099999996</c:v>
                  </c:pt>
                  <c:pt idx="410">
                    <c:v>50348.601999999999</c:v>
                  </c:pt>
                  <c:pt idx="411">
                    <c:v>50392.3802</c:v>
                  </c:pt>
                  <c:pt idx="412">
                    <c:v>50609.432099999998</c:v>
                  </c:pt>
                  <c:pt idx="413">
                    <c:v>50658.428</c:v>
                  </c:pt>
                  <c:pt idx="414">
                    <c:v>50658.440799999997</c:v>
                  </c:pt>
                  <c:pt idx="415">
                    <c:v>50665.439100000003</c:v>
                  </c:pt>
                  <c:pt idx="416">
                    <c:v>50665.4522</c:v>
                  </c:pt>
                  <c:pt idx="417">
                    <c:v>50778.351000000002</c:v>
                  </c:pt>
                  <c:pt idx="418">
                    <c:v>51015.524400000002</c:v>
                  </c:pt>
                  <c:pt idx="419">
                    <c:v>51015.527000000002</c:v>
                  </c:pt>
                  <c:pt idx="420">
                    <c:v>51015.527000000002</c:v>
                  </c:pt>
                  <c:pt idx="421">
                    <c:v>51037.410199999998</c:v>
                  </c:pt>
                  <c:pt idx="422">
                    <c:v>51044.4113</c:v>
                  </c:pt>
                  <c:pt idx="423">
                    <c:v>51141.56</c:v>
                  </c:pt>
                  <c:pt idx="424">
                    <c:v>51162.563000000002</c:v>
                  </c:pt>
                  <c:pt idx="425">
                    <c:v>51423.387000000002</c:v>
                  </c:pt>
                  <c:pt idx="426">
                    <c:v>51423.387999999999</c:v>
                  </c:pt>
                  <c:pt idx="427">
                    <c:v>51549.381999999998</c:v>
                  </c:pt>
                  <c:pt idx="428">
                    <c:v>51549.414499999999</c:v>
                  </c:pt>
                  <c:pt idx="429">
                    <c:v>51557.313600000001</c:v>
                  </c:pt>
                  <c:pt idx="430">
                    <c:v>51571.305</c:v>
                  </c:pt>
                  <c:pt idx="431">
                    <c:v>51689.457000000002</c:v>
                  </c:pt>
                  <c:pt idx="432">
                    <c:v>51781.343000000001</c:v>
                  </c:pt>
                  <c:pt idx="433">
                    <c:v>51872.397900000004</c:v>
                  </c:pt>
                  <c:pt idx="434">
                    <c:v>51900.407599999999</c:v>
                  </c:pt>
                  <c:pt idx="435">
                    <c:v>52135.821400000001</c:v>
                  </c:pt>
                  <c:pt idx="436">
                    <c:v>52186.584000000003</c:v>
                  </c:pt>
                  <c:pt idx="437">
                    <c:v>52188.335099999997</c:v>
                  </c:pt>
                  <c:pt idx="438">
                    <c:v>52188.335500000001</c:v>
                  </c:pt>
                  <c:pt idx="439">
                    <c:v>52195.337899999999</c:v>
                  </c:pt>
                  <c:pt idx="440">
                    <c:v>52209.340600000003</c:v>
                  </c:pt>
                  <c:pt idx="441">
                    <c:v>52224.244299999998</c:v>
                  </c:pt>
                  <c:pt idx="442">
                    <c:v>52235.597099999999</c:v>
                  </c:pt>
                  <c:pt idx="443">
                    <c:v>52461.407639999998</c:v>
                  </c:pt>
                  <c:pt idx="444">
                    <c:v>52489.414700000001</c:v>
                  </c:pt>
                  <c:pt idx="445">
                    <c:v>52532.3272</c:v>
                  </c:pt>
                  <c:pt idx="446">
                    <c:v>52658.362999999998</c:v>
                  </c:pt>
                  <c:pt idx="447">
                    <c:v>52833.407200000001</c:v>
                  </c:pt>
                  <c:pt idx="448">
                    <c:v>52840.408380000001</c:v>
                  </c:pt>
                  <c:pt idx="449">
                    <c:v>52903.4</c:v>
                  </c:pt>
                  <c:pt idx="450">
                    <c:v>52903.417000000001</c:v>
                  </c:pt>
                  <c:pt idx="451">
                    <c:v>52903.417359999999</c:v>
                  </c:pt>
                  <c:pt idx="452">
                    <c:v>52931.436600000001</c:v>
                  </c:pt>
                  <c:pt idx="453">
                    <c:v>52951.5389</c:v>
                  </c:pt>
                  <c:pt idx="454">
                    <c:v>52986.546699999999</c:v>
                  </c:pt>
                  <c:pt idx="455">
                    <c:v>53035.5602</c:v>
                  </c:pt>
                  <c:pt idx="456">
                    <c:v>53183.504200000003</c:v>
                  </c:pt>
                  <c:pt idx="457">
                    <c:v>53197.506200000003</c:v>
                  </c:pt>
                  <c:pt idx="458">
                    <c:v>53197.506200000003</c:v>
                  </c:pt>
                  <c:pt idx="459">
                    <c:v>53266.620699999999</c:v>
                  </c:pt>
                  <c:pt idx="460">
                    <c:v>53302.535400000001</c:v>
                  </c:pt>
                  <c:pt idx="461">
                    <c:v>53351.5484</c:v>
                  </c:pt>
                  <c:pt idx="462">
                    <c:v>53400.557200000003</c:v>
                  </c:pt>
                  <c:pt idx="463">
                    <c:v>53581.706400000003</c:v>
                  </c:pt>
                  <c:pt idx="464">
                    <c:v>53632.470090000003</c:v>
                  </c:pt>
                  <c:pt idx="465">
                    <c:v>53661.382700000002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Active!$F$21:$F$9904</c:f>
              <c:numCache>
                <c:formatCode>General</c:formatCode>
                <c:ptCount val="9884"/>
                <c:pt idx="0">
                  <c:v>-19650.5</c:v>
                </c:pt>
                <c:pt idx="1">
                  <c:v>-19585</c:v>
                </c:pt>
                <c:pt idx="2">
                  <c:v>-19384.5</c:v>
                </c:pt>
                <c:pt idx="3">
                  <c:v>-19000.5</c:v>
                </c:pt>
                <c:pt idx="4">
                  <c:v>-18984</c:v>
                </c:pt>
                <c:pt idx="5">
                  <c:v>-18968</c:v>
                </c:pt>
                <c:pt idx="6">
                  <c:v>-18952</c:v>
                </c:pt>
                <c:pt idx="7">
                  <c:v>-18848.5</c:v>
                </c:pt>
                <c:pt idx="8">
                  <c:v>-18795.5</c:v>
                </c:pt>
                <c:pt idx="9">
                  <c:v>-18792</c:v>
                </c:pt>
                <c:pt idx="10">
                  <c:v>-18780</c:v>
                </c:pt>
                <c:pt idx="11">
                  <c:v>-18771.5</c:v>
                </c:pt>
                <c:pt idx="12">
                  <c:v>-18755.5</c:v>
                </c:pt>
                <c:pt idx="13">
                  <c:v>-18739</c:v>
                </c:pt>
                <c:pt idx="14">
                  <c:v>-18628.5</c:v>
                </c:pt>
                <c:pt idx="15">
                  <c:v>-18558</c:v>
                </c:pt>
                <c:pt idx="16">
                  <c:v>-18439.5</c:v>
                </c:pt>
                <c:pt idx="17">
                  <c:v>-18410</c:v>
                </c:pt>
                <c:pt idx="18">
                  <c:v>-18403.5</c:v>
                </c:pt>
                <c:pt idx="19">
                  <c:v>-17971</c:v>
                </c:pt>
                <c:pt idx="20">
                  <c:v>-17826.5</c:v>
                </c:pt>
                <c:pt idx="21">
                  <c:v>-17822.5</c:v>
                </c:pt>
                <c:pt idx="22">
                  <c:v>-17574</c:v>
                </c:pt>
                <c:pt idx="23">
                  <c:v>-17545.5</c:v>
                </c:pt>
                <c:pt idx="24">
                  <c:v>-17349.5</c:v>
                </c:pt>
                <c:pt idx="25">
                  <c:v>-17329</c:v>
                </c:pt>
                <c:pt idx="26">
                  <c:v>-17280.5</c:v>
                </c:pt>
                <c:pt idx="27">
                  <c:v>-17165.5</c:v>
                </c:pt>
                <c:pt idx="28">
                  <c:v>-17120.5</c:v>
                </c:pt>
                <c:pt idx="29">
                  <c:v>-16945</c:v>
                </c:pt>
                <c:pt idx="30">
                  <c:v>-16540</c:v>
                </c:pt>
                <c:pt idx="31">
                  <c:v>-16438.5</c:v>
                </c:pt>
                <c:pt idx="32">
                  <c:v>-16327.5</c:v>
                </c:pt>
                <c:pt idx="33">
                  <c:v>-15883</c:v>
                </c:pt>
                <c:pt idx="34">
                  <c:v>-15813.5</c:v>
                </c:pt>
                <c:pt idx="35">
                  <c:v>-15629.5</c:v>
                </c:pt>
                <c:pt idx="36">
                  <c:v>-15105.5</c:v>
                </c:pt>
                <c:pt idx="37">
                  <c:v>-14889</c:v>
                </c:pt>
                <c:pt idx="38">
                  <c:v>-14676.5</c:v>
                </c:pt>
                <c:pt idx="39">
                  <c:v>-14660.5</c:v>
                </c:pt>
                <c:pt idx="40">
                  <c:v>-14660.5</c:v>
                </c:pt>
                <c:pt idx="41">
                  <c:v>-14440</c:v>
                </c:pt>
                <c:pt idx="42">
                  <c:v>-14440</c:v>
                </c:pt>
                <c:pt idx="43">
                  <c:v>-14436</c:v>
                </c:pt>
                <c:pt idx="44">
                  <c:v>-14223.5</c:v>
                </c:pt>
                <c:pt idx="45">
                  <c:v>-14223.5</c:v>
                </c:pt>
                <c:pt idx="46">
                  <c:v>-14215</c:v>
                </c:pt>
                <c:pt idx="47">
                  <c:v>-14203</c:v>
                </c:pt>
                <c:pt idx="48">
                  <c:v>-14199</c:v>
                </c:pt>
                <c:pt idx="49">
                  <c:v>-14183</c:v>
                </c:pt>
                <c:pt idx="50">
                  <c:v>-13990.5</c:v>
                </c:pt>
                <c:pt idx="51">
                  <c:v>-13953</c:v>
                </c:pt>
                <c:pt idx="52">
                  <c:v>-13798.5</c:v>
                </c:pt>
                <c:pt idx="53">
                  <c:v>-13721</c:v>
                </c:pt>
                <c:pt idx="54">
                  <c:v>-13623</c:v>
                </c:pt>
                <c:pt idx="55">
                  <c:v>-13569</c:v>
                </c:pt>
                <c:pt idx="56">
                  <c:v>-13218</c:v>
                </c:pt>
                <c:pt idx="57">
                  <c:v>-13213</c:v>
                </c:pt>
                <c:pt idx="58">
                  <c:v>-13198</c:v>
                </c:pt>
                <c:pt idx="59">
                  <c:v>-13197</c:v>
                </c:pt>
                <c:pt idx="60">
                  <c:v>-13182</c:v>
                </c:pt>
                <c:pt idx="61">
                  <c:v>-13165</c:v>
                </c:pt>
                <c:pt idx="62">
                  <c:v>-13164</c:v>
                </c:pt>
                <c:pt idx="63">
                  <c:v>-13140.5</c:v>
                </c:pt>
                <c:pt idx="64">
                  <c:v>-13132</c:v>
                </c:pt>
                <c:pt idx="65">
                  <c:v>-13120.5</c:v>
                </c:pt>
                <c:pt idx="66">
                  <c:v>-13112.5</c:v>
                </c:pt>
                <c:pt idx="67">
                  <c:v>-13014</c:v>
                </c:pt>
                <c:pt idx="68">
                  <c:v>-12976</c:v>
                </c:pt>
                <c:pt idx="69">
                  <c:v>-12948.5</c:v>
                </c:pt>
                <c:pt idx="70">
                  <c:v>-12932.5</c:v>
                </c:pt>
                <c:pt idx="71">
                  <c:v>-12807.5</c:v>
                </c:pt>
                <c:pt idx="72">
                  <c:v>-12775.5</c:v>
                </c:pt>
                <c:pt idx="73">
                  <c:v>-12718.5</c:v>
                </c:pt>
                <c:pt idx="74">
                  <c:v>-12585</c:v>
                </c:pt>
                <c:pt idx="75">
                  <c:v>-12556</c:v>
                </c:pt>
                <c:pt idx="76">
                  <c:v>-12552</c:v>
                </c:pt>
                <c:pt idx="77">
                  <c:v>-12540</c:v>
                </c:pt>
                <c:pt idx="78">
                  <c:v>-12532</c:v>
                </c:pt>
                <c:pt idx="79">
                  <c:v>-12523</c:v>
                </c:pt>
                <c:pt idx="80">
                  <c:v>-12523</c:v>
                </c:pt>
                <c:pt idx="81">
                  <c:v>-12490.5</c:v>
                </c:pt>
                <c:pt idx="82">
                  <c:v>-12266</c:v>
                </c:pt>
                <c:pt idx="83">
                  <c:v>-12178.5</c:v>
                </c:pt>
                <c:pt idx="84">
                  <c:v>-12170</c:v>
                </c:pt>
                <c:pt idx="85">
                  <c:v>-12166</c:v>
                </c:pt>
                <c:pt idx="86">
                  <c:v>-12162.5</c:v>
                </c:pt>
                <c:pt idx="87">
                  <c:v>-12158.5</c:v>
                </c:pt>
                <c:pt idx="88">
                  <c:v>-12153.5</c:v>
                </c:pt>
                <c:pt idx="89">
                  <c:v>-12140</c:v>
                </c:pt>
                <c:pt idx="90">
                  <c:v>-12139</c:v>
                </c:pt>
                <c:pt idx="91">
                  <c:v>-12118</c:v>
                </c:pt>
                <c:pt idx="92">
                  <c:v>-12102</c:v>
                </c:pt>
                <c:pt idx="93">
                  <c:v>-12078.5</c:v>
                </c:pt>
                <c:pt idx="94">
                  <c:v>-11958.5</c:v>
                </c:pt>
                <c:pt idx="95">
                  <c:v>-11923</c:v>
                </c:pt>
                <c:pt idx="96">
                  <c:v>-11761</c:v>
                </c:pt>
                <c:pt idx="97">
                  <c:v>-11757.5</c:v>
                </c:pt>
                <c:pt idx="98">
                  <c:v>-11757</c:v>
                </c:pt>
                <c:pt idx="99">
                  <c:v>-11745</c:v>
                </c:pt>
                <c:pt idx="100">
                  <c:v>-11742</c:v>
                </c:pt>
                <c:pt idx="101">
                  <c:v>-11714.5</c:v>
                </c:pt>
                <c:pt idx="102">
                  <c:v>-11666</c:v>
                </c:pt>
                <c:pt idx="103">
                  <c:v>-11648.5</c:v>
                </c:pt>
                <c:pt idx="104">
                  <c:v>-11525.5</c:v>
                </c:pt>
                <c:pt idx="105">
                  <c:v>-11505</c:v>
                </c:pt>
                <c:pt idx="106">
                  <c:v>-11277.5</c:v>
                </c:pt>
                <c:pt idx="107">
                  <c:v>-11269</c:v>
                </c:pt>
                <c:pt idx="108">
                  <c:v>-11233</c:v>
                </c:pt>
                <c:pt idx="109">
                  <c:v>-11100</c:v>
                </c:pt>
                <c:pt idx="110">
                  <c:v>-11097</c:v>
                </c:pt>
                <c:pt idx="111">
                  <c:v>-11083.5</c:v>
                </c:pt>
                <c:pt idx="112">
                  <c:v>-10913.5</c:v>
                </c:pt>
                <c:pt idx="113">
                  <c:v>-10903.5</c:v>
                </c:pt>
                <c:pt idx="114">
                  <c:v>-10899.5</c:v>
                </c:pt>
                <c:pt idx="115">
                  <c:v>-10895.5</c:v>
                </c:pt>
                <c:pt idx="116">
                  <c:v>-10871</c:v>
                </c:pt>
                <c:pt idx="117">
                  <c:v>-10715.5</c:v>
                </c:pt>
                <c:pt idx="118">
                  <c:v>-10701</c:v>
                </c:pt>
                <c:pt idx="119">
                  <c:v>-10683</c:v>
                </c:pt>
                <c:pt idx="120">
                  <c:v>-10511</c:v>
                </c:pt>
                <c:pt idx="121">
                  <c:v>-10480.5</c:v>
                </c:pt>
                <c:pt idx="122">
                  <c:v>-10475.5</c:v>
                </c:pt>
                <c:pt idx="123">
                  <c:v>-10272.5</c:v>
                </c:pt>
                <c:pt idx="124">
                  <c:v>-10243.5</c:v>
                </c:pt>
                <c:pt idx="125">
                  <c:v>-10226.5</c:v>
                </c:pt>
                <c:pt idx="126">
                  <c:v>-10211</c:v>
                </c:pt>
                <c:pt idx="127">
                  <c:v>-10059</c:v>
                </c:pt>
                <c:pt idx="128">
                  <c:v>-9877</c:v>
                </c:pt>
                <c:pt idx="129">
                  <c:v>-9859.5</c:v>
                </c:pt>
                <c:pt idx="130">
                  <c:v>-9837.5</c:v>
                </c:pt>
                <c:pt idx="131">
                  <c:v>-9834</c:v>
                </c:pt>
                <c:pt idx="132">
                  <c:v>-9825</c:v>
                </c:pt>
                <c:pt idx="133">
                  <c:v>-9649.5</c:v>
                </c:pt>
                <c:pt idx="134">
                  <c:v>-9634</c:v>
                </c:pt>
                <c:pt idx="135">
                  <c:v>-9633.5</c:v>
                </c:pt>
                <c:pt idx="136">
                  <c:v>-9616.5</c:v>
                </c:pt>
                <c:pt idx="137">
                  <c:v>-9548.5</c:v>
                </c:pt>
                <c:pt idx="138">
                  <c:v>-9534</c:v>
                </c:pt>
                <c:pt idx="139">
                  <c:v>-9434</c:v>
                </c:pt>
                <c:pt idx="140">
                  <c:v>-9229</c:v>
                </c:pt>
                <c:pt idx="141">
                  <c:v>-9225</c:v>
                </c:pt>
                <c:pt idx="142">
                  <c:v>-9036.5</c:v>
                </c:pt>
                <c:pt idx="143">
                  <c:v>-8993</c:v>
                </c:pt>
                <c:pt idx="144">
                  <c:v>-8947.5</c:v>
                </c:pt>
                <c:pt idx="145">
                  <c:v>-8820</c:v>
                </c:pt>
                <c:pt idx="146">
                  <c:v>-8403</c:v>
                </c:pt>
                <c:pt idx="147">
                  <c:v>-8387.5</c:v>
                </c:pt>
                <c:pt idx="148">
                  <c:v>-8371</c:v>
                </c:pt>
                <c:pt idx="149">
                  <c:v>-8370.5</c:v>
                </c:pt>
                <c:pt idx="150">
                  <c:v>-8366.5</c:v>
                </c:pt>
                <c:pt idx="151">
                  <c:v>-7995</c:v>
                </c:pt>
                <c:pt idx="152">
                  <c:v>-7983</c:v>
                </c:pt>
                <c:pt idx="153">
                  <c:v>-7766</c:v>
                </c:pt>
                <c:pt idx="154">
                  <c:v>-7538.5</c:v>
                </c:pt>
                <c:pt idx="155">
                  <c:v>-7513.5</c:v>
                </c:pt>
                <c:pt idx="156">
                  <c:v>-7513.5</c:v>
                </c:pt>
                <c:pt idx="157">
                  <c:v>-7293</c:v>
                </c:pt>
                <c:pt idx="158">
                  <c:v>-7245</c:v>
                </c:pt>
                <c:pt idx="159">
                  <c:v>-7120.5</c:v>
                </c:pt>
                <c:pt idx="160">
                  <c:v>-7056</c:v>
                </c:pt>
                <c:pt idx="161">
                  <c:v>-6929.5</c:v>
                </c:pt>
                <c:pt idx="162">
                  <c:v>-6913</c:v>
                </c:pt>
                <c:pt idx="163">
                  <c:v>-6848</c:v>
                </c:pt>
                <c:pt idx="164">
                  <c:v>-6720</c:v>
                </c:pt>
                <c:pt idx="165">
                  <c:v>-6716.5</c:v>
                </c:pt>
                <c:pt idx="166">
                  <c:v>-6615.5</c:v>
                </c:pt>
                <c:pt idx="167">
                  <c:v>-6548.5</c:v>
                </c:pt>
                <c:pt idx="168">
                  <c:v>-6500</c:v>
                </c:pt>
                <c:pt idx="169">
                  <c:v>-6296</c:v>
                </c:pt>
                <c:pt idx="170">
                  <c:v>-6295.5</c:v>
                </c:pt>
                <c:pt idx="171">
                  <c:v>-6291.5</c:v>
                </c:pt>
                <c:pt idx="172">
                  <c:v>-6279</c:v>
                </c:pt>
                <c:pt idx="173">
                  <c:v>-6147.5</c:v>
                </c:pt>
                <c:pt idx="174">
                  <c:v>-6095</c:v>
                </c:pt>
                <c:pt idx="175">
                  <c:v>-6091</c:v>
                </c:pt>
                <c:pt idx="176">
                  <c:v>-6059</c:v>
                </c:pt>
                <c:pt idx="177">
                  <c:v>-6006.5</c:v>
                </c:pt>
                <c:pt idx="178">
                  <c:v>-5939</c:v>
                </c:pt>
                <c:pt idx="179">
                  <c:v>-5834</c:v>
                </c:pt>
                <c:pt idx="180">
                  <c:v>-5774</c:v>
                </c:pt>
                <c:pt idx="181">
                  <c:v>-5771.5</c:v>
                </c:pt>
                <c:pt idx="182">
                  <c:v>-5706</c:v>
                </c:pt>
                <c:pt idx="183">
                  <c:v>-5666</c:v>
                </c:pt>
                <c:pt idx="184">
                  <c:v>-5666</c:v>
                </c:pt>
                <c:pt idx="185">
                  <c:v>-5654.5</c:v>
                </c:pt>
                <c:pt idx="186">
                  <c:v>-5610</c:v>
                </c:pt>
                <c:pt idx="187">
                  <c:v>-5610</c:v>
                </c:pt>
                <c:pt idx="188">
                  <c:v>-5502</c:v>
                </c:pt>
                <c:pt idx="189">
                  <c:v>-5474</c:v>
                </c:pt>
                <c:pt idx="190">
                  <c:v>-5470.5</c:v>
                </c:pt>
                <c:pt idx="191">
                  <c:v>-5466</c:v>
                </c:pt>
                <c:pt idx="192">
                  <c:v>-5466</c:v>
                </c:pt>
                <c:pt idx="193">
                  <c:v>-5446</c:v>
                </c:pt>
                <c:pt idx="194">
                  <c:v>-5445.5</c:v>
                </c:pt>
                <c:pt idx="195">
                  <c:v>-5365</c:v>
                </c:pt>
                <c:pt idx="196">
                  <c:v>-5301.5</c:v>
                </c:pt>
                <c:pt idx="197">
                  <c:v>-5273</c:v>
                </c:pt>
                <c:pt idx="198">
                  <c:v>-5269</c:v>
                </c:pt>
                <c:pt idx="199">
                  <c:v>-5269</c:v>
                </c:pt>
                <c:pt idx="200">
                  <c:v>-5269</c:v>
                </c:pt>
                <c:pt idx="201">
                  <c:v>-5265.5</c:v>
                </c:pt>
                <c:pt idx="202">
                  <c:v>-5265</c:v>
                </c:pt>
                <c:pt idx="203">
                  <c:v>-5253</c:v>
                </c:pt>
                <c:pt idx="204">
                  <c:v>-5168.5</c:v>
                </c:pt>
                <c:pt idx="205">
                  <c:v>-5081.5</c:v>
                </c:pt>
                <c:pt idx="206">
                  <c:v>-5077</c:v>
                </c:pt>
                <c:pt idx="207">
                  <c:v>-5065</c:v>
                </c:pt>
                <c:pt idx="208">
                  <c:v>-5057</c:v>
                </c:pt>
                <c:pt idx="209">
                  <c:v>-5025</c:v>
                </c:pt>
                <c:pt idx="210">
                  <c:v>-5000</c:v>
                </c:pt>
                <c:pt idx="211">
                  <c:v>-4996</c:v>
                </c:pt>
                <c:pt idx="212">
                  <c:v>-4984.5</c:v>
                </c:pt>
                <c:pt idx="213">
                  <c:v>-4964.5</c:v>
                </c:pt>
                <c:pt idx="214">
                  <c:v>-4873</c:v>
                </c:pt>
                <c:pt idx="215">
                  <c:v>-4828.5</c:v>
                </c:pt>
                <c:pt idx="216">
                  <c:v>-4828</c:v>
                </c:pt>
                <c:pt idx="217">
                  <c:v>-4824.5</c:v>
                </c:pt>
                <c:pt idx="218">
                  <c:v>-4808</c:v>
                </c:pt>
                <c:pt idx="219">
                  <c:v>-4792.5</c:v>
                </c:pt>
                <c:pt idx="220">
                  <c:v>-4788</c:v>
                </c:pt>
                <c:pt idx="221">
                  <c:v>-4764</c:v>
                </c:pt>
                <c:pt idx="222">
                  <c:v>-4680</c:v>
                </c:pt>
                <c:pt idx="223">
                  <c:v>-4640.5</c:v>
                </c:pt>
                <c:pt idx="224">
                  <c:v>-4636.5</c:v>
                </c:pt>
                <c:pt idx="225">
                  <c:v>-4620.5</c:v>
                </c:pt>
                <c:pt idx="226">
                  <c:v>-4464</c:v>
                </c:pt>
                <c:pt idx="227">
                  <c:v>-4428</c:v>
                </c:pt>
                <c:pt idx="228">
                  <c:v>-4367.5</c:v>
                </c:pt>
                <c:pt idx="229">
                  <c:v>-4235.5</c:v>
                </c:pt>
                <c:pt idx="230">
                  <c:v>-4188</c:v>
                </c:pt>
                <c:pt idx="231">
                  <c:v>-4159.5</c:v>
                </c:pt>
                <c:pt idx="232">
                  <c:v>-4148</c:v>
                </c:pt>
                <c:pt idx="233">
                  <c:v>-4111.5</c:v>
                </c:pt>
                <c:pt idx="234">
                  <c:v>-4031.5</c:v>
                </c:pt>
                <c:pt idx="235">
                  <c:v>-3999.5</c:v>
                </c:pt>
                <c:pt idx="236">
                  <c:v>-3982.5</c:v>
                </c:pt>
                <c:pt idx="237">
                  <c:v>-3968.5</c:v>
                </c:pt>
                <c:pt idx="238">
                  <c:v>-3968.5</c:v>
                </c:pt>
                <c:pt idx="239">
                  <c:v>-3954.5</c:v>
                </c:pt>
                <c:pt idx="240">
                  <c:v>-3827</c:v>
                </c:pt>
                <c:pt idx="241">
                  <c:v>-3776.5</c:v>
                </c:pt>
                <c:pt idx="242">
                  <c:v>-3750.5</c:v>
                </c:pt>
                <c:pt idx="243">
                  <c:v>-3750.5</c:v>
                </c:pt>
                <c:pt idx="244">
                  <c:v>-3726.5</c:v>
                </c:pt>
                <c:pt idx="245">
                  <c:v>-3594</c:v>
                </c:pt>
                <c:pt idx="246">
                  <c:v>-3582</c:v>
                </c:pt>
                <c:pt idx="247">
                  <c:v>-3558</c:v>
                </c:pt>
                <c:pt idx="248">
                  <c:v>-3550</c:v>
                </c:pt>
                <c:pt idx="249">
                  <c:v>-3530</c:v>
                </c:pt>
                <c:pt idx="250">
                  <c:v>-3159</c:v>
                </c:pt>
                <c:pt idx="251">
                  <c:v>-3154.5</c:v>
                </c:pt>
                <c:pt idx="252">
                  <c:v>-2974.5</c:v>
                </c:pt>
                <c:pt idx="253">
                  <c:v>-2967</c:v>
                </c:pt>
                <c:pt idx="254">
                  <c:v>-2949</c:v>
                </c:pt>
                <c:pt idx="255">
                  <c:v>-2789.5</c:v>
                </c:pt>
                <c:pt idx="256">
                  <c:v>-2789</c:v>
                </c:pt>
                <c:pt idx="257">
                  <c:v>-2738.5</c:v>
                </c:pt>
                <c:pt idx="258">
                  <c:v>-2564.5</c:v>
                </c:pt>
                <c:pt idx="259">
                  <c:v>-2549.5</c:v>
                </c:pt>
                <c:pt idx="260">
                  <c:v>-2492</c:v>
                </c:pt>
                <c:pt idx="261">
                  <c:v>-2300.5</c:v>
                </c:pt>
                <c:pt idx="262">
                  <c:v>-2292</c:v>
                </c:pt>
                <c:pt idx="263">
                  <c:v>-2179</c:v>
                </c:pt>
                <c:pt idx="264">
                  <c:v>-2164</c:v>
                </c:pt>
                <c:pt idx="265">
                  <c:v>-2144</c:v>
                </c:pt>
                <c:pt idx="266">
                  <c:v>-2144</c:v>
                </c:pt>
                <c:pt idx="267">
                  <c:v>-2144</c:v>
                </c:pt>
                <c:pt idx="268">
                  <c:v>-2144</c:v>
                </c:pt>
                <c:pt idx="269">
                  <c:v>-2144</c:v>
                </c:pt>
                <c:pt idx="270">
                  <c:v>-2144</c:v>
                </c:pt>
                <c:pt idx="271">
                  <c:v>-2144</c:v>
                </c:pt>
                <c:pt idx="272">
                  <c:v>-2143.5</c:v>
                </c:pt>
                <c:pt idx="273">
                  <c:v>-2128.5</c:v>
                </c:pt>
                <c:pt idx="274">
                  <c:v>-2111.5</c:v>
                </c:pt>
                <c:pt idx="275">
                  <c:v>-2104.5</c:v>
                </c:pt>
                <c:pt idx="276">
                  <c:v>-2031.5</c:v>
                </c:pt>
                <c:pt idx="277">
                  <c:v>-2031</c:v>
                </c:pt>
                <c:pt idx="278">
                  <c:v>-1923.5</c:v>
                </c:pt>
                <c:pt idx="279">
                  <c:v>-1923.5</c:v>
                </c:pt>
                <c:pt idx="280">
                  <c:v>-1903</c:v>
                </c:pt>
                <c:pt idx="281">
                  <c:v>-1874.5</c:v>
                </c:pt>
                <c:pt idx="282">
                  <c:v>-1863</c:v>
                </c:pt>
                <c:pt idx="283">
                  <c:v>-1826.5</c:v>
                </c:pt>
                <c:pt idx="284">
                  <c:v>-1739</c:v>
                </c:pt>
                <c:pt idx="285">
                  <c:v>-1739</c:v>
                </c:pt>
                <c:pt idx="286">
                  <c:v>-1739</c:v>
                </c:pt>
                <c:pt idx="287">
                  <c:v>-1714.5</c:v>
                </c:pt>
                <c:pt idx="288">
                  <c:v>-1697.5</c:v>
                </c:pt>
                <c:pt idx="289">
                  <c:v>-1669.5</c:v>
                </c:pt>
                <c:pt idx="290">
                  <c:v>-1643.5</c:v>
                </c:pt>
                <c:pt idx="291">
                  <c:v>-1542</c:v>
                </c:pt>
                <c:pt idx="292">
                  <c:v>-1539</c:v>
                </c:pt>
                <c:pt idx="293">
                  <c:v>-1530.5</c:v>
                </c:pt>
                <c:pt idx="294">
                  <c:v>-1518.5</c:v>
                </c:pt>
                <c:pt idx="295">
                  <c:v>-1518.5</c:v>
                </c:pt>
                <c:pt idx="296">
                  <c:v>-1518.5</c:v>
                </c:pt>
                <c:pt idx="297">
                  <c:v>-1465.5</c:v>
                </c:pt>
                <c:pt idx="298">
                  <c:v>-1441.5</c:v>
                </c:pt>
                <c:pt idx="299">
                  <c:v>-1438.5</c:v>
                </c:pt>
                <c:pt idx="300">
                  <c:v>-1433.5</c:v>
                </c:pt>
                <c:pt idx="301">
                  <c:v>-1418.5</c:v>
                </c:pt>
                <c:pt idx="302">
                  <c:v>-1402</c:v>
                </c:pt>
                <c:pt idx="303">
                  <c:v>-1315.5</c:v>
                </c:pt>
                <c:pt idx="304">
                  <c:v>-1306.5</c:v>
                </c:pt>
                <c:pt idx="305">
                  <c:v>-1306.5</c:v>
                </c:pt>
                <c:pt idx="306">
                  <c:v>-1303.5</c:v>
                </c:pt>
                <c:pt idx="307">
                  <c:v>-1254.5</c:v>
                </c:pt>
                <c:pt idx="308">
                  <c:v>-1209.5</c:v>
                </c:pt>
                <c:pt idx="309">
                  <c:v>-1161.5</c:v>
                </c:pt>
                <c:pt idx="310">
                  <c:v>-1158</c:v>
                </c:pt>
                <c:pt idx="311">
                  <c:v>-1154</c:v>
                </c:pt>
                <c:pt idx="312">
                  <c:v>-1101.5</c:v>
                </c:pt>
                <c:pt idx="313">
                  <c:v>-1101.5</c:v>
                </c:pt>
                <c:pt idx="314">
                  <c:v>-1101.5</c:v>
                </c:pt>
                <c:pt idx="315">
                  <c:v>-1101.5</c:v>
                </c:pt>
                <c:pt idx="316">
                  <c:v>-1101.5</c:v>
                </c:pt>
                <c:pt idx="317">
                  <c:v>-1093.5</c:v>
                </c:pt>
                <c:pt idx="318">
                  <c:v>-1069.5</c:v>
                </c:pt>
                <c:pt idx="319">
                  <c:v>-1050.5</c:v>
                </c:pt>
                <c:pt idx="320">
                  <c:v>-1050.5</c:v>
                </c:pt>
                <c:pt idx="321">
                  <c:v>-1034</c:v>
                </c:pt>
                <c:pt idx="322">
                  <c:v>-1034</c:v>
                </c:pt>
                <c:pt idx="323">
                  <c:v>-913.5</c:v>
                </c:pt>
                <c:pt idx="324">
                  <c:v>-897.5</c:v>
                </c:pt>
                <c:pt idx="325">
                  <c:v>-897</c:v>
                </c:pt>
                <c:pt idx="326">
                  <c:v>-893</c:v>
                </c:pt>
                <c:pt idx="327">
                  <c:v>-893</c:v>
                </c:pt>
                <c:pt idx="328">
                  <c:v>-893</c:v>
                </c:pt>
                <c:pt idx="329">
                  <c:v>-893</c:v>
                </c:pt>
                <c:pt idx="330">
                  <c:v>-862</c:v>
                </c:pt>
                <c:pt idx="331">
                  <c:v>-862</c:v>
                </c:pt>
                <c:pt idx="332">
                  <c:v>-861</c:v>
                </c:pt>
                <c:pt idx="333">
                  <c:v>-861</c:v>
                </c:pt>
                <c:pt idx="334">
                  <c:v>-813</c:v>
                </c:pt>
                <c:pt idx="335">
                  <c:v>-801</c:v>
                </c:pt>
                <c:pt idx="336">
                  <c:v>-741.5</c:v>
                </c:pt>
                <c:pt idx="337">
                  <c:v>-697</c:v>
                </c:pt>
                <c:pt idx="338">
                  <c:v>-697</c:v>
                </c:pt>
                <c:pt idx="339">
                  <c:v>-697</c:v>
                </c:pt>
                <c:pt idx="340">
                  <c:v>-697</c:v>
                </c:pt>
                <c:pt idx="341">
                  <c:v>-697</c:v>
                </c:pt>
                <c:pt idx="342">
                  <c:v>-697</c:v>
                </c:pt>
                <c:pt idx="343">
                  <c:v>-697</c:v>
                </c:pt>
                <c:pt idx="344">
                  <c:v>-697</c:v>
                </c:pt>
                <c:pt idx="345">
                  <c:v>-697</c:v>
                </c:pt>
                <c:pt idx="346">
                  <c:v>-697</c:v>
                </c:pt>
                <c:pt idx="347">
                  <c:v>-697</c:v>
                </c:pt>
                <c:pt idx="348">
                  <c:v>-693</c:v>
                </c:pt>
                <c:pt idx="349">
                  <c:v>-693</c:v>
                </c:pt>
                <c:pt idx="350">
                  <c:v>-693</c:v>
                </c:pt>
                <c:pt idx="351">
                  <c:v>-693</c:v>
                </c:pt>
                <c:pt idx="352">
                  <c:v>-693</c:v>
                </c:pt>
                <c:pt idx="353">
                  <c:v>-693</c:v>
                </c:pt>
                <c:pt idx="354">
                  <c:v>-677</c:v>
                </c:pt>
                <c:pt idx="355">
                  <c:v>-645.5</c:v>
                </c:pt>
                <c:pt idx="356">
                  <c:v>-492.5</c:v>
                </c:pt>
                <c:pt idx="357">
                  <c:v>-488.5</c:v>
                </c:pt>
                <c:pt idx="358">
                  <c:v>-484.5</c:v>
                </c:pt>
                <c:pt idx="359">
                  <c:v>-484.5</c:v>
                </c:pt>
                <c:pt idx="360">
                  <c:v>-478</c:v>
                </c:pt>
                <c:pt idx="361">
                  <c:v>-476.5</c:v>
                </c:pt>
                <c:pt idx="362">
                  <c:v>-476.5</c:v>
                </c:pt>
                <c:pt idx="363">
                  <c:v>-476</c:v>
                </c:pt>
                <c:pt idx="364">
                  <c:v>-474.5</c:v>
                </c:pt>
                <c:pt idx="365">
                  <c:v>-472.5</c:v>
                </c:pt>
                <c:pt idx="366">
                  <c:v>-469</c:v>
                </c:pt>
                <c:pt idx="367">
                  <c:v>-462.5</c:v>
                </c:pt>
                <c:pt idx="368">
                  <c:v>-462</c:v>
                </c:pt>
                <c:pt idx="369">
                  <c:v>-461.5</c:v>
                </c:pt>
                <c:pt idx="370">
                  <c:v>-458.5</c:v>
                </c:pt>
                <c:pt idx="371">
                  <c:v>-458</c:v>
                </c:pt>
                <c:pt idx="372">
                  <c:v>-456</c:v>
                </c:pt>
                <c:pt idx="373">
                  <c:v>-454.5</c:v>
                </c:pt>
                <c:pt idx="374">
                  <c:v>-454</c:v>
                </c:pt>
                <c:pt idx="375">
                  <c:v>-452</c:v>
                </c:pt>
                <c:pt idx="376">
                  <c:v>-445.5</c:v>
                </c:pt>
                <c:pt idx="377">
                  <c:v>-444</c:v>
                </c:pt>
                <c:pt idx="378">
                  <c:v>-442</c:v>
                </c:pt>
                <c:pt idx="379">
                  <c:v>-440</c:v>
                </c:pt>
                <c:pt idx="380">
                  <c:v>-438</c:v>
                </c:pt>
                <c:pt idx="381">
                  <c:v>-437.5</c:v>
                </c:pt>
                <c:pt idx="382">
                  <c:v>-429.5</c:v>
                </c:pt>
                <c:pt idx="383">
                  <c:v>-320.5</c:v>
                </c:pt>
                <c:pt idx="384">
                  <c:v>-296</c:v>
                </c:pt>
                <c:pt idx="385">
                  <c:v>-288</c:v>
                </c:pt>
                <c:pt idx="386">
                  <c:v>-284</c:v>
                </c:pt>
                <c:pt idx="387">
                  <c:v>-272.5</c:v>
                </c:pt>
                <c:pt idx="388">
                  <c:v>-268</c:v>
                </c:pt>
                <c:pt idx="389">
                  <c:v>-260</c:v>
                </c:pt>
                <c:pt idx="390">
                  <c:v>-252</c:v>
                </c:pt>
                <c:pt idx="391">
                  <c:v>-244.5</c:v>
                </c:pt>
                <c:pt idx="392">
                  <c:v>-228.5</c:v>
                </c:pt>
                <c:pt idx="393">
                  <c:v>-224</c:v>
                </c:pt>
                <c:pt idx="394">
                  <c:v>-68</c:v>
                </c:pt>
                <c:pt idx="395">
                  <c:v>-40</c:v>
                </c:pt>
                <c:pt idx="396">
                  <c:v>-36.5</c:v>
                </c:pt>
                <c:pt idx="397">
                  <c:v>0.5</c:v>
                </c:pt>
                <c:pt idx="398">
                  <c:v>3.5</c:v>
                </c:pt>
                <c:pt idx="399">
                  <c:v>11.5</c:v>
                </c:pt>
                <c:pt idx="400">
                  <c:v>112.5</c:v>
                </c:pt>
                <c:pt idx="401">
                  <c:v>112.5</c:v>
                </c:pt>
                <c:pt idx="402">
                  <c:v>132.5</c:v>
                </c:pt>
                <c:pt idx="403">
                  <c:v>132.5</c:v>
                </c:pt>
                <c:pt idx="404">
                  <c:v>132.5</c:v>
                </c:pt>
                <c:pt idx="405">
                  <c:v>132.5</c:v>
                </c:pt>
                <c:pt idx="406">
                  <c:v>135.5</c:v>
                </c:pt>
                <c:pt idx="407">
                  <c:v>136.5</c:v>
                </c:pt>
                <c:pt idx="408">
                  <c:v>136.5</c:v>
                </c:pt>
                <c:pt idx="409">
                  <c:v>156.5</c:v>
                </c:pt>
                <c:pt idx="410">
                  <c:v>172</c:v>
                </c:pt>
                <c:pt idx="411">
                  <c:v>197</c:v>
                </c:pt>
                <c:pt idx="412">
                  <c:v>321</c:v>
                </c:pt>
                <c:pt idx="413">
                  <c:v>349</c:v>
                </c:pt>
                <c:pt idx="414">
                  <c:v>349</c:v>
                </c:pt>
                <c:pt idx="415">
                  <c:v>353</c:v>
                </c:pt>
                <c:pt idx="416">
                  <c:v>353</c:v>
                </c:pt>
                <c:pt idx="417">
                  <c:v>417.5</c:v>
                </c:pt>
                <c:pt idx="418">
                  <c:v>553</c:v>
                </c:pt>
                <c:pt idx="419">
                  <c:v>553</c:v>
                </c:pt>
                <c:pt idx="420">
                  <c:v>553</c:v>
                </c:pt>
                <c:pt idx="421">
                  <c:v>565.5</c:v>
                </c:pt>
                <c:pt idx="422">
                  <c:v>569.5</c:v>
                </c:pt>
                <c:pt idx="423">
                  <c:v>625</c:v>
                </c:pt>
                <c:pt idx="424">
                  <c:v>637</c:v>
                </c:pt>
                <c:pt idx="425">
                  <c:v>786</c:v>
                </c:pt>
                <c:pt idx="426">
                  <c:v>786</c:v>
                </c:pt>
                <c:pt idx="427">
                  <c:v>858</c:v>
                </c:pt>
                <c:pt idx="428">
                  <c:v>858</c:v>
                </c:pt>
                <c:pt idx="429">
                  <c:v>862.5</c:v>
                </c:pt>
                <c:pt idx="430">
                  <c:v>870.5</c:v>
                </c:pt>
                <c:pt idx="431">
                  <c:v>938</c:v>
                </c:pt>
                <c:pt idx="432">
                  <c:v>990.5</c:v>
                </c:pt>
                <c:pt idx="433">
                  <c:v>1042.5</c:v>
                </c:pt>
                <c:pt idx="434">
                  <c:v>1058.5</c:v>
                </c:pt>
                <c:pt idx="435">
                  <c:v>1193</c:v>
                </c:pt>
                <c:pt idx="436">
                  <c:v>1222</c:v>
                </c:pt>
                <c:pt idx="437">
                  <c:v>1223</c:v>
                </c:pt>
                <c:pt idx="438">
                  <c:v>1223</c:v>
                </c:pt>
                <c:pt idx="439">
                  <c:v>1227</c:v>
                </c:pt>
                <c:pt idx="440">
                  <c:v>1235</c:v>
                </c:pt>
                <c:pt idx="441">
                  <c:v>1243.5</c:v>
                </c:pt>
                <c:pt idx="442">
                  <c:v>1250</c:v>
                </c:pt>
                <c:pt idx="443">
                  <c:v>1379</c:v>
                </c:pt>
                <c:pt idx="444">
                  <c:v>1395</c:v>
                </c:pt>
                <c:pt idx="445">
                  <c:v>1419.5</c:v>
                </c:pt>
                <c:pt idx="446">
                  <c:v>1491.5</c:v>
                </c:pt>
                <c:pt idx="447">
                  <c:v>1591.5</c:v>
                </c:pt>
                <c:pt idx="448">
                  <c:v>1595.5</c:v>
                </c:pt>
                <c:pt idx="449">
                  <c:v>1631.5</c:v>
                </c:pt>
                <c:pt idx="450">
                  <c:v>1631.5</c:v>
                </c:pt>
                <c:pt idx="451">
                  <c:v>1631.5</c:v>
                </c:pt>
                <c:pt idx="452">
                  <c:v>1647.5</c:v>
                </c:pt>
                <c:pt idx="453">
                  <c:v>1659</c:v>
                </c:pt>
                <c:pt idx="454">
                  <c:v>1679</c:v>
                </c:pt>
                <c:pt idx="455">
                  <c:v>1707</c:v>
                </c:pt>
                <c:pt idx="456">
                  <c:v>1791.5</c:v>
                </c:pt>
                <c:pt idx="457">
                  <c:v>1799.5</c:v>
                </c:pt>
                <c:pt idx="458">
                  <c:v>1799.5</c:v>
                </c:pt>
                <c:pt idx="459">
                  <c:v>1839</c:v>
                </c:pt>
                <c:pt idx="460">
                  <c:v>1859.5</c:v>
                </c:pt>
                <c:pt idx="461">
                  <c:v>1887.5</c:v>
                </c:pt>
                <c:pt idx="462">
                  <c:v>1915.5</c:v>
                </c:pt>
                <c:pt idx="463">
                  <c:v>2019</c:v>
                </c:pt>
                <c:pt idx="464">
                  <c:v>2048</c:v>
                </c:pt>
                <c:pt idx="465">
                  <c:v>2064.5</c:v>
                </c:pt>
                <c:pt idx="466">
                  <c:v>2092</c:v>
                </c:pt>
                <c:pt idx="467">
                  <c:v>2207</c:v>
                </c:pt>
                <c:pt idx="468">
                  <c:v>2252</c:v>
                </c:pt>
                <c:pt idx="469">
                  <c:v>2273</c:v>
                </c:pt>
                <c:pt idx="470">
                  <c:v>2313</c:v>
                </c:pt>
                <c:pt idx="471">
                  <c:v>2445</c:v>
                </c:pt>
                <c:pt idx="472">
                  <c:v>2461.5</c:v>
                </c:pt>
                <c:pt idx="473">
                  <c:v>2476</c:v>
                </c:pt>
                <c:pt idx="474">
                  <c:v>2517</c:v>
                </c:pt>
                <c:pt idx="475">
                  <c:v>2517.5</c:v>
                </c:pt>
                <c:pt idx="476">
                  <c:v>2517.5</c:v>
                </c:pt>
                <c:pt idx="477">
                  <c:v>2629</c:v>
                </c:pt>
                <c:pt idx="478">
                  <c:v>2661.5</c:v>
                </c:pt>
                <c:pt idx="479">
                  <c:v>2664</c:v>
                </c:pt>
                <c:pt idx="480">
                  <c:v>2693.5</c:v>
                </c:pt>
                <c:pt idx="481">
                  <c:v>2738</c:v>
                </c:pt>
                <c:pt idx="482">
                  <c:v>2738</c:v>
                </c:pt>
                <c:pt idx="483">
                  <c:v>2757</c:v>
                </c:pt>
                <c:pt idx="484">
                  <c:v>2872</c:v>
                </c:pt>
                <c:pt idx="485">
                  <c:v>2873.5</c:v>
                </c:pt>
                <c:pt idx="486">
                  <c:v>2881</c:v>
                </c:pt>
                <c:pt idx="487">
                  <c:v>2885.5</c:v>
                </c:pt>
                <c:pt idx="488">
                  <c:v>2886.5</c:v>
                </c:pt>
                <c:pt idx="489">
                  <c:v>2906</c:v>
                </c:pt>
                <c:pt idx="490">
                  <c:v>2906.5</c:v>
                </c:pt>
                <c:pt idx="491">
                  <c:v>2909</c:v>
                </c:pt>
                <c:pt idx="492">
                  <c:v>2926</c:v>
                </c:pt>
                <c:pt idx="493">
                  <c:v>2926</c:v>
                </c:pt>
                <c:pt idx="494">
                  <c:v>3074</c:v>
                </c:pt>
                <c:pt idx="495">
                  <c:v>3074</c:v>
                </c:pt>
                <c:pt idx="496">
                  <c:v>3081</c:v>
                </c:pt>
                <c:pt idx="497">
                  <c:v>3090</c:v>
                </c:pt>
                <c:pt idx="498">
                  <c:v>3090</c:v>
                </c:pt>
                <c:pt idx="499">
                  <c:v>3090</c:v>
                </c:pt>
                <c:pt idx="500">
                  <c:v>3090</c:v>
                </c:pt>
                <c:pt idx="501">
                  <c:v>3102.5</c:v>
                </c:pt>
                <c:pt idx="502">
                  <c:v>3103.5</c:v>
                </c:pt>
                <c:pt idx="503">
                  <c:v>3110</c:v>
                </c:pt>
                <c:pt idx="504">
                  <c:v>3112</c:v>
                </c:pt>
                <c:pt idx="505">
                  <c:v>3144</c:v>
                </c:pt>
                <c:pt idx="506">
                  <c:v>3175</c:v>
                </c:pt>
                <c:pt idx="507">
                  <c:v>3286.5</c:v>
                </c:pt>
                <c:pt idx="508">
                  <c:v>3290.5</c:v>
                </c:pt>
                <c:pt idx="509">
                  <c:v>3290.5</c:v>
                </c:pt>
                <c:pt idx="510">
                  <c:v>3307</c:v>
                </c:pt>
                <c:pt idx="511">
                  <c:v>3307</c:v>
                </c:pt>
                <c:pt idx="512">
                  <c:v>3307.5</c:v>
                </c:pt>
                <c:pt idx="513">
                  <c:v>3308</c:v>
                </c:pt>
                <c:pt idx="514">
                  <c:v>3313.5</c:v>
                </c:pt>
                <c:pt idx="515">
                  <c:v>3324</c:v>
                </c:pt>
                <c:pt idx="516">
                  <c:v>3327</c:v>
                </c:pt>
                <c:pt idx="517">
                  <c:v>3327</c:v>
                </c:pt>
                <c:pt idx="518">
                  <c:v>3356</c:v>
                </c:pt>
                <c:pt idx="519">
                  <c:v>3507</c:v>
                </c:pt>
                <c:pt idx="520">
                  <c:v>3517</c:v>
                </c:pt>
                <c:pt idx="521">
                  <c:v>3673.5</c:v>
                </c:pt>
                <c:pt idx="522">
                  <c:v>3675.5</c:v>
                </c:pt>
                <c:pt idx="523">
                  <c:v>3683</c:v>
                </c:pt>
                <c:pt idx="524">
                  <c:v>3722</c:v>
                </c:pt>
                <c:pt idx="525">
                  <c:v>3727</c:v>
                </c:pt>
                <c:pt idx="526">
                  <c:v>3731.5</c:v>
                </c:pt>
                <c:pt idx="527">
                  <c:v>3739</c:v>
                </c:pt>
                <c:pt idx="528">
                  <c:v>3763</c:v>
                </c:pt>
                <c:pt idx="529">
                  <c:v>3772</c:v>
                </c:pt>
                <c:pt idx="530">
                  <c:v>3919.5</c:v>
                </c:pt>
                <c:pt idx="531">
                  <c:v>3971</c:v>
                </c:pt>
                <c:pt idx="532">
                  <c:v>3971</c:v>
                </c:pt>
                <c:pt idx="533">
                  <c:v>4064</c:v>
                </c:pt>
                <c:pt idx="534">
                  <c:v>4107</c:v>
                </c:pt>
                <c:pt idx="535">
                  <c:v>4123.5</c:v>
                </c:pt>
                <c:pt idx="536">
                  <c:v>4124</c:v>
                </c:pt>
                <c:pt idx="537">
                  <c:v>4140</c:v>
                </c:pt>
                <c:pt idx="538">
                  <c:v>4140</c:v>
                </c:pt>
                <c:pt idx="539">
                  <c:v>4161.5</c:v>
                </c:pt>
                <c:pt idx="540">
                  <c:v>4276</c:v>
                </c:pt>
                <c:pt idx="541">
                  <c:v>4300</c:v>
                </c:pt>
                <c:pt idx="542">
                  <c:v>4308</c:v>
                </c:pt>
                <c:pt idx="543">
                  <c:v>4315</c:v>
                </c:pt>
                <c:pt idx="544">
                  <c:v>4348</c:v>
                </c:pt>
                <c:pt idx="545">
                  <c:v>4364</c:v>
                </c:pt>
                <c:pt idx="546">
                  <c:v>4508.5</c:v>
                </c:pt>
                <c:pt idx="547">
                  <c:v>4525</c:v>
                </c:pt>
                <c:pt idx="548">
                  <c:v>4528</c:v>
                </c:pt>
                <c:pt idx="549">
                  <c:v>4592</c:v>
                </c:pt>
                <c:pt idx="550">
                  <c:v>4732</c:v>
                </c:pt>
                <c:pt idx="551">
                  <c:v>4757.5</c:v>
                </c:pt>
                <c:pt idx="552">
                  <c:v>4936</c:v>
                </c:pt>
                <c:pt idx="553">
                  <c:v>4944.5</c:v>
                </c:pt>
                <c:pt idx="554">
                  <c:v>4980.5</c:v>
                </c:pt>
                <c:pt idx="555">
                  <c:v>4989</c:v>
                </c:pt>
                <c:pt idx="556">
                  <c:v>4990</c:v>
                </c:pt>
                <c:pt idx="557">
                  <c:v>5014</c:v>
                </c:pt>
                <c:pt idx="558">
                  <c:v>5030</c:v>
                </c:pt>
                <c:pt idx="559">
                  <c:v>5152.5</c:v>
                </c:pt>
                <c:pt idx="560">
                  <c:v>5154</c:v>
                </c:pt>
                <c:pt idx="561">
                  <c:v>5159</c:v>
                </c:pt>
                <c:pt idx="562">
                  <c:v>5161</c:v>
                </c:pt>
                <c:pt idx="563">
                  <c:v>5169</c:v>
                </c:pt>
                <c:pt idx="564">
                  <c:v>5177</c:v>
                </c:pt>
                <c:pt idx="565">
                  <c:v>5178</c:v>
                </c:pt>
                <c:pt idx="566">
                  <c:v>5205.5</c:v>
                </c:pt>
                <c:pt idx="567">
                  <c:v>5385</c:v>
                </c:pt>
                <c:pt idx="568">
                  <c:v>5390</c:v>
                </c:pt>
                <c:pt idx="569">
                  <c:v>5411</c:v>
                </c:pt>
                <c:pt idx="570">
                  <c:v>5589.5</c:v>
                </c:pt>
                <c:pt idx="571">
                  <c:v>5602</c:v>
                </c:pt>
                <c:pt idx="572">
                  <c:v>5619</c:v>
                </c:pt>
                <c:pt idx="573">
                  <c:v>5638.5</c:v>
                </c:pt>
                <c:pt idx="574">
                  <c:v>5663.5</c:v>
                </c:pt>
              </c:numCache>
            </c:numRef>
          </c:xVal>
          <c:yVal>
            <c:numRef>
              <c:f>Active!$H$21:$H$9904</c:f>
              <c:numCache>
                <c:formatCode>General</c:formatCode>
                <c:ptCount val="9884"/>
                <c:pt idx="186">
                  <c:v>1.2449529996956699E-2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E9-4CBF-92CA-55D786A875D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Active!$F$21:$F$9904</c:f>
              <c:numCache>
                <c:formatCode>General</c:formatCode>
                <c:ptCount val="9884"/>
                <c:pt idx="0">
                  <c:v>-19650.5</c:v>
                </c:pt>
                <c:pt idx="1">
                  <c:v>-19585</c:v>
                </c:pt>
                <c:pt idx="2">
                  <c:v>-19384.5</c:v>
                </c:pt>
                <c:pt idx="3">
                  <c:v>-19000.5</c:v>
                </c:pt>
                <c:pt idx="4">
                  <c:v>-18984</c:v>
                </c:pt>
                <c:pt idx="5">
                  <c:v>-18968</c:v>
                </c:pt>
                <c:pt idx="6">
                  <c:v>-18952</c:v>
                </c:pt>
                <c:pt idx="7">
                  <c:v>-18848.5</c:v>
                </c:pt>
                <c:pt idx="8">
                  <c:v>-18795.5</c:v>
                </c:pt>
                <c:pt idx="9">
                  <c:v>-18792</c:v>
                </c:pt>
                <c:pt idx="10">
                  <c:v>-18780</c:v>
                </c:pt>
                <c:pt idx="11">
                  <c:v>-18771.5</c:v>
                </c:pt>
                <c:pt idx="12">
                  <c:v>-18755.5</c:v>
                </c:pt>
                <c:pt idx="13">
                  <c:v>-18739</c:v>
                </c:pt>
                <c:pt idx="14">
                  <c:v>-18628.5</c:v>
                </c:pt>
                <c:pt idx="15">
                  <c:v>-18558</c:v>
                </c:pt>
                <c:pt idx="16">
                  <c:v>-18439.5</c:v>
                </c:pt>
                <c:pt idx="17">
                  <c:v>-18410</c:v>
                </c:pt>
                <c:pt idx="18">
                  <c:v>-18403.5</c:v>
                </c:pt>
                <c:pt idx="19">
                  <c:v>-17971</c:v>
                </c:pt>
                <c:pt idx="20">
                  <c:v>-17826.5</c:v>
                </c:pt>
                <c:pt idx="21">
                  <c:v>-17822.5</c:v>
                </c:pt>
                <c:pt idx="22">
                  <c:v>-17574</c:v>
                </c:pt>
                <c:pt idx="23">
                  <c:v>-17545.5</c:v>
                </c:pt>
                <c:pt idx="24">
                  <c:v>-17349.5</c:v>
                </c:pt>
                <c:pt idx="25">
                  <c:v>-17329</c:v>
                </c:pt>
                <c:pt idx="26">
                  <c:v>-17280.5</c:v>
                </c:pt>
                <c:pt idx="27">
                  <c:v>-17165.5</c:v>
                </c:pt>
                <c:pt idx="28">
                  <c:v>-17120.5</c:v>
                </c:pt>
                <c:pt idx="29">
                  <c:v>-16945</c:v>
                </c:pt>
                <c:pt idx="30">
                  <c:v>-16540</c:v>
                </c:pt>
                <c:pt idx="31">
                  <c:v>-16438.5</c:v>
                </c:pt>
                <c:pt idx="32">
                  <c:v>-16327.5</c:v>
                </c:pt>
                <c:pt idx="33">
                  <c:v>-15883</c:v>
                </c:pt>
                <c:pt idx="34">
                  <c:v>-15813.5</c:v>
                </c:pt>
                <c:pt idx="35">
                  <c:v>-15629.5</c:v>
                </c:pt>
                <c:pt idx="36">
                  <c:v>-15105.5</c:v>
                </c:pt>
                <c:pt idx="37">
                  <c:v>-14889</c:v>
                </c:pt>
                <c:pt idx="38">
                  <c:v>-14676.5</c:v>
                </c:pt>
                <c:pt idx="39">
                  <c:v>-14660.5</c:v>
                </c:pt>
                <c:pt idx="40">
                  <c:v>-14660.5</c:v>
                </c:pt>
                <c:pt idx="41">
                  <c:v>-14440</c:v>
                </c:pt>
                <c:pt idx="42">
                  <c:v>-14440</c:v>
                </c:pt>
                <c:pt idx="43">
                  <c:v>-14436</c:v>
                </c:pt>
                <c:pt idx="44">
                  <c:v>-14223.5</c:v>
                </c:pt>
                <c:pt idx="45">
                  <c:v>-14223.5</c:v>
                </c:pt>
                <c:pt idx="46">
                  <c:v>-14215</c:v>
                </c:pt>
                <c:pt idx="47">
                  <c:v>-14203</c:v>
                </c:pt>
                <c:pt idx="48">
                  <c:v>-14199</c:v>
                </c:pt>
                <c:pt idx="49">
                  <c:v>-14183</c:v>
                </c:pt>
                <c:pt idx="50">
                  <c:v>-13990.5</c:v>
                </c:pt>
                <c:pt idx="51">
                  <c:v>-13953</c:v>
                </c:pt>
                <c:pt idx="52">
                  <c:v>-13798.5</c:v>
                </c:pt>
                <c:pt idx="53">
                  <c:v>-13721</c:v>
                </c:pt>
                <c:pt idx="54">
                  <c:v>-13623</c:v>
                </c:pt>
                <c:pt idx="55">
                  <c:v>-13569</c:v>
                </c:pt>
                <c:pt idx="56">
                  <c:v>-13218</c:v>
                </c:pt>
                <c:pt idx="57">
                  <c:v>-13213</c:v>
                </c:pt>
                <c:pt idx="58">
                  <c:v>-13198</c:v>
                </c:pt>
                <c:pt idx="59">
                  <c:v>-13197</c:v>
                </c:pt>
                <c:pt idx="60">
                  <c:v>-13182</c:v>
                </c:pt>
                <c:pt idx="61">
                  <c:v>-13165</c:v>
                </c:pt>
                <c:pt idx="62">
                  <c:v>-13164</c:v>
                </c:pt>
                <c:pt idx="63">
                  <c:v>-13140.5</c:v>
                </c:pt>
                <c:pt idx="64">
                  <c:v>-13132</c:v>
                </c:pt>
                <c:pt idx="65">
                  <c:v>-13120.5</c:v>
                </c:pt>
                <c:pt idx="66">
                  <c:v>-13112.5</c:v>
                </c:pt>
                <c:pt idx="67">
                  <c:v>-13014</c:v>
                </c:pt>
                <c:pt idx="68">
                  <c:v>-12976</c:v>
                </c:pt>
                <c:pt idx="69">
                  <c:v>-12948.5</c:v>
                </c:pt>
                <c:pt idx="70">
                  <c:v>-12932.5</c:v>
                </c:pt>
                <c:pt idx="71">
                  <c:v>-12807.5</c:v>
                </c:pt>
                <c:pt idx="72">
                  <c:v>-12775.5</c:v>
                </c:pt>
                <c:pt idx="73">
                  <c:v>-12718.5</c:v>
                </c:pt>
                <c:pt idx="74">
                  <c:v>-12585</c:v>
                </c:pt>
                <c:pt idx="75">
                  <c:v>-12556</c:v>
                </c:pt>
                <c:pt idx="76">
                  <c:v>-12552</c:v>
                </c:pt>
                <c:pt idx="77">
                  <c:v>-12540</c:v>
                </c:pt>
                <c:pt idx="78">
                  <c:v>-12532</c:v>
                </c:pt>
                <c:pt idx="79">
                  <c:v>-12523</c:v>
                </c:pt>
                <c:pt idx="80">
                  <c:v>-12523</c:v>
                </c:pt>
                <c:pt idx="81">
                  <c:v>-12490.5</c:v>
                </c:pt>
                <c:pt idx="82">
                  <c:v>-12266</c:v>
                </c:pt>
                <c:pt idx="83">
                  <c:v>-12178.5</c:v>
                </c:pt>
                <c:pt idx="84">
                  <c:v>-12170</c:v>
                </c:pt>
                <c:pt idx="85">
                  <c:v>-12166</c:v>
                </c:pt>
                <c:pt idx="86">
                  <c:v>-12162.5</c:v>
                </c:pt>
                <c:pt idx="87">
                  <c:v>-12158.5</c:v>
                </c:pt>
                <c:pt idx="88">
                  <c:v>-12153.5</c:v>
                </c:pt>
                <c:pt idx="89">
                  <c:v>-12140</c:v>
                </c:pt>
                <c:pt idx="90">
                  <c:v>-12139</c:v>
                </c:pt>
                <c:pt idx="91">
                  <c:v>-12118</c:v>
                </c:pt>
                <c:pt idx="92">
                  <c:v>-12102</c:v>
                </c:pt>
                <c:pt idx="93">
                  <c:v>-12078.5</c:v>
                </c:pt>
                <c:pt idx="94">
                  <c:v>-11958.5</c:v>
                </c:pt>
                <c:pt idx="95">
                  <c:v>-11923</c:v>
                </c:pt>
                <c:pt idx="96">
                  <c:v>-11761</c:v>
                </c:pt>
                <c:pt idx="97">
                  <c:v>-11757.5</c:v>
                </c:pt>
                <c:pt idx="98">
                  <c:v>-11757</c:v>
                </c:pt>
                <c:pt idx="99">
                  <c:v>-11745</c:v>
                </c:pt>
                <c:pt idx="100">
                  <c:v>-11742</c:v>
                </c:pt>
                <c:pt idx="101">
                  <c:v>-11714.5</c:v>
                </c:pt>
                <c:pt idx="102">
                  <c:v>-11666</c:v>
                </c:pt>
                <c:pt idx="103">
                  <c:v>-11648.5</c:v>
                </c:pt>
                <c:pt idx="104">
                  <c:v>-11525.5</c:v>
                </c:pt>
                <c:pt idx="105">
                  <c:v>-11505</c:v>
                </c:pt>
                <c:pt idx="106">
                  <c:v>-11277.5</c:v>
                </c:pt>
                <c:pt idx="107">
                  <c:v>-11269</c:v>
                </c:pt>
                <c:pt idx="108">
                  <c:v>-11233</c:v>
                </c:pt>
                <c:pt idx="109">
                  <c:v>-11100</c:v>
                </c:pt>
                <c:pt idx="110">
                  <c:v>-11097</c:v>
                </c:pt>
                <c:pt idx="111">
                  <c:v>-11083.5</c:v>
                </c:pt>
                <c:pt idx="112">
                  <c:v>-10913.5</c:v>
                </c:pt>
                <c:pt idx="113">
                  <c:v>-10903.5</c:v>
                </c:pt>
                <c:pt idx="114">
                  <c:v>-10899.5</c:v>
                </c:pt>
                <c:pt idx="115">
                  <c:v>-10895.5</c:v>
                </c:pt>
                <c:pt idx="116">
                  <c:v>-10871</c:v>
                </c:pt>
                <c:pt idx="117">
                  <c:v>-10715.5</c:v>
                </c:pt>
                <c:pt idx="118">
                  <c:v>-10701</c:v>
                </c:pt>
                <c:pt idx="119">
                  <c:v>-10683</c:v>
                </c:pt>
                <c:pt idx="120">
                  <c:v>-10511</c:v>
                </c:pt>
                <c:pt idx="121">
                  <c:v>-10480.5</c:v>
                </c:pt>
                <c:pt idx="122">
                  <c:v>-10475.5</c:v>
                </c:pt>
                <c:pt idx="123">
                  <c:v>-10272.5</c:v>
                </c:pt>
                <c:pt idx="124">
                  <c:v>-10243.5</c:v>
                </c:pt>
                <c:pt idx="125">
                  <c:v>-10226.5</c:v>
                </c:pt>
                <c:pt idx="126">
                  <c:v>-10211</c:v>
                </c:pt>
                <c:pt idx="127">
                  <c:v>-10059</c:v>
                </c:pt>
                <c:pt idx="128">
                  <c:v>-9877</c:v>
                </c:pt>
                <c:pt idx="129">
                  <c:v>-9859.5</c:v>
                </c:pt>
                <c:pt idx="130">
                  <c:v>-9837.5</c:v>
                </c:pt>
                <c:pt idx="131">
                  <c:v>-9834</c:v>
                </c:pt>
                <c:pt idx="132">
                  <c:v>-9825</c:v>
                </c:pt>
                <c:pt idx="133">
                  <c:v>-9649.5</c:v>
                </c:pt>
                <c:pt idx="134">
                  <c:v>-9634</c:v>
                </c:pt>
                <c:pt idx="135">
                  <c:v>-9633.5</c:v>
                </c:pt>
                <c:pt idx="136">
                  <c:v>-9616.5</c:v>
                </c:pt>
                <c:pt idx="137">
                  <c:v>-9548.5</c:v>
                </c:pt>
                <c:pt idx="138">
                  <c:v>-9534</c:v>
                </c:pt>
                <c:pt idx="139">
                  <c:v>-9434</c:v>
                </c:pt>
                <c:pt idx="140">
                  <c:v>-9229</c:v>
                </c:pt>
                <c:pt idx="141">
                  <c:v>-9225</c:v>
                </c:pt>
                <c:pt idx="142">
                  <c:v>-9036.5</c:v>
                </c:pt>
                <c:pt idx="143">
                  <c:v>-8993</c:v>
                </c:pt>
                <c:pt idx="144">
                  <c:v>-8947.5</c:v>
                </c:pt>
                <c:pt idx="145">
                  <c:v>-8820</c:v>
                </c:pt>
                <c:pt idx="146">
                  <c:v>-8403</c:v>
                </c:pt>
                <c:pt idx="147">
                  <c:v>-8387.5</c:v>
                </c:pt>
                <c:pt idx="148">
                  <c:v>-8371</c:v>
                </c:pt>
                <c:pt idx="149">
                  <c:v>-8370.5</c:v>
                </c:pt>
                <c:pt idx="150">
                  <c:v>-8366.5</c:v>
                </c:pt>
                <c:pt idx="151">
                  <c:v>-7995</c:v>
                </c:pt>
                <c:pt idx="152">
                  <c:v>-7983</c:v>
                </c:pt>
                <c:pt idx="153">
                  <c:v>-7766</c:v>
                </c:pt>
                <c:pt idx="154">
                  <c:v>-7538.5</c:v>
                </c:pt>
                <c:pt idx="155">
                  <c:v>-7513.5</c:v>
                </c:pt>
                <c:pt idx="156">
                  <c:v>-7513.5</c:v>
                </c:pt>
                <c:pt idx="157">
                  <c:v>-7293</c:v>
                </c:pt>
                <c:pt idx="158">
                  <c:v>-7245</c:v>
                </c:pt>
                <c:pt idx="159">
                  <c:v>-7120.5</c:v>
                </c:pt>
                <c:pt idx="160">
                  <c:v>-7056</c:v>
                </c:pt>
                <c:pt idx="161">
                  <c:v>-6929.5</c:v>
                </c:pt>
                <c:pt idx="162">
                  <c:v>-6913</c:v>
                </c:pt>
                <c:pt idx="163">
                  <c:v>-6848</c:v>
                </c:pt>
                <c:pt idx="164">
                  <c:v>-6720</c:v>
                </c:pt>
                <c:pt idx="165">
                  <c:v>-6716.5</c:v>
                </c:pt>
                <c:pt idx="166">
                  <c:v>-6615.5</c:v>
                </c:pt>
                <c:pt idx="167">
                  <c:v>-6548.5</c:v>
                </c:pt>
                <c:pt idx="168">
                  <c:v>-6500</c:v>
                </c:pt>
                <c:pt idx="169">
                  <c:v>-6296</c:v>
                </c:pt>
                <c:pt idx="170">
                  <c:v>-6295.5</c:v>
                </c:pt>
                <c:pt idx="171">
                  <c:v>-6291.5</c:v>
                </c:pt>
                <c:pt idx="172">
                  <c:v>-6279</c:v>
                </c:pt>
                <c:pt idx="173">
                  <c:v>-6147.5</c:v>
                </c:pt>
                <c:pt idx="174">
                  <c:v>-6095</c:v>
                </c:pt>
                <c:pt idx="175">
                  <c:v>-6091</c:v>
                </c:pt>
                <c:pt idx="176">
                  <c:v>-6059</c:v>
                </c:pt>
                <c:pt idx="177">
                  <c:v>-6006.5</c:v>
                </c:pt>
                <c:pt idx="178">
                  <c:v>-5939</c:v>
                </c:pt>
                <c:pt idx="179">
                  <c:v>-5834</c:v>
                </c:pt>
                <c:pt idx="180">
                  <c:v>-5774</c:v>
                </c:pt>
                <c:pt idx="181">
                  <c:v>-5771.5</c:v>
                </c:pt>
                <c:pt idx="182">
                  <c:v>-5706</c:v>
                </c:pt>
                <c:pt idx="183">
                  <c:v>-5666</c:v>
                </c:pt>
                <c:pt idx="184">
                  <c:v>-5666</c:v>
                </c:pt>
                <c:pt idx="185">
                  <c:v>-5654.5</c:v>
                </c:pt>
                <c:pt idx="186">
                  <c:v>-5610</c:v>
                </c:pt>
                <c:pt idx="187">
                  <c:v>-5610</c:v>
                </c:pt>
                <c:pt idx="188">
                  <c:v>-5502</c:v>
                </c:pt>
                <c:pt idx="189">
                  <c:v>-5474</c:v>
                </c:pt>
                <c:pt idx="190">
                  <c:v>-5470.5</c:v>
                </c:pt>
                <c:pt idx="191">
                  <c:v>-5466</c:v>
                </c:pt>
                <c:pt idx="192">
                  <c:v>-5466</c:v>
                </c:pt>
                <c:pt idx="193">
                  <c:v>-5446</c:v>
                </c:pt>
                <c:pt idx="194">
                  <c:v>-5445.5</c:v>
                </c:pt>
                <c:pt idx="195">
                  <c:v>-5365</c:v>
                </c:pt>
                <c:pt idx="196">
                  <c:v>-5301.5</c:v>
                </c:pt>
                <c:pt idx="197">
                  <c:v>-5273</c:v>
                </c:pt>
                <c:pt idx="198">
                  <c:v>-5269</c:v>
                </c:pt>
                <c:pt idx="199">
                  <c:v>-5269</c:v>
                </c:pt>
                <c:pt idx="200">
                  <c:v>-5269</c:v>
                </c:pt>
                <c:pt idx="201">
                  <c:v>-5265.5</c:v>
                </c:pt>
                <c:pt idx="202">
                  <c:v>-5265</c:v>
                </c:pt>
                <c:pt idx="203">
                  <c:v>-5253</c:v>
                </c:pt>
                <c:pt idx="204">
                  <c:v>-5168.5</c:v>
                </c:pt>
                <c:pt idx="205">
                  <c:v>-5081.5</c:v>
                </c:pt>
                <c:pt idx="206">
                  <c:v>-5077</c:v>
                </c:pt>
                <c:pt idx="207">
                  <c:v>-5065</c:v>
                </c:pt>
                <c:pt idx="208">
                  <c:v>-5057</c:v>
                </c:pt>
                <c:pt idx="209">
                  <c:v>-5025</c:v>
                </c:pt>
                <c:pt idx="210">
                  <c:v>-5000</c:v>
                </c:pt>
                <c:pt idx="211">
                  <c:v>-4996</c:v>
                </c:pt>
                <c:pt idx="212">
                  <c:v>-4984.5</c:v>
                </c:pt>
                <c:pt idx="213">
                  <c:v>-4964.5</c:v>
                </c:pt>
                <c:pt idx="214">
                  <c:v>-4873</c:v>
                </c:pt>
                <c:pt idx="215">
                  <c:v>-4828.5</c:v>
                </c:pt>
                <c:pt idx="216">
                  <c:v>-4828</c:v>
                </c:pt>
                <c:pt idx="217">
                  <c:v>-4824.5</c:v>
                </c:pt>
                <c:pt idx="218">
                  <c:v>-4808</c:v>
                </c:pt>
                <c:pt idx="219">
                  <c:v>-4792.5</c:v>
                </c:pt>
                <c:pt idx="220">
                  <c:v>-4788</c:v>
                </c:pt>
                <c:pt idx="221">
                  <c:v>-4764</c:v>
                </c:pt>
                <c:pt idx="222">
                  <c:v>-4680</c:v>
                </c:pt>
                <c:pt idx="223">
                  <c:v>-4640.5</c:v>
                </c:pt>
                <c:pt idx="224">
                  <c:v>-4636.5</c:v>
                </c:pt>
                <c:pt idx="225">
                  <c:v>-4620.5</c:v>
                </c:pt>
                <c:pt idx="226">
                  <c:v>-4464</c:v>
                </c:pt>
                <c:pt idx="227">
                  <c:v>-4428</c:v>
                </c:pt>
                <c:pt idx="228">
                  <c:v>-4367.5</c:v>
                </c:pt>
                <c:pt idx="229">
                  <c:v>-4235.5</c:v>
                </c:pt>
                <c:pt idx="230">
                  <c:v>-4188</c:v>
                </c:pt>
                <c:pt idx="231">
                  <c:v>-4159.5</c:v>
                </c:pt>
                <c:pt idx="232">
                  <c:v>-4148</c:v>
                </c:pt>
                <c:pt idx="233">
                  <c:v>-4111.5</c:v>
                </c:pt>
                <c:pt idx="234">
                  <c:v>-4031.5</c:v>
                </c:pt>
                <c:pt idx="235">
                  <c:v>-3999.5</c:v>
                </c:pt>
                <c:pt idx="236">
                  <c:v>-3982.5</c:v>
                </c:pt>
                <c:pt idx="237">
                  <c:v>-3968.5</c:v>
                </c:pt>
                <c:pt idx="238">
                  <c:v>-3968.5</c:v>
                </c:pt>
                <c:pt idx="239">
                  <c:v>-3954.5</c:v>
                </c:pt>
                <c:pt idx="240">
                  <c:v>-3827</c:v>
                </c:pt>
                <c:pt idx="241">
                  <c:v>-3776.5</c:v>
                </c:pt>
                <c:pt idx="242">
                  <c:v>-3750.5</c:v>
                </c:pt>
                <c:pt idx="243">
                  <c:v>-3750.5</c:v>
                </c:pt>
                <c:pt idx="244">
                  <c:v>-3726.5</c:v>
                </c:pt>
                <c:pt idx="245">
                  <c:v>-3594</c:v>
                </c:pt>
                <c:pt idx="246">
                  <c:v>-3582</c:v>
                </c:pt>
                <c:pt idx="247">
                  <c:v>-3558</c:v>
                </c:pt>
                <c:pt idx="248">
                  <c:v>-3550</c:v>
                </c:pt>
                <c:pt idx="249">
                  <c:v>-3530</c:v>
                </c:pt>
                <c:pt idx="250">
                  <c:v>-3159</c:v>
                </c:pt>
                <c:pt idx="251">
                  <c:v>-3154.5</c:v>
                </c:pt>
                <c:pt idx="252">
                  <c:v>-2974.5</c:v>
                </c:pt>
                <c:pt idx="253">
                  <c:v>-2967</c:v>
                </c:pt>
                <c:pt idx="254">
                  <c:v>-2949</c:v>
                </c:pt>
                <c:pt idx="255">
                  <c:v>-2789.5</c:v>
                </c:pt>
                <c:pt idx="256">
                  <c:v>-2789</c:v>
                </c:pt>
                <c:pt idx="257">
                  <c:v>-2738.5</c:v>
                </c:pt>
                <c:pt idx="258">
                  <c:v>-2564.5</c:v>
                </c:pt>
                <c:pt idx="259">
                  <c:v>-2549.5</c:v>
                </c:pt>
                <c:pt idx="260">
                  <c:v>-2492</c:v>
                </c:pt>
                <c:pt idx="261">
                  <c:v>-2300.5</c:v>
                </c:pt>
                <c:pt idx="262">
                  <c:v>-2292</c:v>
                </c:pt>
                <c:pt idx="263">
                  <c:v>-2179</c:v>
                </c:pt>
                <c:pt idx="264">
                  <c:v>-2164</c:v>
                </c:pt>
                <c:pt idx="265">
                  <c:v>-2144</c:v>
                </c:pt>
                <c:pt idx="266">
                  <c:v>-2144</c:v>
                </c:pt>
                <c:pt idx="267">
                  <c:v>-2144</c:v>
                </c:pt>
                <c:pt idx="268">
                  <c:v>-2144</c:v>
                </c:pt>
                <c:pt idx="269">
                  <c:v>-2144</c:v>
                </c:pt>
                <c:pt idx="270">
                  <c:v>-2144</c:v>
                </c:pt>
                <c:pt idx="271">
                  <c:v>-2144</c:v>
                </c:pt>
                <c:pt idx="272">
                  <c:v>-2143.5</c:v>
                </c:pt>
                <c:pt idx="273">
                  <c:v>-2128.5</c:v>
                </c:pt>
                <c:pt idx="274">
                  <c:v>-2111.5</c:v>
                </c:pt>
                <c:pt idx="275">
                  <c:v>-2104.5</c:v>
                </c:pt>
                <c:pt idx="276">
                  <c:v>-2031.5</c:v>
                </c:pt>
                <c:pt idx="277">
                  <c:v>-2031</c:v>
                </c:pt>
                <c:pt idx="278">
                  <c:v>-1923.5</c:v>
                </c:pt>
                <c:pt idx="279">
                  <c:v>-1923.5</c:v>
                </c:pt>
                <c:pt idx="280">
                  <c:v>-1903</c:v>
                </c:pt>
                <c:pt idx="281">
                  <c:v>-1874.5</c:v>
                </c:pt>
                <c:pt idx="282">
                  <c:v>-1863</c:v>
                </c:pt>
                <c:pt idx="283">
                  <c:v>-1826.5</c:v>
                </c:pt>
                <c:pt idx="284">
                  <c:v>-1739</c:v>
                </c:pt>
                <c:pt idx="285">
                  <c:v>-1739</c:v>
                </c:pt>
                <c:pt idx="286">
                  <c:v>-1739</c:v>
                </c:pt>
                <c:pt idx="287">
                  <c:v>-1714.5</c:v>
                </c:pt>
                <c:pt idx="288">
                  <c:v>-1697.5</c:v>
                </c:pt>
                <c:pt idx="289">
                  <c:v>-1669.5</c:v>
                </c:pt>
                <c:pt idx="290">
                  <c:v>-1643.5</c:v>
                </c:pt>
                <c:pt idx="291">
                  <c:v>-1542</c:v>
                </c:pt>
                <c:pt idx="292">
                  <c:v>-1539</c:v>
                </c:pt>
                <c:pt idx="293">
                  <c:v>-1530.5</c:v>
                </c:pt>
                <c:pt idx="294">
                  <c:v>-1518.5</c:v>
                </c:pt>
                <c:pt idx="295">
                  <c:v>-1518.5</c:v>
                </c:pt>
                <c:pt idx="296">
                  <c:v>-1518.5</c:v>
                </c:pt>
                <c:pt idx="297">
                  <c:v>-1465.5</c:v>
                </c:pt>
                <c:pt idx="298">
                  <c:v>-1441.5</c:v>
                </c:pt>
                <c:pt idx="299">
                  <c:v>-1438.5</c:v>
                </c:pt>
                <c:pt idx="300">
                  <c:v>-1433.5</c:v>
                </c:pt>
                <c:pt idx="301">
                  <c:v>-1418.5</c:v>
                </c:pt>
                <c:pt idx="302">
                  <c:v>-1402</c:v>
                </c:pt>
                <c:pt idx="303">
                  <c:v>-1315.5</c:v>
                </c:pt>
                <c:pt idx="304">
                  <c:v>-1306.5</c:v>
                </c:pt>
                <c:pt idx="305">
                  <c:v>-1306.5</c:v>
                </c:pt>
                <c:pt idx="306">
                  <c:v>-1303.5</c:v>
                </c:pt>
                <c:pt idx="307">
                  <c:v>-1254.5</c:v>
                </c:pt>
                <c:pt idx="308">
                  <c:v>-1209.5</c:v>
                </c:pt>
                <c:pt idx="309">
                  <c:v>-1161.5</c:v>
                </c:pt>
                <c:pt idx="310">
                  <c:v>-1158</c:v>
                </c:pt>
                <c:pt idx="311">
                  <c:v>-1154</c:v>
                </c:pt>
                <c:pt idx="312">
                  <c:v>-1101.5</c:v>
                </c:pt>
                <c:pt idx="313">
                  <c:v>-1101.5</c:v>
                </c:pt>
                <c:pt idx="314">
                  <c:v>-1101.5</c:v>
                </c:pt>
                <c:pt idx="315">
                  <c:v>-1101.5</c:v>
                </c:pt>
                <c:pt idx="316">
                  <c:v>-1101.5</c:v>
                </c:pt>
                <c:pt idx="317">
                  <c:v>-1093.5</c:v>
                </c:pt>
                <c:pt idx="318">
                  <c:v>-1069.5</c:v>
                </c:pt>
                <c:pt idx="319">
                  <c:v>-1050.5</c:v>
                </c:pt>
                <c:pt idx="320">
                  <c:v>-1050.5</c:v>
                </c:pt>
                <c:pt idx="321">
                  <c:v>-1034</c:v>
                </c:pt>
                <c:pt idx="322">
                  <c:v>-1034</c:v>
                </c:pt>
                <c:pt idx="323">
                  <c:v>-913.5</c:v>
                </c:pt>
                <c:pt idx="324">
                  <c:v>-897.5</c:v>
                </c:pt>
                <c:pt idx="325">
                  <c:v>-897</c:v>
                </c:pt>
                <c:pt idx="326">
                  <c:v>-893</c:v>
                </c:pt>
                <c:pt idx="327">
                  <c:v>-893</c:v>
                </c:pt>
                <c:pt idx="328">
                  <c:v>-893</c:v>
                </c:pt>
                <c:pt idx="329">
                  <c:v>-893</c:v>
                </c:pt>
                <c:pt idx="330">
                  <c:v>-862</c:v>
                </c:pt>
                <c:pt idx="331">
                  <c:v>-862</c:v>
                </c:pt>
                <c:pt idx="332">
                  <c:v>-861</c:v>
                </c:pt>
                <c:pt idx="333">
                  <c:v>-861</c:v>
                </c:pt>
                <c:pt idx="334">
                  <c:v>-813</c:v>
                </c:pt>
                <c:pt idx="335">
                  <c:v>-801</c:v>
                </c:pt>
                <c:pt idx="336">
                  <c:v>-741.5</c:v>
                </c:pt>
                <c:pt idx="337">
                  <c:v>-697</c:v>
                </c:pt>
                <c:pt idx="338">
                  <c:v>-697</c:v>
                </c:pt>
                <c:pt idx="339">
                  <c:v>-697</c:v>
                </c:pt>
                <c:pt idx="340">
                  <c:v>-697</c:v>
                </c:pt>
                <c:pt idx="341">
                  <c:v>-697</c:v>
                </c:pt>
                <c:pt idx="342">
                  <c:v>-697</c:v>
                </c:pt>
                <c:pt idx="343">
                  <c:v>-697</c:v>
                </c:pt>
                <c:pt idx="344">
                  <c:v>-697</c:v>
                </c:pt>
                <c:pt idx="345">
                  <c:v>-697</c:v>
                </c:pt>
                <c:pt idx="346">
                  <c:v>-697</c:v>
                </c:pt>
                <c:pt idx="347">
                  <c:v>-697</c:v>
                </c:pt>
                <c:pt idx="348">
                  <c:v>-693</c:v>
                </c:pt>
                <c:pt idx="349">
                  <c:v>-693</c:v>
                </c:pt>
                <c:pt idx="350">
                  <c:v>-693</c:v>
                </c:pt>
                <c:pt idx="351">
                  <c:v>-693</c:v>
                </c:pt>
                <c:pt idx="352">
                  <c:v>-693</c:v>
                </c:pt>
                <c:pt idx="353">
                  <c:v>-693</c:v>
                </c:pt>
                <c:pt idx="354">
                  <c:v>-677</c:v>
                </c:pt>
                <c:pt idx="355">
                  <c:v>-645.5</c:v>
                </c:pt>
                <c:pt idx="356">
                  <c:v>-492.5</c:v>
                </c:pt>
                <c:pt idx="357">
                  <c:v>-488.5</c:v>
                </c:pt>
                <c:pt idx="358">
                  <c:v>-484.5</c:v>
                </c:pt>
                <c:pt idx="359">
                  <c:v>-484.5</c:v>
                </c:pt>
                <c:pt idx="360">
                  <c:v>-478</c:v>
                </c:pt>
                <c:pt idx="361">
                  <c:v>-476.5</c:v>
                </c:pt>
                <c:pt idx="362">
                  <c:v>-476.5</c:v>
                </c:pt>
                <c:pt idx="363">
                  <c:v>-476</c:v>
                </c:pt>
                <c:pt idx="364">
                  <c:v>-474.5</c:v>
                </c:pt>
                <c:pt idx="365">
                  <c:v>-472.5</c:v>
                </c:pt>
                <c:pt idx="366">
                  <c:v>-469</c:v>
                </c:pt>
                <c:pt idx="367">
                  <c:v>-462.5</c:v>
                </c:pt>
                <c:pt idx="368">
                  <c:v>-462</c:v>
                </c:pt>
                <c:pt idx="369">
                  <c:v>-461.5</c:v>
                </c:pt>
                <c:pt idx="370">
                  <c:v>-458.5</c:v>
                </c:pt>
                <c:pt idx="371">
                  <c:v>-458</c:v>
                </c:pt>
                <c:pt idx="372">
                  <c:v>-456</c:v>
                </c:pt>
                <c:pt idx="373">
                  <c:v>-454.5</c:v>
                </c:pt>
                <c:pt idx="374">
                  <c:v>-454</c:v>
                </c:pt>
                <c:pt idx="375">
                  <c:v>-452</c:v>
                </c:pt>
                <c:pt idx="376">
                  <c:v>-445.5</c:v>
                </c:pt>
                <c:pt idx="377">
                  <c:v>-444</c:v>
                </c:pt>
                <c:pt idx="378">
                  <c:v>-442</c:v>
                </c:pt>
                <c:pt idx="379">
                  <c:v>-440</c:v>
                </c:pt>
                <c:pt idx="380">
                  <c:v>-438</c:v>
                </c:pt>
                <c:pt idx="381">
                  <c:v>-437.5</c:v>
                </c:pt>
                <c:pt idx="382">
                  <c:v>-429.5</c:v>
                </c:pt>
                <c:pt idx="383">
                  <c:v>-320.5</c:v>
                </c:pt>
                <c:pt idx="384">
                  <c:v>-296</c:v>
                </c:pt>
                <c:pt idx="385">
                  <c:v>-288</c:v>
                </c:pt>
                <c:pt idx="386">
                  <c:v>-284</c:v>
                </c:pt>
                <c:pt idx="387">
                  <c:v>-272.5</c:v>
                </c:pt>
                <c:pt idx="388">
                  <c:v>-268</c:v>
                </c:pt>
                <c:pt idx="389">
                  <c:v>-260</c:v>
                </c:pt>
                <c:pt idx="390">
                  <c:v>-252</c:v>
                </c:pt>
                <c:pt idx="391">
                  <c:v>-244.5</c:v>
                </c:pt>
                <c:pt idx="392">
                  <c:v>-228.5</c:v>
                </c:pt>
                <c:pt idx="393">
                  <c:v>-224</c:v>
                </c:pt>
                <c:pt idx="394">
                  <c:v>-68</c:v>
                </c:pt>
                <c:pt idx="395">
                  <c:v>-40</c:v>
                </c:pt>
                <c:pt idx="396">
                  <c:v>-36.5</c:v>
                </c:pt>
                <c:pt idx="397">
                  <c:v>0.5</c:v>
                </c:pt>
                <c:pt idx="398">
                  <c:v>3.5</c:v>
                </c:pt>
                <c:pt idx="399">
                  <c:v>11.5</c:v>
                </c:pt>
                <c:pt idx="400">
                  <c:v>112.5</c:v>
                </c:pt>
                <c:pt idx="401">
                  <c:v>112.5</c:v>
                </c:pt>
                <c:pt idx="402">
                  <c:v>132.5</c:v>
                </c:pt>
                <c:pt idx="403">
                  <c:v>132.5</c:v>
                </c:pt>
                <c:pt idx="404">
                  <c:v>132.5</c:v>
                </c:pt>
                <c:pt idx="405">
                  <c:v>132.5</c:v>
                </c:pt>
                <c:pt idx="406">
                  <c:v>135.5</c:v>
                </c:pt>
                <c:pt idx="407">
                  <c:v>136.5</c:v>
                </c:pt>
                <c:pt idx="408">
                  <c:v>136.5</c:v>
                </c:pt>
                <c:pt idx="409">
                  <c:v>156.5</c:v>
                </c:pt>
                <c:pt idx="410">
                  <c:v>172</c:v>
                </c:pt>
                <c:pt idx="411">
                  <c:v>197</c:v>
                </c:pt>
                <c:pt idx="412">
                  <c:v>321</c:v>
                </c:pt>
                <c:pt idx="413">
                  <c:v>349</c:v>
                </c:pt>
                <c:pt idx="414">
                  <c:v>349</c:v>
                </c:pt>
                <c:pt idx="415">
                  <c:v>353</c:v>
                </c:pt>
                <c:pt idx="416">
                  <c:v>353</c:v>
                </c:pt>
                <c:pt idx="417">
                  <c:v>417.5</c:v>
                </c:pt>
                <c:pt idx="418">
                  <c:v>553</c:v>
                </c:pt>
                <c:pt idx="419">
                  <c:v>553</c:v>
                </c:pt>
                <c:pt idx="420">
                  <c:v>553</c:v>
                </c:pt>
                <c:pt idx="421">
                  <c:v>565.5</c:v>
                </c:pt>
                <c:pt idx="422">
                  <c:v>569.5</c:v>
                </c:pt>
                <c:pt idx="423">
                  <c:v>625</c:v>
                </c:pt>
                <c:pt idx="424">
                  <c:v>637</c:v>
                </c:pt>
                <c:pt idx="425">
                  <c:v>786</c:v>
                </c:pt>
                <c:pt idx="426">
                  <c:v>786</c:v>
                </c:pt>
                <c:pt idx="427">
                  <c:v>858</c:v>
                </c:pt>
                <c:pt idx="428">
                  <c:v>858</c:v>
                </c:pt>
                <c:pt idx="429">
                  <c:v>862.5</c:v>
                </c:pt>
                <c:pt idx="430">
                  <c:v>870.5</c:v>
                </c:pt>
                <c:pt idx="431">
                  <c:v>938</c:v>
                </c:pt>
                <c:pt idx="432">
                  <c:v>990.5</c:v>
                </c:pt>
                <c:pt idx="433">
                  <c:v>1042.5</c:v>
                </c:pt>
                <c:pt idx="434">
                  <c:v>1058.5</c:v>
                </c:pt>
                <c:pt idx="435">
                  <c:v>1193</c:v>
                </c:pt>
                <c:pt idx="436">
                  <c:v>1222</c:v>
                </c:pt>
                <c:pt idx="437">
                  <c:v>1223</c:v>
                </c:pt>
                <c:pt idx="438">
                  <c:v>1223</c:v>
                </c:pt>
                <c:pt idx="439">
                  <c:v>1227</c:v>
                </c:pt>
                <c:pt idx="440">
                  <c:v>1235</c:v>
                </c:pt>
                <c:pt idx="441">
                  <c:v>1243.5</c:v>
                </c:pt>
                <c:pt idx="442">
                  <c:v>1250</c:v>
                </c:pt>
                <c:pt idx="443">
                  <c:v>1379</c:v>
                </c:pt>
                <c:pt idx="444">
                  <c:v>1395</c:v>
                </c:pt>
                <c:pt idx="445">
                  <c:v>1419.5</c:v>
                </c:pt>
                <c:pt idx="446">
                  <c:v>1491.5</c:v>
                </c:pt>
                <c:pt idx="447">
                  <c:v>1591.5</c:v>
                </c:pt>
                <c:pt idx="448">
                  <c:v>1595.5</c:v>
                </c:pt>
                <c:pt idx="449">
                  <c:v>1631.5</c:v>
                </c:pt>
                <c:pt idx="450">
                  <c:v>1631.5</c:v>
                </c:pt>
                <c:pt idx="451">
                  <c:v>1631.5</c:v>
                </c:pt>
                <c:pt idx="452">
                  <c:v>1647.5</c:v>
                </c:pt>
                <c:pt idx="453">
                  <c:v>1659</c:v>
                </c:pt>
                <c:pt idx="454">
                  <c:v>1679</c:v>
                </c:pt>
                <c:pt idx="455">
                  <c:v>1707</c:v>
                </c:pt>
                <c:pt idx="456">
                  <c:v>1791.5</c:v>
                </c:pt>
                <c:pt idx="457">
                  <c:v>1799.5</c:v>
                </c:pt>
                <c:pt idx="458">
                  <c:v>1799.5</c:v>
                </c:pt>
                <c:pt idx="459">
                  <c:v>1839</c:v>
                </c:pt>
                <c:pt idx="460">
                  <c:v>1859.5</c:v>
                </c:pt>
                <c:pt idx="461">
                  <c:v>1887.5</c:v>
                </c:pt>
                <c:pt idx="462">
                  <c:v>1915.5</c:v>
                </c:pt>
                <c:pt idx="463">
                  <c:v>2019</c:v>
                </c:pt>
                <c:pt idx="464">
                  <c:v>2048</c:v>
                </c:pt>
                <c:pt idx="465">
                  <c:v>2064.5</c:v>
                </c:pt>
                <c:pt idx="466">
                  <c:v>2092</c:v>
                </c:pt>
                <c:pt idx="467">
                  <c:v>2207</c:v>
                </c:pt>
                <c:pt idx="468">
                  <c:v>2252</c:v>
                </c:pt>
                <c:pt idx="469">
                  <c:v>2273</c:v>
                </c:pt>
                <c:pt idx="470">
                  <c:v>2313</c:v>
                </c:pt>
                <c:pt idx="471">
                  <c:v>2445</c:v>
                </c:pt>
                <c:pt idx="472">
                  <c:v>2461.5</c:v>
                </c:pt>
                <c:pt idx="473">
                  <c:v>2476</c:v>
                </c:pt>
                <c:pt idx="474">
                  <c:v>2517</c:v>
                </c:pt>
                <c:pt idx="475">
                  <c:v>2517.5</c:v>
                </c:pt>
                <c:pt idx="476">
                  <c:v>2517.5</c:v>
                </c:pt>
                <c:pt idx="477">
                  <c:v>2629</c:v>
                </c:pt>
                <c:pt idx="478">
                  <c:v>2661.5</c:v>
                </c:pt>
                <c:pt idx="479">
                  <c:v>2664</c:v>
                </c:pt>
                <c:pt idx="480">
                  <c:v>2693.5</c:v>
                </c:pt>
                <c:pt idx="481">
                  <c:v>2738</c:v>
                </c:pt>
                <c:pt idx="482">
                  <c:v>2738</c:v>
                </c:pt>
                <c:pt idx="483">
                  <c:v>2757</c:v>
                </c:pt>
                <c:pt idx="484">
                  <c:v>2872</c:v>
                </c:pt>
                <c:pt idx="485">
                  <c:v>2873.5</c:v>
                </c:pt>
                <c:pt idx="486">
                  <c:v>2881</c:v>
                </c:pt>
                <c:pt idx="487">
                  <c:v>2885.5</c:v>
                </c:pt>
                <c:pt idx="488">
                  <c:v>2886.5</c:v>
                </c:pt>
                <c:pt idx="489">
                  <c:v>2906</c:v>
                </c:pt>
                <c:pt idx="490">
                  <c:v>2906.5</c:v>
                </c:pt>
                <c:pt idx="491">
                  <c:v>2909</c:v>
                </c:pt>
                <c:pt idx="492">
                  <c:v>2926</c:v>
                </c:pt>
                <c:pt idx="493">
                  <c:v>2926</c:v>
                </c:pt>
                <c:pt idx="494">
                  <c:v>3074</c:v>
                </c:pt>
                <c:pt idx="495">
                  <c:v>3074</c:v>
                </c:pt>
                <c:pt idx="496">
                  <c:v>3081</c:v>
                </c:pt>
                <c:pt idx="497">
                  <c:v>3090</c:v>
                </c:pt>
                <c:pt idx="498">
                  <c:v>3090</c:v>
                </c:pt>
                <c:pt idx="499">
                  <c:v>3090</c:v>
                </c:pt>
                <c:pt idx="500">
                  <c:v>3090</c:v>
                </c:pt>
                <c:pt idx="501">
                  <c:v>3102.5</c:v>
                </c:pt>
                <c:pt idx="502">
                  <c:v>3103.5</c:v>
                </c:pt>
                <c:pt idx="503">
                  <c:v>3110</c:v>
                </c:pt>
                <c:pt idx="504">
                  <c:v>3112</c:v>
                </c:pt>
                <c:pt idx="505">
                  <c:v>3144</c:v>
                </c:pt>
                <c:pt idx="506">
                  <c:v>3175</c:v>
                </c:pt>
                <c:pt idx="507">
                  <c:v>3286.5</c:v>
                </c:pt>
                <c:pt idx="508">
                  <c:v>3290.5</c:v>
                </c:pt>
                <c:pt idx="509">
                  <c:v>3290.5</c:v>
                </c:pt>
                <c:pt idx="510">
                  <c:v>3307</c:v>
                </c:pt>
                <c:pt idx="511">
                  <c:v>3307</c:v>
                </c:pt>
                <c:pt idx="512">
                  <c:v>3307.5</c:v>
                </c:pt>
                <c:pt idx="513">
                  <c:v>3308</c:v>
                </c:pt>
                <c:pt idx="514">
                  <c:v>3313.5</c:v>
                </c:pt>
                <c:pt idx="515">
                  <c:v>3324</c:v>
                </c:pt>
                <c:pt idx="516">
                  <c:v>3327</c:v>
                </c:pt>
                <c:pt idx="517">
                  <c:v>3327</c:v>
                </c:pt>
                <c:pt idx="518">
                  <c:v>3356</c:v>
                </c:pt>
                <c:pt idx="519">
                  <c:v>3507</c:v>
                </c:pt>
                <c:pt idx="520">
                  <c:v>3517</c:v>
                </c:pt>
                <c:pt idx="521">
                  <c:v>3673.5</c:v>
                </c:pt>
                <c:pt idx="522">
                  <c:v>3675.5</c:v>
                </c:pt>
                <c:pt idx="523">
                  <c:v>3683</c:v>
                </c:pt>
                <c:pt idx="524">
                  <c:v>3722</c:v>
                </c:pt>
                <c:pt idx="525">
                  <c:v>3727</c:v>
                </c:pt>
                <c:pt idx="526">
                  <c:v>3731.5</c:v>
                </c:pt>
                <c:pt idx="527">
                  <c:v>3739</c:v>
                </c:pt>
                <c:pt idx="528">
                  <c:v>3763</c:v>
                </c:pt>
                <c:pt idx="529">
                  <c:v>3772</c:v>
                </c:pt>
                <c:pt idx="530">
                  <c:v>3919.5</c:v>
                </c:pt>
                <c:pt idx="531">
                  <c:v>3971</c:v>
                </c:pt>
                <c:pt idx="532">
                  <c:v>3971</c:v>
                </c:pt>
                <c:pt idx="533">
                  <c:v>4064</c:v>
                </c:pt>
                <c:pt idx="534">
                  <c:v>4107</c:v>
                </c:pt>
                <c:pt idx="535">
                  <c:v>4123.5</c:v>
                </c:pt>
                <c:pt idx="536">
                  <c:v>4124</c:v>
                </c:pt>
                <c:pt idx="537">
                  <c:v>4140</c:v>
                </c:pt>
                <c:pt idx="538">
                  <c:v>4140</c:v>
                </c:pt>
                <c:pt idx="539">
                  <c:v>4161.5</c:v>
                </c:pt>
                <c:pt idx="540">
                  <c:v>4276</c:v>
                </c:pt>
                <c:pt idx="541">
                  <c:v>4300</c:v>
                </c:pt>
                <c:pt idx="542">
                  <c:v>4308</c:v>
                </c:pt>
                <c:pt idx="543">
                  <c:v>4315</c:v>
                </c:pt>
                <c:pt idx="544">
                  <c:v>4348</c:v>
                </c:pt>
                <c:pt idx="545">
                  <c:v>4364</c:v>
                </c:pt>
                <c:pt idx="546">
                  <c:v>4508.5</c:v>
                </c:pt>
                <c:pt idx="547">
                  <c:v>4525</c:v>
                </c:pt>
                <c:pt idx="548">
                  <c:v>4528</c:v>
                </c:pt>
                <c:pt idx="549">
                  <c:v>4592</c:v>
                </c:pt>
                <c:pt idx="550">
                  <c:v>4732</c:v>
                </c:pt>
                <c:pt idx="551">
                  <c:v>4757.5</c:v>
                </c:pt>
                <c:pt idx="552">
                  <c:v>4936</c:v>
                </c:pt>
                <c:pt idx="553">
                  <c:v>4944.5</c:v>
                </c:pt>
                <c:pt idx="554">
                  <c:v>4980.5</c:v>
                </c:pt>
                <c:pt idx="555">
                  <c:v>4989</c:v>
                </c:pt>
                <c:pt idx="556">
                  <c:v>4990</c:v>
                </c:pt>
                <c:pt idx="557">
                  <c:v>5014</c:v>
                </c:pt>
                <c:pt idx="558">
                  <c:v>5030</c:v>
                </c:pt>
                <c:pt idx="559">
                  <c:v>5152.5</c:v>
                </c:pt>
                <c:pt idx="560">
                  <c:v>5154</c:v>
                </c:pt>
                <c:pt idx="561">
                  <c:v>5159</c:v>
                </c:pt>
                <c:pt idx="562">
                  <c:v>5161</c:v>
                </c:pt>
                <c:pt idx="563">
                  <c:v>5169</c:v>
                </c:pt>
                <c:pt idx="564">
                  <c:v>5177</c:v>
                </c:pt>
                <c:pt idx="565">
                  <c:v>5178</c:v>
                </c:pt>
                <c:pt idx="566">
                  <c:v>5205.5</c:v>
                </c:pt>
                <c:pt idx="567">
                  <c:v>5385</c:v>
                </c:pt>
                <c:pt idx="568">
                  <c:v>5390</c:v>
                </c:pt>
                <c:pt idx="569">
                  <c:v>5411</c:v>
                </c:pt>
                <c:pt idx="570">
                  <c:v>5589.5</c:v>
                </c:pt>
                <c:pt idx="571">
                  <c:v>5602</c:v>
                </c:pt>
                <c:pt idx="572">
                  <c:v>5619</c:v>
                </c:pt>
                <c:pt idx="573">
                  <c:v>5638.5</c:v>
                </c:pt>
                <c:pt idx="574">
                  <c:v>5663.5</c:v>
                </c:pt>
              </c:numCache>
            </c:numRef>
          </c:xVal>
          <c:yVal>
            <c:numRef>
              <c:f>Active!$I$21:$I$9904</c:f>
              <c:numCache>
                <c:formatCode>General</c:formatCode>
                <c:ptCount val="9884"/>
                <c:pt idx="227">
                  <c:v>7.6750099979108199E-3</c:v>
                </c:pt>
                <c:pt idx="228">
                  <c:v>-2.8751520003424957E-2</c:v>
                </c:pt>
                <c:pt idx="229">
                  <c:v>-1.4773040005820803E-2</c:v>
                </c:pt>
                <c:pt idx="234">
                  <c:v>-1.6624480005702935E-2</c:v>
                </c:pt>
                <c:pt idx="245">
                  <c:v>1.7811769997933879E-2</c:v>
                </c:pt>
                <c:pt idx="249">
                  <c:v>2.0740729989483953E-2</c:v>
                </c:pt>
                <c:pt idx="254">
                  <c:v>3.752069991605822E-3</c:v>
                </c:pt>
                <c:pt idx="264">
                  <c:v>-6.0880300079588778E-3</c:v>
                </c:pt>
                <c:pt idx="272">
                  <c:v>-4.7201600027619861E-3</c:v>
                </c:pt>
                <c:pt idx="292">
                  <c:v>2.2494699951494113E-3</c:v>
                </c:pt>
                <c:pt idx="386">
                  <c:v>-4.4248300036997534E-3</c:v>
                </c:pt>
                <c:pt idx="394">
                  <c:v>-4.4145900101284496E-3</c:v>
                </c:pt>
                <c:pt idx="407">
                  <c:v>-3.0009600086486898E-3</c:v>
                </c:pt>
                <c:pt idx="408">
                  <c:v>-2.8009600064251572E-3</c:v>
                </c:pt>
                <c:pt idx="413">
                  <c:v>-1.384621000761399E-2</c:v>
                </c:pt>
                <c:pt idx="417">
                  <c:v>1.968379998288583E-3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6E9-4CBF-92CA-55D786A875D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BRNO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Active!$F$21:$F$9904</c:f>
              <c:numCache>
                <c:formatCode>General</c:formatCode>
                <c:ptCount val="9884"/>
                <c:pt idx="0">
                  <c:v>-19650.5</c:v>
                </c:pt>
                <c:pt idx="1">
                  <c:v>-19585</c:v>
                </c:pt>
                <c:pt idx="2">
                  <c:v>-19384.5</c:v>
                </c:pt>
                <c:pt idx="3">
                  <c:v>-19000.5</c:v>
                </c:pt>
                <c:pt idx="4">
                  <c:v>-18984</c:v>
                </c:pt>
                <c:pt idx="5">
                  <c:v>-18968</c:v>
                </c:pt>
                <c:pt idx="6">
                  <c:v>-18952</c:v>
                </c:pt>
                <c:pt idx="7">
                  <c:v>-18848.5</c:v>
                </c:pt>
                <c:pt idx="8">
                  <c:v>-18795.5</c:v>
                </c:pt>
                <c:pt idx="9">
                  <c:v>-18792</c:v>
                </c:pt>
                <c:pt idx="10">
                  <c:v>-18780</c:v>
                </c:pt>
                <c:pt idx="11">
                  <c:v>-18771.5</c:v>
                </c:pt>
                <c:pt idx="12">
                  <c:v>-18755.5</c:v>
                </c:pt>
                <c:pt idx="13">
                  <c:v>-18739</c:v>
                </c:pt>
                <c:pt idx="14">
                  <c:v>-18628.5</c:v>
                </c:pt>
                <c:pt idx="15">
                  <c:v>-18558</c:v>
                </c:pt>
                <c:pt idx="16">
                  <c:v>-18439.5</c:v>
                </c:pt>
                <c:pt idx="17">
                  <c:v>-18410</c:v>
                </c:pt>
                <c:pt idx="18">
                  <c:v>-18403.5</c:v>
                </c:pt>
                <c:pt idx="19">
                  <c:v>-17971</c:v>
                </c:pt>
                <c:pt idx="20">
                  <c:v>-17826.5</c:v>
                </c:pt>
                <c:pt idx="21">
                  <c:v>-17822.5</c:v>
                </c:pt>
                <c:pt idx="22">
                  <c:v>-17574</c:v>
                </c:pt>
                <c:pt idx="23">
                  <c:v>-17545.5</c:v>
                </c:pt>
                <c:pt idx="24">
                  <c:v>-17349.5</c:v>
                </c:pt>
                <c:pt idx="25">
                  <c:v>-17329</c:v>
                </c:pt>
                <c:pt idx="26">
                  <c:v>-17280.5</c:v>
                </c:pt>
                <c:pt idx="27">
                  <c:v>-17165.5</c:v>
                </c:pt>
                <c:pt idx="28">
                  <c:v>-17120.5</c:v>
                </c:pt>
                <c:pt idx="29">
                  <c:v>-16945</c:v>
                </c:pt>
                <c:pt idx="30">
                  <c:v>-16540</c:v>
                </c:pt>
                <c:pt idx="31">
                  <c:v>-16438.5</c:v>
                </c:pt>
                <c:pt idx="32">
                  <c:v>-16327.5</c:v>
                </c:pt>
                <c:pt idx="33">
                  <c:v>-15883</c:v>
                </c:pt>
                <c:pt idx="34">
                  <c:v>-15813.5</c:v>
                </c:pt>
                <c:pt idx="35">
                  <c:v>-15629.5</c:v>
                </c:pt>
                <c:pt idx="36">
                  <c:v>-15105.5</c:v>
                </c:pt>
                <c:pt idx="37">
                  <c:v>-14889</c:v>
                </c:pt>
                <c:pt idx="38">
                  <c:v>-14676.5</c:v>
                </c:pt>
                <c:pt idx="39">
                  <c:v>-14660.5</c:v>
                </c:pt>
                <c:pt idx="40">
                  <c:v>-14660.5</c:v>
                </c:pt>
                <c:pt idx="41">
                  <c:v>-14440</c:v>
                </c:pt>
                <c:pt idx="42">
                  <c:v>-14440</c:v>
                </c:pt>
                <c:pt idx="43">
                  <c:v>-14436</c:v>
                </c:pt>
                <c:pt idx="44">
                  <c:v>-14223.5</c:v>
                </c:pt>
                <c:pt idx="45">
                  <c:v>-14223.5</c:v>
                </c:pt>
                <c:pt idx="46">
                  <c:v>-14215</c:v>
                </c:pt>
                <c:pt idx="47">
                  <c:v>-14203</c:v>
                </c:pt>
                <c:pt idx="48">
                  <c:v>-14199</c:v>
                </c:pt>
                <c:pt idx="49">
                  <c:v>-14183</c:v>
                </c:pt>
                <c:pt idx="50">
                  <c:v>-13990.5</c:v>
                </c:pt>
                <c:pt idx="51">
                  <c:v>-13953</c:v>
                </c:pt>
                <c:pt idx="52">
                  <c:v>-13798.5</c:v>
                </c:pt>
                <c:pt idx="53">
                  <c:v>-13721</c:v>
                </c:pt>
                <c:pt idx="54">
                  <c:v>-13623</c:v>
                </c:pt>
                <c:pt idx="55">
                  <c:v>-13569</c:v>
                </c:pt>
                <c:pt idx="56">
                  <c:v>-13218</c:v>
                </c:pt>
                <c:pt idx="57">
                  <c:v>-13213</c:v>
                </c:pt>
                <c:pt idx="58">
                  <c:v>-13198</c:v>
                </c:pt>
                <c:pt idx="59">
                  <c:v>-13197</c:v>
                </c:pt>
                <c:pt idx="60">
                  <c:v>-13182</c:v>
                </c:pt>
                <c:pt idx="61">
                  <c:v>-13165</c:v>
                </c:pt>
                <c:pt idx="62">
                  <c:v>-13164</c:v>
                </c:pt>
                <c:pt idx="63">
                  <c:v>-13140.5</c:v>
                </c:pt>
                <c:pt idx="64">
                  <c:v>-13132</c:v>
                </c:pt>
                <c:pt idx="65">
                  <c:v>-13120.5</c:v>
                </c:pt>
                <c:pt idx="66">
                  <c:v>-13112.5</c:v>
                </c:pt>
                <c:pt idx="67">
                  <c:v>-13014</c:v>
                </c:pt>
                <c:pt idx="68">
                  <c:v>-12976</c:v>
                </c:pt>
                <c:pt idx="69">
                  <c:v>-12948.5</c:v>
                </c:pt>
                <c:pt idx="70">
                  <c:v>-12932.5</c:v>
                </c:pt>
                <c:pt idx="71">
                  <c:v>-12807.5</c:v>
                </c:pt>
                <c:pt idx="72">
                  <c:v>-12775.5</c:v>
                </c:pt>
                <c:pt idx="73">
                  <c:v>-12718.5</c:v>
                </c:pt>
                <c:pt idx="74">
                  <c:v>-12585</c:v>
                </c:pt>
                <c:pt idx="75">
                  <c:v>-12556</c:v>
                </c:pt>
                <c:pt idx="76">
                  <c:v>-12552</c:v>
                </c:pt>
                <c:pt idx="77">
                  <c:v>-12540</c:v>
                </c:pt>
                <c:pt idx="78">
                  <c:v>-12532</c:v>
                </c:pt>
                <c:pt idx="79">
                  <c:v>-12523</c:v>
                </c:pt>
                <c:pt idx="80">
                  <c:v>-12523</c:v>
                </c:pt>
                <c:pt idx="81">
                  <c:v>-12490.5</c:v>
                </c:pt>
                <c:pt idx="82">
                  <c:v>-12266</c:v>
                </c:pt>
                <c:pt idx="83">
                  <c:v>-12178.5</c:v>
                </c:pt>
                <c:pt idx="84">
                  <c:v>-12170</c:v>
                </c:pt>
                <c:pt idx="85">
                  <c:v>-12166</c:v>
                </c:pt>
                <c:pt idx="86">
                  <c:v>-12162.5</c:v>
                </c:pt>
                <c:pt idx="87">
                  <c:v>-12158.5</c:v>
                </c:pt>
                <c:pt idx="88">
                  <c:v>-12153.5</c:v>
                </c:pt>
                <c:pt idx="89">
                  <c:v>-12140</c:v>
                </c:pt>
                <c:pt idx="90">
                  <c:v>-12139</c:v>
                </c:pt>
                <c:pt idx="91">
                  <c:v>-12118</c:v>
                </c:pt>
                <c:pt idx="92">
                  <c:v>-12102</c:v>
                </c:pt>
                <c:pt idx="93">
                  <c:v>-12078.5</c:v>
                </c:pt>
                <c:pt idx="94">
                  <c:v>-11958.5</c:v>
                </c:pt>
                <c:pt idx="95">
                  <c:v>-11923</c:v>
                </c:pt>
                <c:pt idx="96">
                  <c:v>-11761</c:v>
                </c:pt>
                <c:pt idx="97">
                  <c:v>-11757.5</c:v>
                </c:pt>
                <c:pt idx="98">
                  <c:v>-11757</c:v>
                </c:pt>
                <c:pt idx="99">
                  <c:v>-11745</c:v>
                </c:pt>
                <c:pt idx="100">
                  <c:v>-11742</c:v>
                </c:pt>
                <c:pt idx="101">
                  <c:v>-11714.5</c:v>
                </c:pt>
                <c:pt idx="102">
                  <c:v>-11666</c:v>
                </c:pt>
                <c:pt idx="103">
                  <c:v>-11648.5</c:v>
                </c:pt>
                <c:pt idx="104">
                  <c:v>-11525.5</c:v>
                </c:pt>
                <c:pt idx="105">
                  <c:v>-11505</c:v>
                </c:pt>
                <c:pt idx="106">
                  <c:v>-11277.5</c:v>
                </c:pt>
                <c:pt idx="107">
                  <c:v>-11269</c:v>
                </c:pt>
                <c:pt idx="108">
                  <c:v>-11233</c:v>
                </c:pt>
                <c:pt idx="109">
                  <c:v>-11100</c:v>
                </c:pt>
                <c:pt idx="110">
                  <c:v>-11097</c:v>
                </c:pt>
                <c:pt idx="111">
                  <c:v>-11083.5</c:v>
                </c:pt>
                <c:pt idx="112">
                  <c:v>-10913.5</c:v>
                </c:pt>
                <c:pt idx="113">
                  <c:v>-10903.5</c:v>
                </c:pt>
                <c:pt idx="114">
                  <c:v>-10899.5</c:v>
                </c:pt>
                <c:pt idx="115">
                  <c:v>-10895.5</c:v>
                </c:pt>
                <c:pt idx="116">
                  <c:v>-10871</c:v>
                </c:pt>
                <c:pt idx="117">
                  <c:v>-10715.5</c:v>
                </c:pt>
                <c:pt idx="118">
                  <c:v>-10701</c:v>
                </c:pt>
                <c:pt idx="119">
                  <c:v>-10683</c:v>
                </c:pt>
                <c:pt idx="120">
                  <c:v>-10511</c:v>
                </c:pt>
                <c:pt idx="121">
                  <c:v>-10480.5</c:v>
                </c:pt>
                <c:pt idx="122">
                  <c:v>-10475.5</c:v>
                </c:pt>
                <c:pt idx="123">
                  <c:v>-10272.5</c:v>
                </c:pt>
                <c:pt idx="124">
                  <c:v>-10243.5</c:v>
                </c:pt>
                <c:pt idx="125">
                  <c:v>-10226.5</c:v>
                </c:pt>
                <c:pt idx="126">
                  <c:v>-10211</c:v>
                </c:pt>
                <c:pt idx="127">
                  <c:v>-10059</c:v>
                </c:pt>
                <c:pt idx="128">
                  <c:v>-9877</c:v>
                </c:pt>
                <c:pt idx="129">
                  <c:v>-9859.5</c:v>
                </c:pt>
                <c:pt idx="130">
                  <c:v>-9837.5</c:v>
                </c:pt>
                <c:pt idx="131">
                  <c:v>-9834</c:v>
                </c:pt>
                <c:pt idx="132">
                  <c:v>-9825</c:v>
                </c:pt>
                <c:pt idx="133">
                  <c:v>-9649.5</c:v>
                </c:pt>
                <c:pt idx="134">
                  <c:v>-9634</c:v>
                </c:pt>
                <c:pt idx="135">
                  <c:v>-9633.5</c:v>
                </c:pt>
                <c:pt idx="136">
                  <c:v>-9616.5</c:v>
                </c:pt>
                <c:pt idx="137">
                  <c:v>-9548.5</c:v>
                </c:pt>
                <c:pt idx="138">
                  <c:v>-9534</c:v>
                </c:pt>
                <c:pt idx="139">
                  <c:v>-9434</c:v>
                </c:pt>
                <c:pt idx="140">
                  <c:v>-9229</c:v>
                </c:pt>
                <c:pt idx="141">
                  <c:v>-9225</c:v>
                </c:pt>
                <c:pt idx="142">
                  <c:v>-9036.5</c:v>
                </c:pt>
                <c:pt idx="143">
                  <c:v>-8993</c:v>
                </c:pt>
                <c:pt idx="144">
                  <c:v>-8947.5</c:v>
                </c:pt>
                <c:pt idx="145">
                  <c:v>-8820</c:v>
                </c:pt>
                <c:pt idx="146">
                  <c:v>-8403</c:v>
                </c:pt>
                <c:pt idx="147">
                  <c:v>-8387.5</c:v>
                </c:pt>
                <c:pt idx="148">
                  <c:v>-8371</c:v>
                </c:pt>
                <c:pt idx="149">
                  <c:v>-8370.5</c:v>
                </c:pt>
                <c:pt idx="150">
                  <c:v>-8366.5</c:v>
                </c:pt>
                <c:pt idx="151">
                  <c:v>-7995</c:v>
                </c:pt>
                <c:pt idx="152">
                  <c:v>-7983</c:v>
                </c:pt>
                <c:pt idx="153">
                  <c:v>-7766</c:v>
                </c:pt>
                <c:pt idx="154">
                  <c:v>-7538.5</c:v>
                </c:pt>
                <c:pt idx="155">
                  <c:v>-7513.5</c:v>
                </c:pt>
                <c:pt idx="156">
                  <c:v>-7513.5</c:v>
                </c:pt>
                <c:pt idx="157">
                  <c:v>-7293</c:v>
                </c:pt>
                <c:pt idx="158">
                  <c:v>-7245</c:v>
                </c:pt>
                <c:pt idx="159">
                  <c:v>-7120.5</c:v>
                </c:pt>
                <c:pt idx="160">
                  <c:v>-7056</c:v>
                </c:pt>
                <c:pt idx="161">
                  <c:v>-6929.5</c:v>
                </c:pt>
                <c:pt idx="162">
                  <c:v>-6913</c:v>
                </c:pt>
                <c:pt idx="163">
                  <c:v>-6848</c:v>
                </c:pt>
                <c:pt idx="164">
                  <c:v>-6720</c:v>
                </c:pt>
                <c:pt idx="165">
                  <c:v>-6716.5</c:v>
                </c:pt>
                <c:pt idx="166">
                  <c:v>-6615.5</c:v>
                </c:pt>
                <c:pt idx="167">
                  <c:v>-6548.5</c:v>
                </c:pt>
                <c:pt idx="168">
                  <c:v>-6500</c:v>
                </c:pt>
                <c:pt idx="169">
                  <c:v>-6296</c:v>
                </c:pt>
                <c:pt idx="170">
                  <c:v>-6295.5</c:v>
                </c:pt>
                <c:pt idx="171">
                  <c:v>-6291.5</c:v>
                </c:pt>
                <c:pt idx="172">
                  <c:v>-6279</c:v>
                </c:pt>
                <c:pt idx="173">
                  <c:v>-6147.5</c:v>
                </c:pt>
                <c:pt idx="174">
                  <c:v>-6095</c:v>
                </c:pt>
                <c:pt idx="175">
                  <c:v>-6091</c:v>
                </c:pt>
                <c:pt idx="176">
                  <c:v>-6059</c:v>
                </c:pt>
                <c:pt idx="177">
                  <c:v>-6006.5</c:v>
                </c:pt>
                <c:pt idx="178">
                  <c:v>-5939</c:v>
                </c:pt>
                <c:pt idx="179">
                  <c:v>-5834</c:v>
                </c:pt>
                <c:pt idx="180">
                  <c:v>-5774</c:v>
                </c:pt>
                <c:pt idx="181">
                  <c:v>-5771.5</c:v>
                </c:pt>
                <c:pt idx="182">
                  <c:v>-5706</c:v>
                </c:pt>
                <c:pt idx="183">
                  <c:v>-5666</c:v>
                </c:pt>
                <c:pt idx="184">
                  <c:v>-5666</c:v>
                </c:pt>
                <c:pt idx="185">
                  <c:v>-5654.5</c:v>
                </c:pt>
                <c:pt idx="186">
                  <c:v>-5610</c:v>
                </c:pt>
                <c:pt idx="187">
                  <c:v>-5610</c:v>
                </c:pt>
                <c:pt idx="188">
                  <c:v>-5502</c:v>
                </c:pt>
                <c:pt idx="189">
                  <c:v>-5474</c:v>
                </c:pt>
                <c:pt idx="190">
                  <c:v>-5470.5</c:v>
                </c:pt>
                <c:pt idx="191">
                  <c:v>-5466</c:v>
                </c:pt>
                <c:pt idx="192">
                  <c:v>-5466</c:v>
                </c:pt>
                <c:pt idx="193">
                  <c:v>-5446</c:v>
                </c:pt>
                <c:pt idx="194">
                  <c:v>-5445.5</c:v>
                </c:pt>
                <c:pt idx="195">
                  <c:v>-5365</c:v>
                </c:pt>
                <c:pt idx="196">
                  <c:v>-5301.5</c:v>
                </c:pt>
                <c:pt idx="197">
                  <c:v>-5273</c:v>
                </c:pt>
                <c:pt idx="198">
                  <c:v>-5269</c:v>
                </c:pt>
                <c:pt idx="199">
                  <c:v>-5269</c:v>
                </c:pt>
                <c:pt idx="200">
                  <c:v>-5269</c:v>
                </c:pt>
                <c:pt idx="201">
                  <c:v>-5265.5</c:v>
                </c:pt>
                <c:pt idx="202">
                  <c:v>-5265</c:v>
                </c:pt>
                <c:pt idx="203">
                  <c:v>-5253</c:v>
                </c:pt>
                <c:pt idx="204">
                  <c:v>-5168.5</c:v>
                </c:pt>
                <c:pt idx="205">
                  <c:v>-5081.5</c:v>
                </c:pt>
                <c:pt idx="206">
                  <c:v>-5077</c:v>
                </c:pt>
                <c:pt idx="207">
                  <c:v>-5065</c:v>
                </c:pt>
                <c:pt idx="208">
                  <c:v>-5057</c:v>
                </c:pt>
                <c:pt idx="209">
                  <c:v>-5025</c:v>
                </c:pt>
                <c:pt idx="210">
                  <c:v>-5000</c:v>
                </c:pt>
                <c:pt idx="211">
                  <c:v>-4996</c:v>
                </c:pt>
                <c:pt idx="212">
                  <c:v>-4984.5</c:v>
                </c:pt>
                <c:pt idx="213">
                  <c:v>-4964.5</c:v>
                </c:pt>
                <c:pt idx="214">
                  <c:v>-4873</c:v>
                </c:pt>
                <c:pt idx="215">
                  <c:v>-4828.5</c:v>
                </c:pt>
                <c:pt idx="216">
                  <c:v>-4828</c:v>
                </c:pt>
                <c:pt idx="217">
                  <c:v>-4824.5</c:v>
                </c:pt>
                <c:pt idx="218">
                  <c:v>-4808</c:v>
                </c:pt>
                <c:pt idx="219">
                  <c:v>-4792.5</c:v>
                </c:pt>
                <c:pt idx="220">
                  <c:v>-4788</c:v>
                </c:pt>
                <c:pt idx="221">
                  <c:v>-4764</c:v>
                </c:pt>
                <c:pt idx="222">
                  <c:v>-4680</c:v>
                </c:pt>
                <c:pt idx="223">
                  <c:v>-4640.5</c:v>
                </c:pt>
                <c:pt idx="224">
                  <c:v>-4636.5</c:v>
                </c:pt>
                <c:pt idx="225">
                  <c:v>-4620.5</c:v>
                </c:pt>
                <c:pt idx="226">
                  <c:v>-4464</c:v>
                </c:pt>
                <c:pt idx="227">
                  <c:v>-4428</c:v>
                </c:pt>
                <c:pt idx="228">
                  <c:v>-4367.5</c:v>
                </c:pt>
                <c:pt idx="229">
                  <c:v>-4235.5</c:v>
                </c:pt>
                <c:pt idx="230">
                  <c:v>-4188</c:v>
                </c:pt>
                <c:pt idx="231">
                  <c:v>-4159.5</c:v>
                </c:pt>
                <c:pt idx="232">
                  <c:v>-4148</c:v>
                </c:pt>
                <c:pt idx="233">
                  <c:v>-4111.5</c:v>
                </c:pt>
                <c:pt idx="234">
                  <c:v>-4031.5</c:v>
                </c:pt>
                <c:pt idx="235">
                  <c:v>-3999.5</c:v>
                </c:pt>
                <c:pt idx="236">
                  <c:v>-3982.5</c:v>
                </c:pt>
                <c:pt idx="237">
                  <c:v>-3968.5</c:v>
                </c:pt>
                <c:pt idx="238">
                  <c:v>-3968.5</c:v>
                </c:pt>
                <c:pt idx="239">
                  <c:v>-3954.5</c:v>
                </c:pt>
                <c:pt idx="240">
                  <c:v>-3827</c:v>
                </c:pt>
                <c:pt idx="241">
                  <c:v>-3776.5</c:v>
                </c:pt>
                <c:pt idx="242">
                  <c:v>-3750.5</c:v>
                </c:pt>
                <c:pt idx="243">
                  <c:v>-3750.5</c:v>
                </c:pt>
                <c:pt idx="244">
                  <c:v>-3726.5</c:v>
                </c:pt>
                <c:pt idx="245">
                  <c:v>-3594</c:v>
                </c:pt>
                <c:pt idx="246">
                  <c:v>-3582</c:v>
                </c:pt>
                <c:pt idx="247">
                  <c:v>-3558</c:v>
                </c:pt>
                <c:pt idx="248">
                  <c:v>-3550</c:v>
                </c:pt>
                <c:pt idx="249">
                  <c:v>-3530</c:v>
                </c:pt>
                <c:pt idx="250">
                  <c:v>-3159</c:v>
                </c:pt>
                <c:pt idx="251">
                  <c:v>-3154.5</c:v>
                </c:pt>
                <c:pt idx="252">
                  <c:v>-2974.5</c:v>
                </c:pt>
                <c:pt idx="253">
                  <c:v>-2967</c:v>
                </c:pt>
                <c:pt idx="254">
                  <c:v>-2949</c:v>
                </c:pt>
                <c:pt idx="255">
                  <c:v>-2789.5</c:v>
                </c:pt>
                <c:pt idx="256">
                  <c:v>-2789</c:v>
                </c:pt>
                <c:pt idx="257">
                  <c:v>-2738.5</c:v>
                </c:pt>
                <c:pt idx="258">
                  <c:v>-2564.5</c:v>
                </c:pt>
                <c:pt idx="259">
                  <c:v>-2549.5</c:v>
                </c:pt>
                <c:pt idx="260">
                  <c:v>-2492</c:v>
                </c:pt>
                <c:pt idx="261">
                  <c:v>-2300.5</c:v>
                </c:pt>
                <c:pt idx="262">
                  <c:v>-2292</c:v>
                </c:pt>
                <c:pt idx="263">
                  <c:v>-2179</c:v>
                </c:pt>
                <c:pt idx="264">
                  <c:v>-2164</c:v>
                </c:pt>
                <c:pt idx="265">
                  <c:v>-2144</c:v>
                </c:pt>
                <c:pt idx="266">
                  <c:v>-2144</c:v>
                </c:pt>
                <c:pt idx="267">
                  <c:v>-2144</c:v>
                </c:pt>
                <c:pt idx="268">
                  <c:v>-2144</c:v>
                </c:pt>
                <c:pt idx="269">
                  <c:v>-2144</c:v>
                </c:pt>
                <c:pt idx="270">
                  <c:v>-2144</c:v>
                </c:pt>
                <c:pt idx="271">
                  <c:v>-2144</c:v>
                </c:pt>
                <c:pt idx="272">
                  <c:v>-2143.5</c:v>
                </c:pt>
                <c:pt idx="273">
                  <c:v>-2128.5</c:v>
                </c:pt>
                <c:pt idx="274">
                  <c:v>-2111.5</c:v>
                </c:pt>
                <c:pt idx="275">
                  <c:v>-2104.5</c:v>
                </c:pt>
                <c:pt idx="276">
                  <c:v>-2031.5</c:v>
                </c:pt>
                <c:pt idx="277">
                  <c:v>-2031</c:v>
                </c:pt>
                <c:pt idx="278">
                  <c:v>-1923.5</c:v>
                </c:pt>
                <c:pt idx="279">
                  <c:v>-1923.5</c:v>
                </c:pt>
                <c:pt idx="280">
                  <c:v>-1903</c:v>
                </c:pt>
                <c:pt idx="281">
                  <c:v>-1874.5</c:v>
                </c:pt>
                <c:pt idx="282">
                  <c:v>-1863</c:v>
                </c:pt>
                <c:pt idx="283">
                  <c:v>-1826.5</c:v>
                </c:pt>
                <c:pt idx="284">
                  <c:v>-1739</c:v>
                </c:pt>
                <c:pt idx="285">
                  <c:v>-1739</c:v>
                </c:pt>
                <c:pt idx="286">
                  <c:v>-1739</c:v>
                </c:pt>
                <c:pt idx="287">
                  <c:v>-1714.5</c:v>
                </c:pt>
                <c:pt idx="288">
                  <c:v>-1697.5</c:v>
                </c:pt>
                <c:pt idx="289">
                  <c:v>-1669.5</c:v>
                </c:pt>
                <c:pt idx="290">
                  <c:v>-1643.5</c:v>
                </c:pt>
                <c:pt idx="291">
                  <c:v>-1542</c:v>
                </c:pt>
                <c:pt idx="292">
                  <c:v>-1539</c:v>
                </c:pt>
                <c:pt idx="293">
                  <c:v>-1530.5</c:v>
                </c:pt>
                <c:pt idx="294">
                  <c:v>-1518.5</c:v>
                </c:pt>
                <c:pt idx="295">
                  <c:v>-1518.5</c:v>
                </c:pt>
                <c:pt idx="296">
                  <c:v>-1518.5</c:v>
                </c:pt>
                <c:pt idx="297">
                  <c:v>-1465.5</c:v>
                </c:pt>
                <c:pt idx="298">
                  <c:v>-1441.5</c:v>
                </c:pt>
                <c:pt idx="299">
                  <c:v>-1438.5</c:v>
                </c:pt>
                <c:pt idx="300">
                  <c:v>-1433.5</c:v>
                </c:pt>
                <c:pt idx="301">
                  <c:v>-1418.5</c:v>
                </c:pt>
                <c:pt idx="302">
                  <c:v>-1402</c:v>
                </c:pt>
                <c:pt idx="303">
                  <c:v>-1315.5</c:v>
                </c:pt>
                <c:pt idx="304">
                  <c:v>-1306.5</c:v>
                </c:pt>
                <c:pt idx="305">
                  <c:v>-1306.5</c:v>
                </c:pt>
                <c:pt idx="306">
                  <c:v>-1303.5</c:v>
                </c:pt>
                <c:pt idx="307">
                  <c:v>-1254.5</c:v>
                </c:pt>
                <c:pt idx="308">
                  <c:v>-1209.5</c:v>
                </c:pt>
                <c:pt idx="309">
                  <c:v>-1161.5</c:v>
                </c:pt>
                <c:pt idx="310">
                  <c:v>-1158</c:v>
                </c:pt>
                <c:pt idx="311">
                  <c:v>-1154</c:v>
                </c:pt>
                <c:pt idx="312">
                  <c:v>-1101.5</c:v>
                </c:pt>
                <c:pt idx="313">
                  <c:v>-1101.5</c:v>
                </c:pt>
                <c:pt idx="314">
                  <c:v>-1101.5</c:v>
                </c:pt>
                <c:pt idx="315">
                  <c:v>-1101.5</c:v>
                </c:pt>
                <c:pt idx="316">
                  <c:v>-1101.5</c:v>
                </c:pt>
                <c:pt idx="317">
                  <c:v>-1093.5</c:v>
                </c:pt>
                <c:pt idx="318">
                  <c:v>-1069.5</c:v>
                </c:pt>
                <c:pt idx="319">
                  <c:v>-1050.5</c:v>
                </c:pt>
                <c:pt idx="320">
                  <c:v>-1050.5</c:v>
                </c:pt>
                <c:pt idx="321">
                  <c:v>-1034</c:v>
                </c:pt>
                <c:pt idx="322">
                  <c:v>-1034</c:v>
                </c:pt>
                <c:pt idx="323">
                  <c:v>-913.5</c:v>
                </c:pt>
                <c:pt idx="324">
                  <c:v>-897.5</c:v>
                </c:pt>
                <c:pt idx="325">
                  <c:v>-897</c:v>
                </c:pt>
                <c:pt idx="326">
                  <c:v>-893</c:v>
                </c:pt>
                <c:pt idx="327">
                  <c:v>-893</c:v>
                </c:pt>
                <c:pt idx="328">
                  <c:v>-893</c:v>
                </c:pt>
                <c:pt idx="329">
                  <c:v>-893</c:v>
                </c:pt>
                <c:pt idx="330">
                  <c:v>-862</c:v>
                </c:pt>
                <c:pt idx="331">
                  <c:v>-862</c:v>
                </c:pt>
                <c:pt idx="332">
                  <c:v>-861</c:v>
                </c:pt>
                <c:pt idx="333">
                  <c:v>-861</c:v>
                </c:pt>
                <c:pt idx="334">
                  <c:v>-813</c:v>
                </c:pt>
                <c:pt idx="335">
                  <c:v>-801</c:v>
                </c:pt>
                <c:pt idx="336">
                  <c:v>-741.5</c:v>
                </c:pt>
                <c:pt idx="337">
                  <c:v>-697</c:v>
                </c:pt>
                <c:pt idx="338">
                  <c:v>-697</c:v>
                </c:pt>
                <c:pt idx="339">
                  <c:v>-697</c:v>
                </c:pt>
                <c:pt idx="340">
                  <c:v>-697</c:v>
                </c:pt>
                <c:pt idx="341">
                  <c:v>-697</c:v>
                </c:pt>
                <c:pt idx="342">
                  <c:v>-697</c:v>
                </c:pt>
                <c:pt idx="343">
                  <c:v>-697</c:v>
                </c:pt>
                <c:pt idx="344">
                  <c:v>-697</c:v>
                </c:pt>
                <c:pt idx="345">
                  <c:v>-697</c:v>
                </c:pt>
                <c:pt idx="346">
                  <c:v>-697</c:v>
                </c:pt>
                <c:pt idx="347">
                  <c:v>-697</c:v>
                </c:pt>
                <c:pt idx="348">
                  <c:v>-693</c:v>
                </c:pt>
                <c:pt idx="349">
                  <c:v>-693</c:v>
                </c:pt>
                <c:pt idx="350">
                  <c:v>-693</c:v>
                </c:pt>
                <c:pt idx="351">
                  <c:v>-693</c:v>
                </c:pt>
                <c:pt idx="352">
                  <c:v>-693</c:v>
                </c:pt>
                <c:pt idx="353">
                  <c:v>-693</c:v>
                </c:pt>
                <c:pt idx="354">
                  <c:v>-677</c:v>
                </c:pt>
                <c:pt idx="355">
                  <c:v>-645.5</c:v>
                </c:pt>
                <c:pt idx="356">
                  <c:v>-492.5</c:v>
                </c:pt>
                <c:pt idx="357">
                  <c:v>-488.5</c:v>
                </c:pt>
                <c:pt idx="358">
                  <c:v>-484.5</c:v>
                </c:pt>
                <c:pt idx="359">
                  <c:v>-484.5</c:v>
                </c:pt>
                <c:pt idx="360">
                  <c:v>-478</c:v>
                </c:pt>
                <c:pt idx="361">
                  <c:v>-476.5</c:v>
                </c:pt>
                <c:pt idx="362">
                  <c:v>-476.5</c:v>
                </c:pt>
                <c:pt idx="363">
                  <c:v>-476</c:v>
                </c:pt>
                <c:pt idx="364">
                  <c:v>-474.5</c:v>
                </c:pt>
                <c:pt idx="365">
                  <c:v>-472.5</c:v>
                </c:pt>
                <c:pt idx="366">
                  <c:v>-469</c:v>
                </c:pt>
                <c:pt idx="367">
                  <c:v>-462.5</c:v>
                </c:pt>
                <c:pt idx="368">
                  <c:v>-462</c:v>
                </c:pt>
                <c:pt idx="369">
                  <c:v>-461.5</c:v>
                </c:pt>
                <c:pt idx="370">
                  <c:v>-458.5</c:v>
                </c:pt>
                <c:pt idx="371">
                  <c:v>-458</c:v>
                </c:pt>
                <c:pt idx="372">
                  <c:v>-456</c:v>
                </c:pt>
                <c:pt idx="373">
                  <c:v>-454.5</c:v>
                </c:pt>
                <c:pt idx="374">
                  <c:v>-454</c:v>
                </c:pt>
                <c:pt idx="375">
                  <c:v>-452</c:v>
                </c:pt>
                <c:pt idx="376">
                  <c:v>-445.5</c:v>
                </c:pt>
                <c:pt idx="377">
                  <c:v>-444</c:v>
                </c:pt>
                <c:pt idx="378">
                  <c:v>-442</c:v>
                </c:pt>
                <c:pt idx="379">
                  <c:v>-440</c:v>
                </c:pt>
                <c:pt idx="380">
                  <c:v>-438</c:v>
                </c:pt>
                <c:pt idx="381">
                  <c:v>-437.5</c:v>
                </c:pt>
                <c:pt idx="382">
                  <c:v>-429.5</c:v>
                </c:pt>
                <c:pt idx="383">
                  <c:v>-320.5</c:v>
                </c:pt>
                <c:pt idx="384">
                  <c:v>-296</c:v>
                </c:pt>
                <c:pt idx="385">
                  <c:v>-288</c:v>
                </c:pt>
                <c:pt idx="386">
                  <c:v>-284</c:v>
                </c:pt>
                <c:pt idx="387">
                  <c:v>-272.5</c:v>
                </c:pt>
                <c:pt idx="388">
                  <c:v>-268</c:v>
                </c:pt>
                <c:pt idx="389">
                  <c:v>-260</c:v>
                </c:pt>
                <c:pt idx="390">
                  <c:v>-252</c:v>
                </c:pt>
                <c:pt idx="391">
                  <c:v>-244.5</c:v>
                </c:pt>
                <c:pt idx="392">
                  <c:v>-228.5</c:v>
                </c:pt>
                <c:pt idx="393">
                  <c:v>-224</c:v>
                </c:pt>
                <c:pt idx="394">
                  <c:v>-68</c:v>
                </c:pt>
                <c:pt idx="395">
                  <c:v>-40</c:v>
                </c:pt>
                <c:pt idx="396">
                  <c:v>-36.5</c:v>
                </c:pt>
                <c:pt idx="397">
                  <c:v>0.5</c:v>
                </c:pt>
                <c:pt idx="398">
                  <c:v>3.5</c:v>
                </c:pt>
                <c:pt idx="399">
                  <c:v>11.5</c:v>
                </c:pt>
                <c:pt idx="400">
                  <c:v>112.5</c:v>
                </c:pt>
                <c:pt idx="401">
                  <c:v>112.5</c:v>
                </c:pt>
                <c:pt idx="402">
                  <c:v>132.5</c:v>
                </c:pt>
                <c:pt idx="403">
                  <c:v>132.5</c:v>
                </c:pt>
                <c:pt idx="404">
                  <c:v>132.5</c:v>
                </c:pt>
                <c:pt idx="405">
                  <c:v>132.5</c:v>
                </c:pt>
                <c:pt idx="406">
                  <c:v>135.5</c:v>
                </c:pt>
                <c:pt idx="407">
                  <c:v>136.5</c:v>
                </c:pt>
                <c:pt idx="408">
                  <c:v>136.5</c:v>
                </c:pt>
                <c:pt idx="409">
                  <c:v>156.5</c:v>
                </c:pt>
                <c:pt idx="410">
                  <c:v>172</c:v>
                </c:pt>
                <c:pt idx="411">
                  <c:v>197</c:v>
                </c:pt>
                <c:pt idx="412">
                  <c:v>321</c:v>
                </c:pt>
                <c:pt idx="413">
                  <c:v>349</c:v>
                </c:pt>
                <c:pt idx="414">
                  <c:v>349</c:v>
                </c:pt>
                <c:pt idx="415">
                  <c:v>353</c:v>
                </c:pt>
                <c:pt idx="416">
                  <c:v>353</c:v>
                </c:pt>
                <c:pt idx="417">
                  <c:v>417.5</c:v>
                </c:pt>
                <c:pt idx="418">
                  <c:v>553</c:v>
                </c:pt>
                <c:pt idx="419">
                  <c:v>553</c:v>
                </c:pt>
                <c:pt idx="420">
                  <c:v>553</c:v>
                </c:pt>
                <c:pt idx="421">
                  <c:v>565.5</c:v>
                </c:pt>
                <c:pt idx="422">
                  <c:v>569.5</c:v>
                </c:pt>
                <c:pt idx="423">
                  <c:v>625</c:v>
                </c:pt>
                <c:pt idx="424">
                  <c:v>637</c:v>
                </c:pt>
                <c:pt idx="425">
                  <c:v>786</c:v>
                </c:pt>
                <c:pt idx="426">
                  <c:v>786</c:v>
                </c:pt>
                <c:pt idx="427">
                  <c:v>858</c:v>
                </c:pt>
                <c:pt idx="428">
                  <c:v>858</c:v>
                </c:pt>
                <c:pt idx="429">
                  <c:v>862.5</c:v>
                </c:pt>
                <c:pt idx="430">
                  <c:v>870.5</c:v>
                </c:pt>
                <c:pt idx="431">
                  <c:v>938</c:v>
                </c:pt>
                <c:pt idx="432">
                  <c:v>990.5</c:v>
                </c:pt>
                <c:pt idx="433">
                  <c:v>1042.5</c:v>
                </c:pt>
                <c:pt idx="434">
                  <c:v>1058.5</c:v>
                </c:pt>
                <c:pt idx="435">
                  <c:v>1193</c:v>
                </c:pt>
                <c:pt idx="436">
                  <c:v>1222</c:v>
                </c:pt>
                <c:pt idx="437">
                  <c:v>1223</c:v>
                </c:pt>
                <c:pt idx="438">
                  <c:v>1223</c:v>
                </c:pt>
                <c:pt idx="439">
                  <c:v>1227</c:v>
                </c:pt>
                <c:pt idx="440">
                  <c:v>1235</c:v>
                </c:pt>
                <c:pt idx="441">
                  <c:v>1243.5</c:v>
                </c:pt>
                <c:pt idx="442">
                  <c:v>1250</c:v>
                </c:pt>
                <c:pt idx="443">
                  <c:v>1379</c:v>
                </c:pt>
                <c:pt idx="444">
                  <c:v>1395</c:v>
                </c:pt>
                <c:pt idx="445">
                  <c:v>1419.5</c:v>
                </c:pt>
                <c:pt idx="446">
                  <c:v>1491.5</c:v>
                </c:pt>
                <c:pt idx="447">
                  <c:v>1591.5</c:v>
                </c:pt>
                <c:pt idx="448">
                  <c:v>1595.5</c:v>
                </c:pt>
                <c:pt idx="449">
                  <c:v>1631.5</c:v>
                </c:pt>
                <c:pt idx="450">
                  <c:v>1631.5</c:v>
                </c:pt>
                <c:pt idx="451">
                  <c:v>1631.5</c:v>
                </c:pt>
                <c:pt idx="452">
                  <c:v>1647.5</c:v>
                </c:pt>
                <c:pt idx="453">
                  <c:v>1659</c:v>
                </c:pt>
                <c:pt idx="454">
                  <c:v>1679</c:v>
                </c:pt>
                <c:pt idx="455">
                  <c:v>1707</c:v>
                </c:pt>
                <c:pt idx="456">
                  <c:v>1791.5</c:v>
                </c:pt>
                <c:pt idx="457">
                  <c:v>1799.5</c:v>
                </c:pt>
                <c:pt idx="458">
                  <c:v>1799.5</c:v>
                </c:pt>
                <c:pt idx="459">
                  <c:v>1839</c:v>
                </c:pt>
                <c:pt idx="460">
                  <c:v>1859.5</c:v>
                </c:pt>
                <c:pt idx="461">
                  <c:v>1887.5</c:v>
                </c:pt>
                <c:pt idx="462">
                  <c:v>1915.5</c:v>
                </c:pt>
                <c:pt idx="463">
                  <c:v>2019</c:v>
                </c:pt>
                <c:pt idx="464">
                  <c:v>2048</c:v>
                </c:pt>
                <c:pt idx="465">
                  <c:v>2064.5</c:v>
                </c:pt>
                <c:pt idx="466">
                  <c:v>2092</c:v>
                </c:pt>
                <c:pt idx="467">
                  <c:v>2207</c:v>
                </c:pt>
                <c:pt idx="468">
                  <c:v>2252</c:v>
                </c:pt>
                <c:pt idx="469">
                  <c:v>2273</c:v>
                </c:pt>
                <c:pt idx="470">
                  <c:v>2313</c:v>
                </c:pt>
                <c:pt idx="471">
                  <c:v>2445</c:v>
                </c:pt>
                <c:pt idx="472">
                  <c:v>2461.5</c:v>
                </c:pt>
                <c:pt idx="473">
                  <c:v>2476</c:v>
                </c:pt>
                <c:pt idx="474">
                  <c:v>2517</c:v>
                </c:pt>
                <c:pt idx="475">
                  <c:v>2517.5</c:v>
                </c:pt>
                <c:pt idx="476">
                  <c:v>2517.5</c:v>
                </c:pt>
                <c:pt idx="477">
                  <c:v>2629</c:v>
                </c:pt>
                <c:pt idx="478">
                  <c:v>2661.5</c:v>
                </c:pt>
                <c:pt idx="479">
                  <c:v>2664</c:v>
                </c:pt>
                <c:pt idx="480">
                  <c:v>2693.5</c:v>
                </c:pt>
                <c:pt idx="481">
                  <c:v>2738</c:v>
                </c:pt>
                <c:pt idx="482">
                  <c:v>2738</c:v>
                </c:pt>
                <c:pt idx="483">
                  <c:v>2757</c:v>
                </c:pt>
                <c:pt idx="484">
                  <c:v>2872</c:v>
                </c:pt>
                <c:pt idx="485">
                  <c:v>2873.5</c:v>
                </c:pt>
                <c:pt idx="486">
                  <c:v>2881</c:v>
                </c:pt>
                <c:pt idx="487">
                  <c:v>2885.5</c:v>
                </c:pt>
                <c:pt idx="488">
                  <c:v>2886.5</c:v>
                </c:pt>
                <c:pt idx="489">
                  <c:v>2906</c:v>
                </c:pt>
                <c:pt idx="490">
                  <c:v>2906.5</c:v>
                </c:pt>
                <c:pt idx="491">
                  <c:v>2909</c:v>
                </c:pt>
                <c:pt idx="492">
                  <c:v>2926</c:v>
                </c:pt>
                <c:pt idx="493">
                  <c:v>2926</c:v>
                </c:pt>
                <c:pt idx="494">
                  <c:v>3074</c:v>
                </c:pt>
                <c:pt idx="495">
                  <c:v>3074</c:v>
                </c:pt>
                <c:pt idx="496">
                  <c:v>3081</c:v>
                </c:pt>
                <c:pt idx="497">
                  <c:v>3090</c:v>
                </c:pt>
                <c:pt idx="498">
                  <c:v>3090</c:v>
                </c:pt>
                <c:pt idx="499">
                  <c:v>3090</c:v>
                </c:pt>
                <c:pt idx="500">
                  <c:v>3090</c:v>
                </c:pt>
                <c:pt idx="501">
                  <c:v>3102.5</c:v>
                </c:pt>
                <c:pt idx="502">
                  <c:v>3103.5</c:v>
                </c:pt>
                <c:pt idx="503">
                  <c:v>3110</c:v>
                </c:pt>
                <c:pt idx="504">
                  <c:v>3112</c:v>
                </c:pt>
                <c:pt idx="505">
                  <c:v>3144</c:v>
                </c:pt>
                <c:pt idx="506">
                  <c:v>3175</c:v>
                </c:pt>
                <c:pt idx="507">
                  <c:v>3286.5</c:v>
                </c:pt>
                <c:pt idx="508">
                  <c:v>3290.5</c:v>
                </c:pt>
                <c:pt idx="509">
                  <c:v>3290.5</c:v>
                </c:pt>
                <c:pt idx="510">
                  <c:v>3307</c:v>
                </c:pt>
                <c:pt idx="511">
                  <c:v>3307</c:v>
                </c:pt>
                <c:pt idx="512">
                  <c:v>3307.5</c:v>
                </c:pt>
                <c:pt idx="513">
                  <c:v>3308</c:v>
                </c:pt>
                <c:pt idx="514">
                  <c:v>3313.5</c:v>
                </c:pt>
                <c:pt idx="515">
                  <c:v>3324</c:v>
                </c:pt>
                <c:pt idx="516">
                  <c:v>3327</c:v>
                </c:pt>
                <c:pt idx="517">
                  <c:v>3327</c:v>
                </c:pt>
                <c:pt idx="518">
                  <c:v>3356</c:v>
                </c:pt>
                <c:pt idx="519">
                  <c:v>3507</c:v>
                </c:pt>
                <c:pt idx="520">
                  <c:v>3517</c:v>
                </c:pt>
                <c:pt idx="521">
                  <c:v>3673.5</c:v>
                </c:pt>
                <c:pt idx="522">
                  <c:v>3675.5</c:v>
                </c:pt>
                <c:pt idx="523">
                  <c:v>3683</c:v>
                </c:pt>
                <c:pt idx="524">
                  <c:v>3722</c:v>
                </c:pt>
                <c:pt idx="525">
                  <c:v>3727</c:v>
                </c:pt>
                <c:pt idx="526">
                  <c:v>3731.5</c:v>
                </c:pt>
                <c:pt idx="527">
                  <c:v>3739</c:v>
                </c:pt>
                <c:pt idx="528">
                  <c:v>3763</c:v>
                </c:pt>
                <c:pt idx="529">
                  <c:v>3772</c:v>
                </c:pt>
                <c:pt idx="530">
                  <c:v>3919.5</c:v>
                </c:pt>
                <c:pt idx="531">
                  <c:v>3971</c:v>
                </c:pt>
                <c:pt idx="532">
                  <c:v>3971</c:v>
                </c:pt>
                <c:pt idx="533">
                  <c:v>4064</c:v>
                </c:pt>
                <c:pt idx="534">
                  <c:v>4107</c:v>
                </c:pt>
                <c:pt idx="535">
                  <c:v>4123.5</c:v>
                </c:pt>
                <c:pt idx="536">
                  <c:v>4124</c:v>
                </c:pt>
                <c:pt idx="537">
                  <c:v>4140</c:v>
                </c:pt>
                <c:pt idx="538">
                  <c:v>4140</c:v>
                </c:pt>
                <c:pt idx="539">
                  <c:v>4161.5</c:v>
                </c:pt>
                <c:pt idx="540">
                  <c:v>4276</c:v>
                </c:pt>
                <c:pt idx="541">
                  <c:v>4300</c:v>
                </c:pt>
                <c:pt idx="542">
                  <c:v>4308</c:v>
                </c:pt>
                <c:pt idx="543">
                  <c:v>4315</c:v>
                </c:pt>
                <c:pt idx="544">
                  <c:v>4348</c:v>
                </c:pt>
                <c:pt idx="545">
                  <c:v>4364</c:v>
                </c:pt>
                <c:pt idx="546">
                  <c:v>4508.5</c:v>
                </c:pt>
                <c:pt idx="547">
                  <c:v>4525</c:v>
                </c:pt>
                <c:pt idx="548">
                  <c:v>4528</c:v>
                </c:pt>
                <c:pt idx="549">
                  <c:v>4592</c:v>
                </c:pt>
                <c:pt idx="550">
                  <c:v>4732</c:v>
                </c:pt>
                <c:pt idx="551">
                  <c:v>4757.5</c:v>
                </c:pt>
                <c:pt idx="552">
                  <c:v>4936</c:v>
                </c:pt>
                <c:pt idx="553">
                  <c:v>4944.5</c:v>
                </c:pt>
                <c:pt idx="554">
                  <c:v>4980.5</c:v>
                </c:pt>
                <c:pt idx="555">
                  <c:v>4989</c:v>
                </c:pt>
                <c:pt idx="556">
                  <c:v>4990</c:v>
                </c:pt>
                <c:pt idx="557">
                  <c:v>5014</c:v>
                </c:pt>
                <c:pt idx="558">
                  <c:v>5030</c:v>
                </c:pt>
                <c:pt idx="559">
                  <c:v>5152.5</c:v>
                </c:pt>
                <c:pt idx="560">
                  <c:v>5154</c:v>
                </c:pt>
                <c:pt idx="561">
                  <c:v>5159</c:v>
                </c:pt>
                <c:pt idx="562">
                  <c:v>5161</c:v>
                </c:pt>
                <c:pt idx="563">
                  <c:v>5169</c:v>
                </c:pt>
                <c:pt idx="564">
                  <c:v>5177</c:v>
                </c:pt>
                <c:pt idx="565">
                  <c:v>5178</c:v>
                </c:pt>
                <c:pt idx="566">
                  <c:v>5205.5</c:v>
                </c:pt>
                <c:pt idx="567">
                  <c:v>5385</c:v>
                </c:pt>
                <c:pt idx="568">
                  <c:v>5390</c:v>
                </c:pt>
                <c:pt idx="569">
                  <c:v>5411</c:v>
                </c:pt>
                <c:pt idx="570">
                  <c:v>5589.5</c:v>
                </c:pt>
                <c:pt idx="571">
                  <c:v>5602</c:v>
                </c:pt>
                <c:pt idx="572">
                  <c:v>5619</c:v>
                </c:pt>
                <c:pt idx="573">
                  <c:v>5638.5</c:v>
                </c:pt>
                <c:pt idx="574">
                  <c:v>5663.5</c:v>
                </c:pt>
              </c:numCache>
            </c:numRef>
          </c:xVal>
          <c:yVal>
            <c:numRef>
              <c:f>Active!$J$21:$J$9904</c:f>
              <c:numCache>
                <c:formatCode>General</c:formatCode>
                <c:ptCount val="9884"/>
                <c:pt idx="313">
                  <c:v>-8.3142800067435019E-3</c:v>
                </c:pt>
                <c:pt idx="314">
                  <c:v>-6.3142800063360482E-3</c:v>
                </c:pt>
                <c:pt idx="315">
                  <c:v>-4.3142800059285946E-3</c:v>
                </c:pt>
                <c:pt idx="316">
                  <c:v>2.6857199918595143E-3</c:v>
                </c:pt>
                <c:pt idx="317">
                  <c:v>1.1926839993975591E-2</c:v>
                </c:pt>
                <c:pt idx="318">
                  <c:v>1.650199992582202E-3</c:v>
                </c:pt>
                <c:pt idx="323">
                  <c:v>-7.6479600029415451E-3</c:v>
                </c:pt>
                <c:pt idx="324">
                  <c:v>-5.1657200019690208E-3</c:v>
                </c:pt>
                <c:pt idx="325">
                  <c:v>3.3599349990254268E-2</c:v>
                </c:pt>
                <c:pt idx="327">
                  <c:v>1.8719909996434581E-2</c:v>
                </c:pt>
                <c:pt idx="328">
                  <c:v>2.0719909996842034E-2</c:v>
                </c:pt>
                <c:pt idx="329">
                  <c:v>2.4719909997656941E-2</c:v>
                </c:pt>
                <c:pt idx="334">
                  <c:v>-1.4868890000798274E-2</c:v>
                </c:pt>
                <c:pt idx="337">
                  <c:v>-1.6372650003177114E-2</c:v>
                </c:pt>
                <c:pt idx="338">
                  <c:v>-1.1372650005796459E-2</c:v>
                </c:pt>
                <c:pt idx="339">
                  <c:v>-8.3726500015472993E-3</c:v>
                </c:pt>
                <c:pt idx="340">
                  <c:v>-7.3726500049815513E-3</c:v>
                </c:pt>
                <c:pt idx="341">
                  <c:v>-7.3726500049815513E-3</c:v>
                </c:pt>
                <c:pt idx="342">
                  <c:v>-6.3726500011398457E-3</c:v>
                </c:pt>
                <c:pt idx="343">
                  <c:v>-4.3726500007323921E-3</c:v>
                </c:pt>
                <c:pt idx="344">
                  <c:v>-3.3726500041666441E-3</c:v>
                </c:pt>
                <c:pt idx="345">
                  <c:v>-3.7265000719344243E-4</c:v>
                </c:pt>
                <c:pt idx="346">
                  <c:v>3.6273499936214648E-3</c:v>
                </c:pt>
                <c:pt idx="347">
                  <c:v>1.0627349998685531E-2</c:v>
                </c:pt>
                <c:pt idx="348">
                  <c:v>-1.125209000747418E-2</c:v>
                </c:pt>
                <c:pt idx="349">
                  <c:v>-3.2520900058443658E-3</c:v>
                </c:pt>
                <c:pt idx="350">
                  <c:v>-3.2520900058443658E-3</c:v>
                </c:pt>
                <c:pt idx="351">
                  <c:v>-2.5209000887116417E-4</c:v>
                </c:pt>
                <c:pt idx="352">
                  <c:v>3.7479099919437431E-3</c:v>
                </c:pt>
                <c:pt idx="353">
                  <c:v>1.074790999700781E-2</c:v>
                </c:pt>
                <c:pt idx="354">
                  <c:v>-2.7769850006734487E-2</c:v>
                </c:pt>
                <c:pt idx="358">
                  <c:v>-1.92179000005126E-2</c:v>
                </c:pt>
                <c:pt idx="361">
                  <c:v>-1.1976780006079935E-2</c:v>
                </c:pt>
                <c:pt idx="383">
                  <c:v>-2.6274940006260294E-2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6E9-4CBF-92CA-55D786A875D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Active!$F$21:$F$9904</c:f>
              <c:numCache>
                <c:formatCode>General</c:formatCode>
                <c:ptCount val="9884"/>
                <c:pt idx="0">
                  <c:v>-19650.5</c:v>
                </c:pt>
                <c:pt idx="1">
                  <c:v>-19585</c:v>
                </c:pt>
                <c:pt idx="2">
                  <c:v>-19384.5</c:v>
                </c:pt>
                <c:pt idx="3">
                  <c:v>-19000.5</c:v>
                </c:pt>
                <c:pt idx="4">
                  <c:v>-18984</c:v>
                </c:pt>
                <c:pt idx="5">
                  <c:v>-18968</c:v>
                </c:pt>
                <c:pt idx="6">
                  <c:v>-18952</c:v>
                </c:pt>
                <c:pt idx="7">
                  <c:v>-18848.5</c:v>
                </c:pt>
                <c:pt idx="8">
                  <c:v>-18795.5</c:v>
                </c:pt>
                <c:pt idx="9">
                  <c:v>-18792</c:v>
                </c:pt>
                <c:pt idx="10">
                  <c:v>-18780</c:v>
                </c:pt>
                <c:pt idx="11">
                  <c:v>-18771.5</c:v>
                </c:pt>
                <c:pt idx="12">
                  <c:v>-18755.5</c:v>
                </c:pt>
                <c:pt idx="13">
                  <c:v>-18739</c:v>
                </c:pt>
                <c:pt idx="14">
                  <c:v>-18628.5</c:v>
                </c:pt>
                <c:pt idx="15">
                  <c:v>-18558</c:v>
                </c:pt>
                <c:pt idx="16">
                  <c:v>-18439.5</c:v>
                </c:pt>
                <c:pt idx="17">
                  <c:v>-18410</c:v>
                </c:pt>
                <c:pt idx="18">
                  <c:v>-18403.5</c:v>
                </c:pt>
                <c:pt idx="19">
                  <c:v>-17971</c:v>
                </c:pt>
                <c:pt idx="20">
                  <c:v>-17826.5</c:v>
                </c:pt>
                <c:pt idx="21">
                  <c:v>-17822.5</c:v>
                </c:pt>
                <c:pt idx="22">
                  <c:v>-17574</c:v>
                </c:pt>
                <c:pt idx="23">
                  <c:v>-17545.5</c:v>
                </c:pt>
                <c:pt idx="24">
                  <c:v>-17349.5</c:v>
                </c:pt>
                <c:pt idx="25">
                  <c:v>-17329</c:v>
                </c:pt>
                <c:pt idx="26">
                  <c:v>-17280.5</c:v>
                </c:pt>
                <c:pt idx="27">
                  <c:v>-17165.5</c:v>
                </c:pt>
                <c:pt idx="28">
                  <c:v>-17120.5</c:v>
                </c:pt>
                <c:pt idx="29">
                  <c:v>-16945</c:v>
                </c:pt>
                <c:pt idx="30">
                  <c:v>-16540</c:v>
                </c:pt>
                <c:pt idx="31">
                  <c:v>-16438.5</c:v>
                </c:pt>
                <c:pt idx="32">
                  <c:v>-16327.5</c:v>
                </c:pt>
                <c:pt idx="33">
                  <c:v>-15883</c:v>
                </c:pt>
                <c:pt idx="34">
                  <c:v>-15813.5</c:v>
                </c:pt>
                <c:pt idx="35">
                  <c:v>-15629.5</c:v>
                </c:pt>
                <c:pt idx="36">
                  <c:v>-15105.5</c:v>
                </c:pt>
                <c:pt idx="37">
                  <c:v>-14889</c:v>
                </c:pt>
                <c:pt idx="38">
                  <c:v>-14676.5</c:v>
                </c:pt>
                <c:pt idx="39">
                  <c:v>-14660.5</c:v>
                </c:pt>
                <c:pt idx="40">
                  <c:v>-14660.5</c:v>
                </c:pt>
                <c:pt idx="41">
                  <c:v>-14440</c:v>
                </c:pt>
                <c:pt idx="42">
                  <c:v>-14440</c:v>
                </c:pt>
                <c:pt idx="43">
                  <c:v>-14436</c:v>
                </c:pt>
                <c:pt idx="44">
                  <c:v>-14223.5</c:v>
                </c:pt>
                <c:pt idx="45">
                  <c:v>-14223.5</c:v>
                </c:pt>
                <c:pt idx="46">
                  <c:v>-14215</c:v>
                </c:pt>
                <c:pt idx="47">
                  <c:v>-14203</c:v>
                </c:pt>
                <c:pt idx="48">
                  <c:v>-14199</c:v>
                </c:pt>
                <c:pt idx="49">
                  <c:v>-14183</c:v>
                </c:pt>
                <c:pt idx="50">
                  <c:v>-13990.5</c:v>
                </c:pt>
                <c:pt idx="51">
                  <c:v>-13953</c:v>
                </c:pt>
                <c:pt idx="52">
                  <c:v>-13798.5</c:v>
                </c:pt>
                <c:pt idx="53">
                  <c:v>-13721</c:v>
                </c:pt>
                <c:pt idx="54">
                  <c:v>-13623</c:v>
                </c:pt>
                <c:pt idx="55">
                  <c:v>-13569</c:v>
                </c:pt>
                <c:pt idx="56">
                  <c:v>-13218</c:v>
                </c:pt>
                <c:pt idx="57">
                  <c:v>-13213</c:v>
                </c:pt>
                <c:pt idx="58">
                  <c:v>-13198</c:v>
                </c:pt>
                <c:pt idx="59">
                  <c:v>-13197</c:v>
                </c:pt>
                <c:pt idx="60">
                  <c:v>-13182</c:v>
                </c:pt>
                <c:pt idx="61">
                  <c:v>-13165</c:v>
                </c:pt>
                <c:pt idx="62">
                  <c:v>-13164</c:v>
                </c:pt>
                <c:pt idx="63">
                  <c:v>-13140.5</c:v>
                </c:pt>
                <c:pt idx="64">
                  <c:v>-13132</c:v>
                </c:pt>
                <c:pt idx="65">
                  <c:v>-13120.5</c:v>
                </c:pt>
                <c:pt idx="66">
                  <c:v>-13112.5</c:v>
                </c:pt>
                <c:pt idx="67">
                  <c:v>-13014</c:v>
                </c:pt>
                <c:pt idx="68">
                  <c:v>-12976</c:v>
                </c:pt>
                <c:pt idx="69">
                  <c:v>-12948.5</c:v>
                </c:pt>
                <c:pt idx="70">
                  <c:v>-12932.5</c:v>
                </c:pt>
                <c:pt idx="71">
                  <c:v>-12807.5</c:v>
                </c:pt>
                <c:pt idx="72">
                  <c:v>-12775.5</c:v>
                </c:pt>
                <c:pt idx="73">
                  <c:v>-12718.5</c:v>
                </c:pt>
                <c:pt idx="74">
                  <c:v>-12585</c:v>
                </c:pt>
                <c:pt idx="75">
                  <c:v>-12556</c:v>
                </c:pt>
                <c:pt idx="76">
                  <c:v>-12552</c:v>
                </c:pt>
                <c:pt idx="77">
                  <c:v>-12540</c:v>
                </c:pt>
                <c:pt idx="78">
                  <c:v>-12532</c:v>
                </c:pt>
                <c:pt idx="79">
                  <c:v>-12523</c:v>
                </c:pt>
                <c:pt idx="80">
                  <c:v>-12523</c:v>
                </c:pt>
                <c:pt idx="81">
                  <c:v>-12490.5</c:v>
                </c:pt>
                <c:pt idx="82">
                  <c:v>-12266</c:v>
                </c:pt>
                <c:pt idx="83">
                  <c:v>-12178.5</c:v>
                </c:pt>
                <c:pt idx="84">
                  <c:v>-12170</c:v>
                </c:pt>
                <c:pt idx="85">
                  <c:v>-12166</c:v>
                </c:pt>
                <c:pt idx="86">
                  <c:v>-12162.5</c:v>
                </c:pt>
                <c:pt idx="87">
                  <c:v>-12158.5</c:v>
                </c:pt>
                <c:pt idx="88">
                  <c:v>-12153.5</c:v>
                </c:pt>
                <c:pt idx="89">
                  <c:v>-12140</c:v>
                </c:pt>
                <c:pt idx="90">
                  <c:v>-12139</c:v>
                </c:pt>
                <c:pt idx="91">
                  <c:v>-12118</c:v>
                </c:pt>
                <c:pt idx="92">
                  <c:v>-12102</c:v>
                </c:pt>
                <c:pt idx="93">
                  <c:v>-12078.5</c:v>
                </c:pt>
                <c:pt idx="94">
                  <c:v>-11958.5</c:v>
                </c:pt>
                <c:pt idx="95">
                  <c:v>-11923</c:v>
                </c:pt>
                <c:pt idx="96">
                  <c:v>-11761</c:v>
                </c:pt>
                <c:pt idx="97">
                  <c:v>-11757.5</c:v>
                </c:pt>
                <c:pt idx="98">
                  <c:v>-11757</c:v>
                </c:pt>
                <c:pt idx="99">
                  <c:v>-11745</c:v>
                </c:pt>
                <c:pt idx="100">
                  <c:v>-11742</c:v>
                </c:pt>
                <c:pt idx="101">
                  <c:v>-11714.5</c:v>
                </c:pt>
                <c:pt idx="102">
                  <c:v>-11666</c:v>
                </c:pt>
                <c:pt idx="103">
                  <c:v>-11648.5</c:v>
                </c:pt>
                <c:pt idx="104">
                  <c:v>-11525.5</c:v>
                </c:pt>
                <c:pt idx="105">
                  <c:v>-11505</c:v>
                </c:pt>
                <c:pt idx="106">
                  <c:v>-11277.5</c:v>
                </c:pt>
                <c:pt idx="107">
                  <c:v>-11269</c:v>
                </c:pt>
                <c:pt idx="108">
                  <c:v>-11233</c:v>
                </c:pt>
                <c:pt idx="109">
                  <c:v>-11100</c:v>
                </c:pt>
                <c:pt idx="110">
                  <c:v>-11097</c:v>
                </c:pt>
                <c:pt idx="111">
                  <c:v>-11083.5</c:v>
                </c:pt>
                <c:pt idx="112">
                  <c:v>-10913.5</c:v>
                </c:pt>
                <c:pt idx="113">
                  <c:v>-10903.5</c:v>
                </c:pt>
                <c:pt idx="114">
                  <c:v>-10899.5</c:v>
                </c:pt>
                <c:pt idx="115">
                  <c:v>-10895.5</c:v>
                </c:pt>
                <c:pt idx="116">
                  <c:v>-10871</c:v>
                </c:pt>
                <c:pt idx="117">
                  <c:v>-10715.5</c:v>
                </c:pt>
                <c:pt idx="118">
                  <c:v>-10701</c:v>
                </c:pt>
                <c:pt idx="119">
                  <c:v>-10683</c:v>
                </c:pt>
                <c:pt idx="120">
                  <c:v>-10511</c:v>
                </c:pt>
                <c:pt idx="121">
                  <c:v>-10480.5</c:v>
                </c:pt>
                <c:pt idx="122">
                  <c:v>-10475.5</c:v>
                </c:pt>
                <c:pt idx="123">
                  <c:v>-10272.5</c:v>
                </c:pt>
                <c:pt idx="124">
                  <c:v>-10243.5</c:v>
                </c:pt>
                <c:pt idx="125">
                  <c:v>-10226.5</c:v>
                </c:pt>
                <c:pt idx="126">
                  <c:v>-10211</c:v>
                </c:pt>
                <c:pt idx="127">
                  <c:v>-10059</c:v>
                </c:pt>
                <c:pt idx="128">
                  <c:v>-9877</c:v>
                </c:pt>
                <c:pt idx="129">
                  <c:v>-9859.5</c:v>
                </c:pt>
                <c:pt idx="130">
                  <c:v>-9837.5</c:v>
                </c:pt>
                <c:pt idx="131">
                  <c:v>-9834</c:v>
                </c:pt>
                <c:pt idx="132">
                  <c:v>-9825</c:v>
                </c:pt>
                <c:pt idx="133">
                  <c:v>-9649.5</c:v>
                </c:pt>
                <c:pt idx="134">
                  <c:v>-9634</c:v>
                </c:pt>
                <c:pt idx="135">
                  <c:v>-9633.5</c:v>
                </c:pt>
                <c:pt idx="136">
                  <c:v>-9616.5</c:v>
                </c:pt>
                <c:pt idx="137">
                  <c:v>-9548.5</c:v>
                </c:pt>
                <c:pt idx="138">
                  <c:v>-9534</c:v>
                </c:pt>
                <c:pt idx="139">
                  <c:v>-9434</c:v>
                </c:pt>
                <c:pt idx="140">
                  <c:v>-9229</c:v>
                </c:pt>
                <c:pt idx="141">
                  <c:v>-9225</c:v>
                </c:pt>
                <c:pt idx="142">
                  <c:v>-9036.5</c:v>
                </c:pt>
                <c:pt idx="143">
                  <c:v>-8993</c:v>
                </c:pt>
                <c:pt idx="144">
                  <c:v>-8947.5</c:v>
                </c:pt>
                <c:pt idx="145">
                  <c:v>-8820</c:v>
                </c:pt>
                <c:pt idx="146">
                  <c:v>-8403</c:v>
                </c:pt>
                <c:pt idx="147">
                  <c:v>-8387.5</c:v>
                </c:pt>
                <c:pt idx="148">
                  <c:v>-8371</c:v>
                </c:pt>
                <c:pt idx="149">
                  <c:v>-8370.5</c:v>
                </c:pt>
                <c:pt idx="150">
                  <c:v>-8366.5</c:v>
                </c:pt>
                <c:pt idx="151">
                  <c:v>-7995</c:v>
                </c:pt>
                <c:pt idx="152">
                  <c:v>-7983</c:v>
                </c:pt>
                <c:pt idx="153">
                  <c:v>-7766</c:v>
                </c:pt>
                <c:pt idx="154">
                  <c:v>-7538.5</c:v>
                </c:pt>
                <c:pt idx="155">
                  <c:v>-7513.5</c:v>
                </c:pt>
                <c:pt idx="156">
                  <c:v>-7513.5</c:v>
                </c:pt>
                <c:pt idx="157">
                  <c:v>-7293</c:v>
                </c:pt>
                <c:pt idx="158">
                  <c:v>-7245</c:v>
                </c:pt>
                <c:pt idx="159">
                  <c:v>-7120.5</c:v>
                </c:pt>
                <c:pt idx="160">
                  <c:v>-7056</c:v>
                </c:pt>
                <c:pt idx="161">
                  <c:v>-6929.5</c:v>
                </c:pt>
                <c:pt idx="162">
                  <c:v>-6913</c:v>
                </c:pt>
                <c:pt idx="163">
                  <c:v>-6848</c:v>
                </c:pt>
                <c:pt idx="164">
                  <c:v>-6720</c:v>
                </c:pt>
                <c:pt idx="165">
                  <c:v>-6716.5</c:v>
                </c:pt>
                <c:pt idx="166">
                  <c:v>-6615.5</c:v>
                </c:pt>
                <c:pt idx="167">
                  <c:v>-6548.5</c:v>
                </c:pt>
                <c:pt idx="168">
                  <c:v>-6500</c:v>
                </c:pt>
                <c:pt idx="169">
                  <c:v>-6296</c:v>
                </c:pt>
                <c:pt idx="170">
                  <c:v>-6295.5</c:v>
                </c:pt>
                <c:pt idx="171">
                  <c:v>-6291.5</c:v>
                </c:pt>
                <c:pt idx="172">
                  <c:v>-6279</c:v>
                </c:pt>
                <c:pt idx="173">
                  <c:v>-6147.5</c:v>
                </c:pt>
                <c:pt idx="174">
                  <c:v>-6095</c:v>
                </c:pt>
                <c:pt idx="175">
                  <c:v>-6091</c:v>
                </c:pt>
                <c:pt idx="176">
                  <c:v>-6059</c:v>
                </c:pt>
                <c:pt idx="177">
                  <c:v>-6006.5</c:v>
                </c:pt>
                <c:pt idx="178">
                  <c:v>-5939</c:v>
                </c:pt>
                <c:pt idx="179">
                  <c:v>-5834</c:v>
                </c:pt>
                <c:pt idx="180">
                  <c:v>-5774</c:v>
                </c:pt>
                <c:pt idx="181">
                  <c:v>-5771.5</c:v>
                </c:pt>
                <c:pt idx="182">
                  <c:v>-5706</c:v>
                </c:pt>
                <c:pt idx="183">
                  <c:v>-5666</c:v>
                </c:pt>
                <c:pt idx="184">
                  <c:v>-5666</c:v>
                </c:pt>
                <c:pt idx="185">
                  <c:v>-5654.5</c:v>
                </c:pt>
                <c:pt idx="186">
                  <c:v>-5610</c:v>
                </c:pt>
                <c:pt idx="187">
                  <c:v>-5610</c:v>
                </c:pt>
                <c:pt idx="188">
                  <c:v>-5502</c:v>
                </c:pt>
                <c:pt idx="189">
                  <c:v>-5474</c:v>
                </c:pt>
                <c:pt idx="190">
                  <c:v>-5470.5</c:v>
                </c:pt>
                <c:pt idx="191">
                  <c:v>-5466</c:v>
                </c:pt>
                <c:pt idx="192">
                  <c:v>-5466</c:v>
                </c:pt>
                <c:pt idx="193">
                  <c:v>-5446</c:v>
                </c:pt>
                <c:pt idx="194">
                  <c:v>-5445.5</c:v>
                </c:pt>
                <c:pt idx="195">
                  <c:v>-5365</c:v>
                </c:pt>
                <c:pt idx="196">
                  <c:v>-5301.5</c:v>
                </c:pt>
                <c:pt idx="197">
                  <c:v>-5273</c:v>
                </c:pt>
                <c:pt idx="198">
                  <c:v>-5269</c:v>
                </c:pt>
                <c:pt idx="199">
                  <c:v>-5269</c:v>
                </c:pt>
                <c:pt idx="200">
                  <c:v>-5269</c:v>
                </c:pt>
                <c:pt idx="201">
                  <c:v>-5265.5</c:v>
                </c:pt>
                <c:pt idx="202">
                  <c:v>-5265</c:v>
                </c:pt>
                <c:pt idx="203">
                  <c:v>-5253</c:v>
                </c:pt>
                <c:pt idx="204">
                  <c:v>-5168.5</c:v>
                </c:pt>
                <c:pt idx="205">
                  <c:v>-5081.5</c:v>
                </c:pt>
                <c:pt idx="206">
                  <c:v>-5077</c:v>
                </c:pt>
                <c:pt idx="207">
                  <c:v>-5065</c:v>
                </c:pt>
                <c:pt idx="208">
                  <c:v>-5057</c:v>
                </c:pt>
                <c:pt idx="209">
                  <c:v>-5025</c:v>
                </c:pt>
                <c:pt idx="210">
                  <c:v>-5000</c:v>
                </c:pt>
                <c:pt idx="211">
                  <c:v>-4996</c:v>
                </c:pt>
                <c:pt idx="212">
                  <c:v>-4984.5</c:v>
                </c:pt>
                <c:pt idx="213">
                  <c:v>-4964.5</c:v>
                </c:pt>
                <c:pt idx="214">
                  <c:v>-4873</c:v>
                </c:pt>
                <c:pt idx="215">
                  <c:v>-4828.5</c:v>
                </c:pt>
                <c:pt idx="216">
                  <c:v>-4828</c:v>
                </c:pt>
                <c:pt idx="217">
                  <c:v>-4824.5</c:v>
                </c:pt>
                <c:pt idx="218">
                  <c:v>-4808</c:v>
                </c:pt>
                <c:pt idx="219">
                  <c:v>-4792.5</c:v>
                </c:pt>
                <c:pt idx="220">
                  <c:v>-4788</c:v>
                </c:pt>
                <c:pt idx="221">
                  <c:v>-4764</c:v>
                </c:pt>
                <c:pt idx="222">
                  <c:v>-4680</c:v>
                </c:pt>
                <c:pt idx="223">
                  <c:v>-4640.5</c:v>
                </c:pt>
                <c:pt idx="224">
                  <c:v>-4636.5</c:v>
                </c:pt>
                <c:pt idx="225">
                  <c:v>-4620.5</c:v>
                </c:pt>
                <c:pt idx="226">
                  <c:v>-4464</c:v>
                </c:pt>
                <c:pt idx="227">
                  <c:v>-4428</c:v>
                </c:pt>
                <c:pt idx="228">
                  <c:v>-4367.5</c:v>
                </c:pt>
                <c:pt idx="229">
                  <c:v>-4235.5</c:v>
                </c:pt>
                <c:pt idx="230">
                  <c:v>-4188</c:v>
                </c:pt>
                <c:pt idx="231">
                  <c:v>-4159.5</c:v>
                </c:pt>
                <c:pt idx="232">
                  <c:v>-4148</c:v>
                </c:pt>
                <c:pt idx="233">
                  <c:v>-4111.5</c:v>
                </c:pt>
                <c:pt idx="234">
                  <c:v>-4031.5</c:v>
                </c:pt>
                <c:pt idx="235">
                  <c:v>-3999.5</c:v>
                </c:pt>
                <c:pt idx="236">
                  <c:v>-3982.5</c:v>
                </c:pt>
                <c:pt idx="237">
                  <c:v>-3968.5</c:v>
                </c:pt>
                <c:pt idx="238">
                  <c:v>-3968.5</c:v>
                </c:pt>
                <c:pt idx="239">
                  <c:v>-3954.5</c:v>
                </c:pt>
                <c:pt idx="240">
                  <c:v>-3827</c:v>
                </c:pt>
                <c:pt idx="241">
                  <c:v>-3776.5</c:v>
                </c:pt>
                <c:pt idx="242">
                  <c:v>-3750.5</c:v>
                </c:pt>
                <c:pt idx="243">
                  <c:v>-3750.5</c:v>
                </c:pt>
                <c:pt idx="244">
                  <c:v>-3726.5</c:v>
                </c:pt>
                <c:pt idx="245">
                  <c:v>-3594</c:v>
                </c:pt>
                <c:pt idx="246">
                  <c:v>-3582</c:v>
                </c:pt>
                <c:pt idx="247">
                  <c:v>-3558</c:v>
                </c:pt>
                <c:pt idx="248">
                  <c:v>-3550</c:v>
                </c:pt>
                <c:pt idx="249">
                  <c:v>-3530</c:v>
                </c:pt>
                <c:pt idx="250">
                  <c:v>-3159</c:v>
                </c:pt>
                <c:pt idx="251">
                  <c:v>-3154.5</c:v>
                </c:pt>
                <c:pt idx="252">
                  <c:v>-2974.5</c:v>
                </c:pt>
                <c:pt idx="253">
                  <c:v>-2967</c:v>
                </c:pt>
                <c:pt idx="254">
                  <c:v>-2949</c:v>
                </c:pt>
                <c:pt idx="255">
                  <c:v>-2789.5</c:v>
                </c:pt>
                <c:pt idx="256">
                  <c:v>-2789</c:v>
                </c:pt>
                <c:pt idx="257">
                  <c:v>-2738.5</c:v>
                </c:pt>
                <c:pt idx="258">
                  <c:v>-2564.5</c:v>
                </c:pt>
                <c:pt idx="259">
                  <c:v>-2549.5</c:v>
                </c:pt>
                <c:pt idx="260">
                  <c:v>-2492</c:v>
                </c:pt>
                <c:pt idx="261">
                  <c:v>-2300.5</c:v>
                </c:pt>
                <c:pt idx="262">
                  <c:v>-2292</c:v>
                </c:pt>
                <c:pt idx="263">
                  <c:v>-2179</c:v>
                </c:pt>
                <c:pt idx="264">
                  <c:v>-2164</c:v>
                </c:pt>
                <c:pt idx="265">
                  <c:v>-2144</c:v>
                </c:pt>
                <c:pt idx="266">
                  <c:v>-2144</c:v>
                </c:pt>
                <c:pt idx="267">
                  <c:v>-2144</c:v>
                </c:pt>
                <c:pt idx="268">
                  <c:v>-2144</c:v>
                </c:pt>
                <c:pt idx="269">
                  <c:v>-2144</c:v>
                </c:pt>
                <c:pt idx="270">
                  <c:v>-2144</c:v>
                </c:pt>
                <c:pt idx="271">
                  <c:v>-2144</c:v>
                </c:pt>
                <c:pt idx="272">
                  <c:v>-2143.5</c:v>
                </c:pt>
                <c:pt idx="273">
                  <c:v>-2128.5</c:v>
                </c:pt>
                <c:pt idx="274">
                  <c:v>-2111.5</c:v>
                </c:pt>
                <c:pt idx="275">
                  <c:v>-2104.5</c:v>
                </c:pt>
                <c:pt idx="276">
                  <c:v>-2031.5</c:v>
                </c:pt>
                <c:pt idx="277">
                  <c:v>-2031</c:v>
                </c:pt>
                <c:pt idx="278">
                  <c:v>-1923.5</c:v>
                </c:pt>
                <c:pt idx="279">
                  <c:v>-1923.5</c:v>
                </c:pt>
                <c:pt idx="280">
                  <c:v>-1903</c:v>
                </c:pt>
                <c:pt idx="281">
                  <c:v>-1874.5</c:v>
                </c:pt>
                <c:pt idx="282">
                  <c:v>-1863</c:v>
                </c:pt>
                <c:pt idx="283">
                  <c:v>-1826.5</c:v>
                </c:pt>
                <c:pt idx="284">
                  <c:v>-1739</c:v>
                </c:pt>
                <c:pt idx="285">
                  <c:v>-1739</c:v>
                </c:pt>
                <c:pt idx="286">
                  <c:v>-1739</c:v>
                </c:pt>
                <c:pt idx="287">
                  <c:v>-1714.5</c:v>
                </c:pt>
                <c:pt idx="288">
                  <c:v>-1697.5</c:v>
                </c:pt>
                <c:pt idx="289">
                  <c:v>-1669.5</c:v>
                </c:pt>
                <c:pt idx="290">
                  <c:v>-1643.5</c:v>
                </c:pt>
                <c:pt idx="291">
                  <c:v>-1542</c:v>
                </c:pt>
                <c:pt idx="292">
                  <c:v>-1539</c:v>
                </c:pt>
                <c:pt idx="293">
                  <c:v>-1530.5</c:v>
                </c:pt>
                <c:pt idx="294">
                  <c:v>-1518.5</c:v>
                </c:pt>
                <c:pt idx="295">
                  <c:v>-1518.5</c:v>
                </c:pt>
                <c:pt idx="296">
                  <c:v>-1518.5</c:v>
                </c:pt>
                <c:pt idx="297">
                  <c:v>-1465.5</c:v>
                </c:pt>
                <c:pt idx="298">
                  <c:v>-1441.5</c:v>
                </c:pt>
                <c:pt idx="299">
                  <c:v>-1438.5</c:v>
                </c:pt>
                <c:pt idx="300">
                  <c:v>-1433.5</c:v>
                </c:pt>
                <c:pt idx="301">
                  <c:v>-1418.5</c:v>
                </c:pt>
                <c:pt idx="302">
                  <c:v>-1402</c:v>
                </c:pt>
                <c:pt idx="303">
                  <c:v>-1315.5</c:v>
                </c:pt>
                <c:pt idx="304">
                  <c:v>-1306.5</c:v>
                </c:pt>
                <c:pt idx="305">
                  <c:v>-1306.5</c:v>
                </c:pt>
                <c:pt idx="306">
                  <c:v>-1303.5</c:v>
                </c:pt>
                <c:pt idx="307">
                  <c:v>-1254.5</c:v>
                </c:pt>
                <c:pt idx="308">
                  <c:v>-1209.5</c:v>
                </c:pt>
                <c:pt idx="309">
                  <c:v>-1161.5</c:v>
                </c:pt>
                <c:pt idx="310">
                  <c:v>-1158</c:v>
                </c:pt>
                <c:pt idx="311">
                  <c:v>-1154</c:v>
                </c:pt>
                <c:pt idx="312">
                  <c:v>-1101.5</c:v>
                </c:pt>
                <c:pt idx="313">
                  <c:v>-1101.5</c:v>
                </c:pt>
                <c:pt idx="314">
                  <c:v>-1101.5</c:v>
                </c:pt>
                <c:pt idx="315">
                  <c:v>-1101.5</c:v>
                </c:pt>
                <c:pt idx="316">
                  <c:v>-1101.5</c:v>
                </c:pt>
                <c:pt idx="317">
                  <c:v>-1093.5</c:v>
                </c:pt>
                <c:pt idx="318">
                  <c:v>-1069.5</c:v>
                </c:pt>
                <c:pt idx="319">
                  <c:v>-1050.5</c:v>
                </c:pt>
                <c:pt idx="320">
                  <c:v>-1050.5</c:v>
                </c:pt>
                <c:pt idx="321">
                  <c:v>-1034</c:v>
                </c:pt>
                <c:pt idx="322">
                  <c:v>-1034</c:v>
                </c:pt>
                <c:pt idx="323">
                  <c:v>-913.5</c:v>
                </c:pt>
                <c:pt idx="324">
                  <c:v>-897.5</c:v>
                </c:pt>
                <c:pt idx="325">
                  <c:v>-897</c:v>
                </c:pt>
                <c:pt idx="326">
                  <c:v>-893</c:v>
                </c:pt>
                <c:pt idx="327">
                  <c:v>-893</c:v>
                </c:pt>
                <c:pt idx="328">
                  <c:v>-893</c:v>
                </c:pt>
                <c:pt idx="329">
                  <c:v>-893</c:v>
                </c:pt>
                <c:pt idx="330">
                  <c:v>-862</c:v>
                </c:pt>
                <c:pt idx="331">
                  <c:v>-862</c:v>
                </c:pt>
                <c:pt idx="332">
                  <c:v>-861</c:v>
                </c:pt>
                <c:pt idx="333">
                  <c:v>-861</c:v>
                </c:pt>
                <c:pt idx="334">
                  <c:v>-813</c:v>
                </c:pt>
                <c:pt idx="335">
                  <c:v>-801</c:v>
                </c:pt>
                <c:pt idx="336">
                  <c:v>-741.5</c:v>
                </c:pt>
                <c:pt idx="337">
                  <c:v>-697</c:v>
                </c:pt>
                <c:pt idx="338">
                  <c:v>-697</c:v>
                </c:pt>
                <c:pt idx="339">
                  <c:v>-697</c:v>
                </c:pt>
                <c:pt idx="340">
                  <c:v>-697</c:v>
                </c:pt>
                <c:pt idx="341">
                  <c:v>-697</c:v>
                </c:pt>
                <c:pt idx="342">
                  <c:v>-697</c:v>
                </c:pt>
                <c:pt idx="343">
                  <c:v>-697</c:v>
                </c:pt>
                <c:pt idx="344">
                  <c:v>-697</c:v>
                </c:pt>
                <c:pt idx="345">
                  <c:v>-697</c:v>
                </c:pt>
                <c:pt idx="346">
                  <c:v>-697</c:v>
                </c:pt>
                <c:pt idx="347">
                  <c:v>-697</c:v>
                </c:pt>
                <c:pt idx="348">
                  <c:v>-693</c:v>
                </c:pt>
                <c:pt idx="349">
                  <c:v>-693</c:v>
                </c:pt>
                <c:pt idx="350">
                  <c:v>-693</c:v>
                </c:pt>
                <c:pt idx="351">
                  <c:v>-693</c:v>
                </c:pt>
                <c:pt idx="352">
                  <c:v>-693</c:v>
                </c:pt>
                <c:pt idx="353">
                  <c:v>-693</c:v>
                </c:pt>
                <c:pt idx="354">
                  <c:v>-677</c:v>
                </c:pt>
                <c:pt idx="355">
                  <c:v>-645.5</c:v>
                </c:pt>
                <c:pt idx="356">
                  <c:v>-492.5</c:v>
                </c:pt>
                <c:pt idx="357">
                  <c:v>-488.5</c:v>
                </c:pt>
                <c:pt idx="358">
                  <c:v>-484.5</c:v>
                </c:pt>
                <c:pt idx="359">
                  <c:v>-484.5</c:v>
                </c:pt>
                <c:pt idx="360">
                  <c:v>-478</c:v>
                </c:pt>
                <c:pt idx="361">
                  <c:v>-476.5</c:v>
                </c:pt>
                <c:pt idx="362">
                  <c:v>-476.5</c:v>
                </c:pt>
                <c:pt idx="363">
                  <c:v>-476</c:v>
                </c:pt>
                <c:pt idx="364">
                  <c:v>-474.5</c:v>
                </c:pt>
                <c:pt idx="365">
                  <c:v>-472.5</c:v>
                </c:pt>
                <c:pt idx="366">
                  <c:v>-469</c:v>
                </c:pt>
                <c:pt idx="367">
                  <c:v>-462.5</c:v>
                </c:pt>
                <c:pt idx="368">
                  <c:v>-462</c:v>
                </c:pt>
                <c:pt idx="369">
                  <c:v>-461.5</c:v>
                </c:pt>
                <c:pt idx="370">
                  <c:v>-458.5</c:v>
                </c:pt>
                <c:pt idx="371">
                  <c:v>-458</c:v>
                </c:pt>
                <c:pt idx="372">
                  <c:v>-456</c:v>
                </c:pt>
                <c:pt idx="373">
                  <c:v>-454.5</c:v>
                </c:pt>
                <c:pt idx="374">
                  <c:v>-454</c:v>
                </c:pt>
                <c:pt idx="375">
                  <c:v>-452</c:v>
                </c:pt>
                <c:pt idx="376">
                  <c:v>-445.5</c:v>
                </c:pt>
                <c:pt idx="377">
                  <c:v>-444</c:v>
                </c:pt>
                <c:pt idx="378">
                  <c:v>-442</c:v>
                </c:pt>
                <c:pt idx="379">
                  <c:v>-440</c:v>
                </c:pt>
                <c:pt idx="380">
                  <c:v>-438</c:v>
                </c:pt>
                <c:pt idx="381">
                  <c:v>-437.5</c:v>
                </c:pt>
                <c:pt idx="382">
                  <c:v>-429.5</c:v>
                </c:pt>
                <c:pt idx="383">
                  <c:v>-320.5</c:v>
                </c:pt>
                <c:pt idx="384">
                  <c:v>-296</c:v>
                </c:pt>
                <c:pt idx="385">
                  <c:v>-288</c:v>
                </c:pt>
                <c:pt idx="386">
                  <c:v>-284</c:v>
                </c:pt>
                <c:pt idx="387">
                  <c:v>-272.5</c:v>
                </c:pt>
                <c:pt idx="388">
                  <c:v>-268</c:v>
                </c:pt>
                <c:pt idx="389">
                  <c:v>-260</c:v>
                </c:pt>
                <c:pt idx="390">
                  <c:v>-252</c:v>
                </c:pt>
                <c:pt idx="391">
                  <c:v>-244.5</c:v>
                </c:pt>
                <c:pt idx="392">
                  <c:v>-228.5</c:v>
                </c:pt>
                <c:pt idx="393">
                  <c:v>-224</c:v>
                </c:pt>
                <c:pt idx="394">
                  <c:v>-68</c:v>
                </c:pt>
                <c:pt idx="395">
                  <c:v>-40</c:v>
                </c:pt>
                <c:pt idx="396">
                  <c:v>-36.5</c:v>
                </c:pt>
                <c:pt idx="397">
                  <c:v>0.5</c:v>
                </c:pt>
                <c:pt idx="398">
                  <c:v>3.5</c:v>
                </c:pt>
                <c:pt idx="399">
                  <c:v>11.5</c:v>
                </c:pt>
                <c:pt idx="400">
                  <c:v>112.5</c:v>
                </c:pt>
                <c:pt idx="401">
                  <c:v>112.5</c:v>
                </c:pt>
                <c:pt idx="402">
                  <c:v>132.5</c:v>
                </c:pt>
                <c:pt idx="403">
                  <c:v>132.5</c:v>
                </c:pt>
                <c:pt idx="404">
                  <c:v>132.5</c:v>
                </c:pt>
                <c:pt idx="405">
                  <c:v>132.5</c:v>
                </c:pt>
                <c:pt idx="406">
                  <c:v>135.5</c:v>
                </c:pt>
                <c:pt idx="407">
                  <c:v>136.5</c:v>
                </c:pt>
                <c:pt idx="408">
                  <c:v>136.5</c:v>
                </c:pt>
                <c:pt idx="409">
                  <c:v>156.5</c:v>
                </c:pt>
                <c:pt idx="410">
                  <c:v>172</c:v>
                </c:pt>
                <c:pt idx="411">
                  <c:v>197</c:v>
                </c:pt>
                <c:pt idx="412">
                  <c:v>321</c:v>
                </c:pt>
                <c:pt idx="413">
                  <c:v>349</c:v>
                </c:pt>
                <c:pt idx="414">
                  <c:v>349</c:v>
                </c:pt>
                <c:pt idx="415">
                  <c:v>353</c:v>
                </c:pt>
                <c:pt idx="416">
                  <c:v>353</c:v>
                </c:pt>
                <c:pt idx="417">
                  <c:v>417.5</c:v>
                </c:pt>
                <c:pt idx="418">
                  <c:v>553</c:v>
                </c:pt>
                <c:pt idx="419">
                  <c:v>553</c:v>
                </c:pt>
                <c:pt idx="420">
                  <c:v>553</c:v>
                </c:pt>
                <c:pt idx="421">
                  <c:v>565.5</c:v>
                </c:pt>
                <c:pt idx="422">
                  <c:v>569.5</c:v>
                </c:pt>
                <c:pt idx="423">
                  <c:v>625</c:v>
                </c:pt>
                <c:pt idx="424">
                  <c:v>637</c:v>
                </c:pt>
                <c:pt idx="425">
                  <c:v>786</c:v>
                </c:pt>
                <c:pt idx="426">
                  <c:v>786</c:v>
                </c:pt>
                <c:pt idx="427">
                  <c:v>858</c:v>
                </c:pt>
                <c:pt idx="428">
                  <c:v>858</c:v>
                </c:pt>
                <c:pt idx="429">
                  <c:v>862.5</c:v>
                </c:pt>
                <c:pt idx="430">
                  <c:v>870.5</c:v>
                </c:pt>
                <c:pt idx="431">
                  <c:v>938</c:v>
                </c:pt>
                <c:pt idx="432">
                  <c:v>990.5</c:v>
                </c:pt>
                <c:pt idx="433">
                  <c:v>1042.5</c:v>
                </c:pt>
                <c:pt idx="434">
                  <c:v>1058.5</c:v>
                </c:pt>
                <c:pt idx="435">
                  <c:v>1193</c:v>
                </c:pt>
                <c:pt idx="436">
                  <c:v>1222</c:v>
                </c:pt>
                <c:pt idx="437">
                  <c:v>1223</c:v>
                </c:pt>
                <c:pt idx="438">
                  <c:v>1223</c:v>
                </c:pt>
                <c:pt idx="439">
                  <c:v>1227</c:v>
                </c:pt>
                <c:pt idx="440">
                  <c:v>1235</c:v>
                </c:pt>
                <c:pt idx="441">
                  <c:v>1243.5</c:v>
                </c:pt>
                <c:pt idx="442">
                  <c:v>1250</c:v>
                </c:pt>
                <c:pt idx="443">
                  <c:v>1379</c:v>
                </c:pt>
                <c:pt idx="444">
                  <c:v>1395</c:v>
                </c:pt>
                <c:pt idx="445">
                  <c:v>1419.5</c:v>
                </c:pt>
                <c:pt idx="446">
                  <c:v>1491.5</c:v>
                </c:pt>
                <c:pt idx="447">
                  <c:v>1591.5</c:v>
                </c:pt>
                <c:pt idx="448">
                  <c:v>1595.5</c:v>
                </c:pt>
                <c:pt idx="449">
                  <c:v>1631.5</c:v>
                </c:pt>
                <c:pt idx="450">
                  <c:v>1631.5</c:v>
                </c:pt>
                <c:pt idx="451">
                  <c:v>1631.5</c:v>
                </c:pt>
                <c:pt idx="452">
                  <c:v>1647.5</c:v>
                </c:pt>
                <c:pt idx="453">
                  <c:v>1659</c:v>
                </c:pt>
                <c:pt idx="454">
                  <c:v>1679</c:v>
                </c:pt>
                <c:pt idx="455">
                  <c:v>1707</c:v>
                </c:pt>
                <c:pt idx="456">
                  <c:v>1791.5</c:v>
                </c:pt>
                <c:pt idx="457">
                  <c:v>1799.5</c:v>
                </c:pt>
                <c:pt idx="458">
                  <c:v>1799.5</c:v>
                </c:pt>
                <c:pt idx="459">
                  <c:v>1839</c:v>
                </c:pt>
                <c:pt idx="460">
                  <c:v>1859.5</c:v>
                </c:pt>
                <c:pt idx="461">
                  <c:v>1887.5</c:v>
                </c:pt>
                <c:pt idx="462">
                  <c:v>1915.5</c:v>
                </c:pt>
                <c:pt idx="463">
                  <c:v>2019</c:v>
                </c:pt>
                <c:pt idx="464">
                  <c:v>2048</c:v>
                </c:pt>
                <c:pt idx="465">
                  <c:v>2064.5</c:v>
                </c:pt>
                <c:pt idx="466">
                  <c:v>2092</c:v>
                </c:pt>
                <c:pt idx="467">
                  <c:v>2207</c:v>
                </c:pt>
                <c:pt idx="468">
                  <c:v>2252</c:v>
                </c:pt>
                <c:pt idx="469">
                  <c:v>2273</c:v>
                </c:pt>
                <c:pt idx="470">
                  <c:v>2313</c:v>
                </c:pt>
                <c:pt idx="471">
                  <c:v>2445</c:v>
                </c:pt>
                <c:pt idx="472">
                  <c:v>2461.5</c:v>
                </c:pt>
                <c:pt idx="473">
                  <c:v>2476</c:v>
                </c:pt>
                <c:pt idx="474">
                  <c:v>2517</c:v>
                </c:pt>
                <c:pt idx="475">
                  <c:v>2517.5</c:v>
                </c:pt>
                <c:pt idx="476">
                  <c:v>2517.5</c:v>
                </c:pt>
                <c:pt idx="477">
                  <c:v>2629</c:v>
                </c:pt>
                <c:pt idx="478">
                  <c:v>2661.5</c:v>
                </c:pt>
                <c:pt idx="479">
                  <c:v>2664</c:v>
                </c:pt>
                <c:pt idx="480">
                  <c:v>2693.5</c:v>
                </c:pt>
                <c:pt idx="481">
                  <c:v>2738</c:v>
                </c:pt>
                <c:pt idx="482">
                  <c:v>2738</c:v>
                </c:pt>
                <c:pt idx="483">
                  <c:v>2757</c:v>
                </c:pt>
                <c:pt idx="484">
                  <c:v>2872</c:v>
                </c:pt>
                <c:pt idx="485">
                  <c:v>2873.5</c:v>
                </c:pt>
                <c:pt idx="486">
                  <c:v>2881</c:v>
                </c:pt>
                <c:pt idx="487">
                  <c:v>2885.5</c:v>
                </c:pt>
                <c:pt idx="488">
                  <c:v>2886.5</c:v>
                </c:pt>
                <c:pt idx="489">
                  <c:v>2906</c:v>
                </c:pt>
                <c:pt idx="490">
                  <c:v>2906.5</c:v>
                </c:pt>
                <c:pt idx="491">
                  <c:v>2909</c:v>
                </c:pt>
                <c:pt idx="492">
                  <c:v>2926</c:v>
                </c:pt>
                <c:pt idx="493">
                  <c:v>2926</c:v>
                </c:pt>
                <c:pt idx="494">
                  <c:v>3074</c:v>
                </c:pt>
                <c:pt idx="495">
                  <c:v>3074</c:v>
                </c:pt>
                <c:pt idx="496">
                  <c:v>3081</c:v>
                </c:pt>
                <c:pt idx="497">
                  <c:v>3090</c:v>
                </c:pt>
                <c:pt idx="498">
                  <c:v>3090</c:v>
                </c:pt>
                <c:pt idx="499">
                  <c:v>3090</c:v>
                </c:pt>
                <c:pt idx="500">
                  <c:v>3090</c:v>
                </c:pt>
                <c:pt idx="501">
                  <c:v>3102.5</c:v>
                </c:pt>
                <c:pt idx="502">
                  <c:v>3103.5</c:v>
                </c:pt>
                <c:pt idx="503">
                  <c:v>3110</c:v>
                </c:pt>
                <c:pt idx="504">
                  <c:v>3112</c:v>
                </c:pt>
                <c:pt idx="505">
                  <c:v>3144</c:v>
                </c:pt>
                <c:pt idx="506">
                  <c:v>3175</c:v>
                </c:pt>
                <c:pt idx="507">
                  <c:v>3286.5</c:v>
                </c:pt>
                <c:pt idx="508">
                  <c:v>3290.5</c:v>
                </c:pt>
                <c:pt idx="509">
                  <c:v>3290.5</c:v>
                </c:pt>
                <c:pt idx="510">
                  <c:v>3307</c:v>
                </c:pt>
                <c:pt idx="511">
                  <c:v>3307</c:v>
                </c:pt>
                <c:pt idx="512">
                  <c:v>3307.5</c:v>
                </c:pt>
                <c:pt idx="513">
                  <c:v>3308</c:v>
                </c:pt>
                <c:pt idx="514">
                  <c:v>3313.5</c:v>
                </c:pt>
                <c:pt idx="515">
                  <c:v>3324</c:v>
                </c:pt>
                <c:pt idx="516">
                  <c:v>3327</c:v>
                </c:pt>
                <c:pt idx="517">
                  <c:v>3327</c:v>
                </c:pt>
                <c:pt idx="518">
                  <c:v>3356</c:v>
                </c:pt>
                <c:pt idx="519">
                  <c:v>3507</c:v>
                </c:pt>
                <c:pt idx="520">
                  <c:v>3517</c:v>
                </c:pt>
                <c:pt idx="521">
                  <c:v>3673.5</c:v>
                </c:pt>
                <c:pt idx="522">
                  <c:v>3675.5</c:v>
                </c:pt>
                <c:pt idx="523">
                  <c:v>3683</c:v>
                </c:pt>
                <c:pt idx="524">
                  <c:v>3722</c:v>
                </c:pt>
                <c:pt idx="525">
                  <c:v>3727</c:v>
                </c:pt>
                <c:pt idx="526">
                  <c:v>3731.5</c:v>
                </c:pt>
                <c:pt idx="527">
                  <c:v>3739</c:v>
                </c:pt>
                <c:pt idx="528">
                  <c:v>3763</c:v>
                </c:pt>
                <c:pt idx="529">
                  <c:v>3772</c:v>
                </c:pt>
                <c:pt idx="530">
                  <c:v>3919.5</c:v>
                </c:pt>
                <c:pt idx="531">
                  <c:v>3971</c:v>
                </c:pt>
                <c:pt idx="532">
                  <c:v>3971</c:v>
                </c:pt>
                <c:pt idx="533">
                  <c:v>4064</c:v>
                </c:pt>
                <c:pt idx="534">
                  <c:v>4107</c:v>
                </c:pt>
                <c:pt idx="535">
                  <c:v>4123.5</c:v>
                </c:pt>
                <c:pt idx="536">
                  <c:v>4124</c:v>
                </c:pt>
                <c:pt idx="537">
                  <c:v>4140</c:v>
                </c:pt>
                <c:pt idx="538">
                  <c:v>4140</c:v>
                </c:pt>
                <c:pt idx="539">
                  <c:v>4161.5</c:v>
                </c:pt>
                <c:pt idx="540">
                  <c:v>4276</c:v>
                </c:pt>
                <c:pt idx="541">
                  <c:v>4300</c:v>
                </c:pt>
                <c:pt idx="542">
                  <c:v>4308</c:v>
                </c:pt>
                <c:pt idx="543">
                  <c:v>4315</c:v>
                </c:pt>
                <c:pt idx="544">
                  <c:v>4348</c:v>
                </c:pt>
                <c:pt idx="545">
                  <c:v>4364</c:v>
                </c:pt>
                <c:pt idx="546">
                  <c:v>4508.5</c:v>
                </c:pt>
                <c:pt idx="547">
                  <c:v>4525</c:v>
                </c:pt>
                <c:pt idx="548">
                  <c:v>4528</c:v>
                </c:pt>
                <c:pt idx="549">
                  <c:v>4592</c:v>
                </c:pt>
                <c:pt idx="550">
                  <c:v>4732</c:v>
                </c:pt>
                <c:pt idx="551">
                  <c:v>4757.5</c:v>
                </c:pt>
                <c:pt idx="552">
                  <c:v>4936</c:v>
                </c:pt>
                <c:pt idx="553">
                  <c:v>4944.5</c:v>
                </c:pt>
                <c:pt idx="554">
                  <c:v>4980.5</c:v>
                </c:pt>
                <c:pt idx="555">
                  <c:v>4989</c:v>
                </c:pt>
                <c:pt idx="556">
                  <c:v>4990</c:v>
                </c:pt>
                <c:pt idx="557">
                  <c:v>5014</c:v>
                </c:pt>
                <c:pt idx="558">
                  <c:v>5030</c:v>
                </c:pt>
                <c:pt idx="559">
                  <c:v>5152.5</c:v>
                </c:pt>
                <c:pt idx="560">
                  <c:v>5154</c:v>
                </c:pt>
                <c:pt idx="561">
                  <c:v>5159</c:v>
                </c:pt>
                <c:pt idx="562">
                  <c:v>5161</c:v>
                </c:pt>
                <c:pt idx="563">
                  <c:v>5169</c:v>
                </c:pt>
                <c:pt idx="564">
                  <c:v>5177</c:v>
                </c:pt>
                <c:pt idx="565">
                  <c:v>5178</c:v>
                </c:pt>
                <c:pt idx="566">
                  <c:v>5205.5</c:v>
                </c:pt>
                <c:pt idx="567">
                  <c:v>5385</c:v>
                </c:pt>
                <c:pt idx="568">
                  <c:v>5390</c:v>
                </c:pt>
                <c:pt idx="569">
                  <c:v>5411</c:v>
                </c:pt>
                <c:pt idx="570">
                  <c:v>5589.5</c:v>
                </c:pt>
                <c:pt idx="571">
                  <c:v>5602</c:v>
                </c:pt>
                <c:pt idx="572">
                  <c:v>5619</c:v>
                </c:pt>
                <c:pt idx="573">
                  <c:v>5638.5</c:v>
                </c:pt>
                <c:pt idx="574">
                  <c:v>5663.5</c:v>
                </c:pt>
              </c:numCache>
            </c:numRef>
          </c:xVal>
          <c:yVal>
            <c:numRef>
              <c:f>Active!$K$21:$K$9904</c:f>
              <c:numCache>
                <c:formatCode>General</c:formatCode>
                <c:ptCount val="9884"/>
                <c:pt idx="0">
                  <c:v>-2.5881140005367342E-2</c:v>
                </c:pt>
                <c:pt idx="1">
                  <c:v>-2.565697001045919E-2</c:v>
                </c:pt>
                <c:pt idx="2">
                  <c:v>1.5136099989831564E-2</c:v>
                </c:pt>
                <c:pt idx="3">
                  <c:v>-8.6290140006894944E-2</c:v>
                </c:pt>
                <c:pt idx="4">
                  <c:v>-2.1042830005171709E-2</c:v>
                </c:pt>
                <c:pt idx="5">
                  <c:v>-8.5560590006934945E-2</c:v>
                </c:pt>
                <c:pt idx="6">
                  <c:v>-7.7078350008378038E-2</c:v>
                </c:pt>
                <c:pt idx="7">
                  <c:v>-4.2708860004495364E-2</c:v>
                </c:pt>
                <c:pt idx="8">
                  <c:v>-2.461144000699278E-2</c:v>
                </c:pt>
                <c:pt idx="9">
                  <c:v>1.1744049988919869E-2</c:v>
                </c:pt>
                <c:pt idx="10">
                  <c:v>-6.7894270010583568E-2</c:v>
                </c:pt>
                <c:pt idx="11">
                  <c:v>1.1111919997347286E-2</c:v>
                </c:pt>
                <c:pt idx="12">
                  <c:v>-3.1405840003571939E-2</c:v>
                </c:pt>
                <c:pt idx="13">
                  <c:v>8.4146999506629072E-4</c:v>
                </c:pt>
                <c:pt idx="14">
                  <c:v>-3.6078060005820589E-2</c:v>
                </c:pt>
                <c:pt idx="15">
                  <c:v>-6.9203190007101512E-2</c:v>
                </c:pt>
                <c:pt idx="16">
                  <c:v>2.3118399993109051E-2</c:v>
                </c:pt>
                <c:pt idx="17">
                  <c:v>-1.574247000462492E-2</c:v>
                </c:pt>
                <c:pt idx="18">
                  <c:v>-3.8796560005721403E-2</c:v>
                </c:pt>
                <c:pt idx="19">
                  <c:v>-4.0110100053425413E-3</c:v>
                </c:pt>
                <c:pt idx="20">
                  <c:v>2.8094219993363367E-2</c:v>
                </c:pt>
                <c:pt idx="21">
                  <c:v>1.6214779992878903E-2</c:v>
                </c:pt>
                <c:pt idx="22">
                  <c:v>-1.4545430007274263E-2</c:v>
                </c:pt>
                <c:pt idx="23">
                  <c:v>-1.2936440005432814E-2</c:v>
                </c:pt>
                <c:pt idx="24">
                  <c:v>5.9970999995130114E-2</c:v>
                </c:pt>
                <c:pt idx="26">
                  <c:v>-5.2449340008024592E-2</c:v>
                </c:pt>
                <c:pt idx="27">
                  <c:v>1.6516759991645813E-2</c:v>
                </c:pt>
                <c:pt idx="28">
                  <c:v>-1.362694000636111E-2</c:v>
                </c:pt>
                <c:pt idx="29">
                  <c:v>-2.0087370008695871E-2</c:v>
                </c:pt>
                <c:pt idx="30">
                  <c:v>-3.2380670007114531E-2</c:v>
                </c:pt>
                <c:pt idx="31">
                  <c:v>5.1928539993241429E-2</c:v>
                </c:pt>
                <c:pt idx="32">
                  <c:v>4.1774079993047053E-2</c:v>
                </c:pt>
                <c:pt idx="33">
                  <c:v>-6.6078690007998375E-2</c:v>
                </c:pt>
                <c:pt idx="34">
                  <c:v>4.6266039993497543E-2</c:v>
                </c:pt>
                <c:pt idx="35">
                  <c:v>-5.5188200007250998E-2</c:v>
                </c:pt>
                <c:pt idx="36">
                  <c:v>-7.3948400095105171E-3</c:v>
                </c:pt>
                <c:pt idx="37">
                  <c:v>2.8804699941247236E-3</c:v>
                </c:pt>
                <c:pt idx="38">
                  <c:v>3.4035219992802013E-2</c:v>
                </c:pt>
                <c:pt idx="39">
                  <c:v>-4.6482540004944894E-2</c:v>
                </c:pt>
                <c:pt idx="40">
                  <c:v>-4.4825400073023047E-3</c:v>
                </c:pt>
                <c:pt idx="41">
                  <c:v>-6.008667000423884E-2</c:v>
                </c:pt>
                <c:pt idx="42">
                  <c:v>-1.1086670005170163E-2</c:v>
                </c:pt>
                <c:pt idx="43">
                  <c:v>3.3889991755131632E-5</c:v>
                </c:pt>
                <c:pt idx="44">
                  <c:v>-2.2811360006016912E-2</c:v>
                </c:pt>
                <c:pt idx="45">
                  <c:v>1.818863999505993E-2</c:v>
                </c:pt>
                <c:pt idx="46">
                  <c:v>5.2194829993823078E-2</c:v>
                </c:pt>
                <c:pt idx="47">
                  <c:v>-1.444349000666989E-2</c:v>
                </c:pt>
                <c:pt idx="48">
                  <c:v>4.7677069993369514E-2</c:v>
                </c:pt>
                <c:pt idx="49">
                  <c:v>-4.4840690006822115E-2</c:v>
                </c:pt>
                <c:pt idx="50">
                  <c:v>5.7112599934043828E-3</c:v>
                </c:pt>
                <c:pt idx="51">
                  <c:v>-4.9084900056186598E-3</c:v>
                </c:pt>
                <c:pt idx="52">
                  <c:v>2.0498139991104836E-2</c:v>
                </c:pt>
                <c:pt idx="53">
                  <c:v>-6.2916010007029399E-2</c:v>
                </c:pt>
                <c:pt idx="54">
                  <c:v>-5.4962290007097181E-2</c:v>
                </c:pt>
                <c:pt idx="55">
                  <c:v>7.6652699935948476E-3</c:v>
                </c:pt>
                <c:pt idx="56">
                  <c:v>-7.5255590007145656E-2</c:v>
                </c:pt>
                <c:pt idx="57">
                  <c:v>-1.560489000621601E-2</c:v>
                </c:pt>
                <c:pt idx="58">
                  <c:v>-1.3652790006744908E-2</c:v>
                </c:pt>
                <c:pt idx="59">
                  <c:v>-6.0122650007542688E-2</c:v>
                </c:pt>
                <c:pt idx="60">
                  <c:v>-7.8170550004870165E-2</c:v>
                </c:pt>
                <c:pt idx="61">
                  <c:v>5.684182999539189E-2</c:v>
                </c:pt>
                <c:pt idx="62">
                  <c:v>2.4371969990170328E-2</c:v>
                </c:pt>
                <c:pt idx="63">
                  <c:v>3.7330259994632797E-2</c:v>
                </c:pt>
                <c:pt idx="64">
                  <c:v>-7.1663550006633159E-2</c:v>
                </c:pt>
                <c:pt idx="65">
                  <c:v>2.1933059990260517E-2</c:v>
                </c:pt>
                <c:pt idx="66">
                  <c:v>-1.1825820005469723E-2</c:v>
                </c:pt>
                <c:pt idx="68">
                  <c:v>1.1038289991120109E-2</c:v>
                </c:pt>
                <c:pt idx="69">
                  <c:v>3.3117139992100419E-2</c:v>
                </c:pt>
                <c:pt idx="70">
                  <c:v>-4.8400620009488193E-2</c:v>
                </c:pt>
                <c:pt idx="71">
                  <c:v>6.2866879994544433E-2</c:v>
                </c:pt>
                <c:pt idx="72">
                  <c:v>7.9831359991658246E-2</c:v>
                </c:pt>
                <c:pt idx="73">
                  <c:v>4.9339992983732373E-5</c:v>
                </c:pt>
                <c:pt idx="74">
                  <c:v>-7.2676970004977193E-2</c:v>
                </c:pt>
                <c:pt idx="75">
                  <c:v>1.3697089994820999E-2</c:v>
                </c:pt>
                <c:pt idx="76">
                  <c:v>3.4817649993783562E-2</c:v>
                </c:pt>
                <c:pt idx="77">
                  <c:v>-5.0820670006942237E-2</c:v>
                </c:pt>
                <c:pt idx="78">
                  <c:v>-5.2579550007067155E-2</c:v>
                </c:pt>
                <c:pt idx="79">
                  <c:v>1.4191709993610857E-2</c:v>
                </c:pt>
                <c:pt idx="80">
                  <c:v>3.6191709994454868E-2</c:v>
                </c:pt>
                <c:pt idx="81">
                  <c:v>9.2125999435666017E-4</c:v>
                </c:pt>
                <c:pt idx="82">
                  <c:v>-3.9562310008477652E-2</c:v>
                </c:pt>
                <c:pt idx="83">
                  <c:v>-1.0675060009816661E-2</c:v>
                </c:pt>
                <c:pt idx="84">
                  <c:v>-3.9668870005698409E-2</c:v>
                </c:pt>
                <c:pt idx="85">
                  <c:v>-1.5483100069104694E-3</c:v>
                </c:pt>
                <c:pt idx="86">
                  <c:v>-8.1928200052061584E-3</c:v>
                </c:pt>
                <c:pt idx="87">
                  <c:v>-5.0722600062726997E-3</c:v>
                </c:pt>
                <c:pt idx="88">
                  <c:v>2.757843999643228E-2</c:v>
                </c:pt>
                <c:pt idx="89">
                  <c:v>-6.7646700081240851E-3</c:v>
                </c:pt>
                <c:pt idx="90">
                  <c:v>7.3765469995123567E-2</c:v>
                </c:pt>
                <c:pt idx="91">
                  <c:v>1.8984099915542174E-3</c:v>
                </c:pt>
                <c:pt idx="92">
                  <c:v>3.3806499959609937E-3</c:v>
                </c:pt>
                <c:pt idx="93">
                  <c:v>1.5338939992943779E-2</c:v>
                </c:pt>
                <c:pt idx="94">
                  <c:v>-3.7044260006950935E-2</c:v>
                </c:pt>
                <c:pt idx="95">
                  <c:v>2.3275709994777571E-2</c:v>
                </c:pt>
                <c:pt idx="96">
                  <c:v>-1.1841610004921677E-2</c:v>
                </c:pt>
                <c:pt idx="97">
                  <c:v>1.1513879991980502E-2</c:v>
                </c:pt>
                <c:pt idx="98">
                  <c:v>-3.7210500049695838E-3</c:v>
                </c:pt>
                <c:pt idx="99">
                  <c:v>-3.593700093915686E-4</c:v>
                </c:pt>
                <c:pt idx="100">
                  <c:v>-3.2768950008176034E-2</c:v>
                </c:pt>
                <c:pt idx="101">
                  <c:v>-1.4690100008010631E-2</c:v>
                </c:pt>
                <c:pt idx="102">
                  <c:v>-4.4478310006525135E-2</c:v>
                </c:pt>
                <c:pt idx="103">
                  <c:v>-0.40970086000743322</c:v>
                </c:pt>
                <c:pt idx="104">
                  <c:v>3.5063599971181247E-3</c:v>
                </c:pt>
                <c:pt idx="105">
                  <c:v>-4.1257700067944825E-3</c:v>
                </c:pt>
                <c:pt idx="106">
                  <c:v>6.3981079994846368E-2</c:v>
                </c:pt>
                <c:pt idx="107">
                  <c:v>-4.3012730006012134E-2</c:v>
                </c:pt>
                <c:pt idx="108">
                  <c:v>1.407230999393505E-2</c:v>
                </c:pt>
                <c:pt idx="109">
                  <c:v>-5.241907000890933E-2</c:v>
                </c:pt>
                <c:pt idx="110">
                  <c:v>-1.8286500053363852E-3</c:v>
                </c:pt>
                <c:pt idx="111">
                  <c:v>1.9828239994239993E-2</c:v>
                </c:pt>
                <c:pt idx="112">
                  <c:v>3.6952039994503139E-2</c:v>
                </c:pt>
                <c:pt idx="113">
                  <c:v>5.2534399947035126E-3</c:v>
                </c:pt>
                <c:pt idx="114">
                  <c:v>-6.2600000819656998E-4</c:v>
                </c:pt>
                <c:pt idx="115">
                  <c:v>6.4945599951897748E-3</c:v>
                </c:pt>
                <c:pt idx="116">
                  <c:v>-1.0017010004958138E-2</c:v>
                </c:pt>
                <c:pt idx="117">
                  <c:v>-1.4080240005569067E-2</c:v>
                </c:pt>
                <c:pt idx="118">
                  <c:v>3.210678999312222E-2</c:v>
                </c:pt>
                <c:pt idx="119">
                  <c:v>-3.5069000296061859E-4</c:v>
                </c:pt>
                <c:pt idx="120">
                  <c:v>-1.4166610006213887E-2</c:v>
                </c:pt>
                <c:pt idx="121">
                  <c:v>2.9502659996069269E-2</c:v>
                </c:pt>
                <c:pt idx="122">
                  <c:v>-1.2846640005591325E-2</c:v>
                </c:pt>
                <c:pt idx="123">
                  <c:v>-5.3228220003802562E-2</c:v>
                </c:pt>
                <c:pt idx="124">
                  <c:v>-8.8541600089229178E-3</c:v>
                </c:pt>
                <c:pt idx="125">
                  <c:v>-1.4841780008282512E-2</c:v>
                </c:pt>
                <c:pt idx="126">
                  <c:v>2.3875389993918361E-2</c:v>
                </c:pt>
                <c:pt idx="127">
                  <c:v>-4.1543330007698387E-2</c:v>
                </c:pt>
                <c:pt idx="129">
                  <c:v>-1.8280400006915443E-2</c:v>
                </c:pt>
                <c:pt idx="131">
                  <c:v>2.6738169995951466E-2</c:v>
                </c:pt>
                <c:pt idx="132">
                  <c:v>-7.4905700093950145E-3</c:v>
                </c:pt>
                <c:pt idx="133">
                  <c:v>1.9048999987717252E-2</c:v>
                </c:pt>
                <c:pt idx="134">
                  <c:v>-1.3233830009994563E-2</c:v>
                </c:pt>
                <c:pt idx="135">
                  <c:v>4.553123999357922E-2</c:v>
                </c:pt>
                <c:pt idx="136">
                  <c:v>-3.545638000650797E-2</c:v>
                </c:pt>
                <c:pt idx="137">
                  <c:v>2.759313999558799E-2</c:v>
                </c:pt>
                <c:pt idx="138">
                  <c:v>-5.2198300036252476E-3</c:v>
                </c:pt>
                <c:pt idx="139">
                  <c:v>-1.5205830000923015E-2</c:v>
                </c:pt>
                <c:pt idx="140">
                  <c:v>1.4472869988821913E-2</c:v>
                </c:pt>
                <c:pt idx="141">
                  <c:v>1.6593429994827602E-2</c:v>
                </c:pt>
                <c:pt idx="142">
                  <c:v>-1.3975180008856114E-2</c:v>
                </c:pt>
                <c:pt idx="143">
                  <c:v>-2.141409000614658E-2</c:v>
                </c:pt>
                <c:pt idx="144">
                  <c:v>-3.5792720009339973E-2</c:v>
                </c:pt>
                <c:pt idx="145">
                  <c:v>-8.6998700062395073E-3</c:v>
                </c:pt>
                <c:pt idx="146">
                  <c:v>3.7368509991210885E-2</c:v>
                </c:pt>
                <c:pt idx="147">
                  <c:v>3.0856799858156592E-3</c:v>
                </c:pt>
                <c:pt idx="148">
                  <c:v>3.2332989991118666E-2</c:v>
                </c:pt>
                <c:pt idx="149">
                  <c:v>1.8098059990734328E-2</c:v>
                </c:pt>
                <c:pt idx="150">
                  <c:v>1.8218619989056606E-2</c:v>
                </c:pt>
                <c:pt idx="151">
                  <c:v>-1.4334370011056308E-2</c:v>
                </c:pt>
                <c:pt idx="152">
                  <c:v>-7.2972690009919461E-2</c:v>
                </c:pt>
                <c:pt idx="153">
                  <c:v>2.006768999126507E-2</c:v>
                </c:pt>
                <c:pt idx="154">
                  <c:v>-1.9225460004236083E-2</c:v>
                </c:pt>
                <c:pt idx="155">
                  <c:v>-2.0271960005629808E-2</c:v>
                </c:pt>
                <c:pt idx="156">
                  <c:v>-6.5719600024749525E-3</c:v>
                </c:pt>
                <c:pt idx="157">
                  <c:v>1.8823909995262511E-2</c:v>
                </c:pt>
                <c:pt idx="158">
                  <c:v>-2.7293700113659725E-3</c:v>
                </c:pt>
                <c:pt idx="159">
                  <c:v>-2.2226940003747586E-2</c:v>
                </c:pt>
                <c:pt idx="160">
                  <c:v>2.64670899923658E-2</c:v>
                </c:pt>
                <c:pt idx="161">
                  <c:v>-6.3970200004405342E-2</c:v>
                </c:pt>
                <c:pt idx="162">
                  <c:v>2.827710999554256E-2</c:v>
                </c:pt>
                <c:pt idx="163">
                  <c:v>7.3620999319246039E-4</c:v>
                </c:pt>
                <c:pt idx="164">
                  <c:v>1.0594129991659429E-2</c:v>
                </c:pt>
                <c:pt idx="165">
                  <c:v>-4.0503800046280958E-3</c:v>
                </c:pt>
                <c:pt idx="166">
                  <c:v>1.1493759986478835E-2</c:v>
                </c:pt>
                <c:pt idx="167">
                  <c:v>-6.99868600058835E-2</c:v>
                </c:pt>
                <c:pt idx="168">
                  <c:v>1.2249299907125533E-3</c:v>
                </c:pt>
                <c:pt idx="169">
                  <c:v>-8.6265100035234354E-3</c:v>
                </c:pt>
                <c:pt idx="170">
                  <c:v>-1.3861440005712211E-2</c:v>
                </c:pt>
                <c:pt idx="171">
                  <c:v>1.0259119997499511E-2</c:v>
                </c:pt>
                <c:pt idx="172">
                  <c:v>1.7385869992722291E-2</c:v>
                </c:pt>
                <c:pt idx="173">
                  <c:v>-1.8400720007775817E-2</c:v>
                </c:pt>
                <c:pt idx="174">
                  <c:v>-1.306837001175154E-2</c:v>
                </c:pt>
                <c:pt idx="175">
                  <c:v>5.5052189993148204E-2</c:v>
                </c:pt>
                <c:pt idx="176">
                  <c:v>3.2016669996664859E-2</c:v>
                </c:pt>
                <c:pt idx="177">
                  <c:v>-3.6509800047497265E-3</c:v>
                </c:pt>
                <c:pt idx="178">
                  <c:v>1.663346999703208E-2</c:v>
                </c:pt>
                <c:pt idx="179">
                  <c:v>1.0898169995925855E-2</c:v>
                </c:pt>
                <c:pt idx="180">
                  <c:v>-8.8934300074470229E-3</c:v>
                </c:pt>
                <c:pt idx="181">
                  <c:v>-7.0068080007331446E-2</c:v>
                </c:pt>
                <c:pt idx="182">
                  <c:v>5.8156089995463844E-2</c:v>
                </c:pt>
                <c:pt idx="183">
                  <c:v>1.4861689996905625E-2</c:v>
                </c:pt>
                <c:pt idx="184">
                  <c:v>1.5361689998826478E-2</c:v>
                </c:pt>
                <c:pt idx="185">
                  <c:v>-6.041700005880557E-3</c:v>
                </c:pt>
                <c:pt idx="187">
                  <c:v>1.4149529997666832E-2</c:v>
                </c:pt>
                <c:pt idx="188">
                  <c:v>1.3304649990459438E-2</c:v>
                </c:pt>
                <c:pt idx="189">
                  <c:v>-2.0851430010225158E-2</c:v>
                </c:pt>
                <c:pt idx="190">
                  <c:v>-4.7495940001681447E-2</c:v>
                </c:pt>
                <c:pt idx="191">
                  <c:v>1.3889689995266963E-2</c:v>
                </c:pt>
                <c:pt idx="192">
                  <c:v>1.5389689993753564E-2</c:v>
                </c:pt>
                <c:pt idx="193">
                  <c:v>2.4992489990836475E-2</c:v>
                </c:pt>
                <c:pt idx="194">
                  <c:v>-2.4242440005764365E-2</c:v>
                </c:pt>
                <c:pt idx="195">
                  <c:v>2.7933829995163251E-2</c:v>
                </c:pt>
                <c:pt idx="196">
                  <c:v>-2.3302280009374954E-2</c:v>
                </c:pt>
                <c:pt idx="197">
                  <c:v>1.3706709993130062E-2</c:v>
                </c:pt>
                <c:pt idx="198">
                  <c:v>1.382726999145234E-2</c:v>
                </c:pt>
                <c:pt idx="199">
                  <c:v>1.4827269995294046E-2</c:v>
                </c:pt>
                <c:pt idx="200">
                  <c:v>1.4827269995294046E-2</c:v>
                </c:pt>
                <c:pt idx="201">
                  <c:v>-2.1717240008001681E-2</c:v>
                </c:pt>
                <c:pt idx="202">
                  <c:v>1.2747829998261295E-2</c:v>
                </c:pt>
                <c:pt idx="203">
                  <c:v>1.1309509995044209E-2</c:v>
                </c:pt>
                <c:pt idx="204">
                  <c:v>0.26800633999664569</c:v>
                </c:pt>
                <c:pt idx="205">
                  <c:v>-2.2871480003232136E-2</c:v>
                </c:pt>
                <c:pt idx="206">
                  <c:v>1.5614149997418281E-2</c:v>
                </c:pt>
                <c:pt idx="207">
                  <c:v>1.2175829993793741E-2</c:v>
                </c:pt>
                <c:pt idx="208">
                  <c:v>1.2216949988214765E-2</c:v>
                </c:pt>
                <c:pt idx="209">
                  <c:v>-8.8185700005851686E-3</c:v>
                </c:pt>
                <c:pt idx="210">
                  <c:v>3.8434929992945399E-2</c:v>
                </c:pt>
                <c:pt idx="211">
                  <c:v>2.6555489996098913E-2</c:v>
                </c:pt>
                <c:pt idx="212">
                  <c:v>5.1520999913918786E-3</c:v>
                </c:pt>
                <c:pt idx="213">
                  <c:v>-5.5245100003958214E-2</c:v>
                </c:pt>
                <c:pt idx="214">
                  <c:v>1.2762709993694443E-2</c:v>
                </c:pt>
                <c:pt idx="215">
                  <c:v>-6.1460600118152797E-3</c:v>
                </c:pt>
                <c:pt idx="216">
                  <c:v>1.6619009991700295E-2</c:v>
                </c:pt>
                <c:pt idx="217">
                  <c:v>-2.2025500002200715E-2</c:v>
                </c:pt>
                <c:pt idx="218">
                  <c:v>4.1221809995477088E-2</c:v>
                </c:pt>
                <c:pt idx="219">
                  <c:v>-2.0610200081137009E-3</c:v>
                </c:pt>
                <c:pt idx="220">
                  <c:v>1.2524609992397018E-2</c:v>
                </c:pt>
                <c:pt idx="221">
                  <c:v>2.1547969998209737E-2</c:v>
                </c:pt>
                <c:pt idx="222">
                  <c:v>1.2079729996912647E-2</c:v>
                </c:pt>
                <c:pt idx="223">
                  <c:v>-2.2379740003088955E-2</c:v>
                </c:pt>
                <c:pt idx="224">
                  <c:v>2.6408199919387698E-3</c:v>
                </c:pt>
                <c:pt idx="225">
                  <c:v>-2.3876940009358805E-2</c:v>
                </c:pt>
                <c:pt idx="226">
                  <c:v>9.589969995431602E-3</c:v>
                </c:pt>
                <c:pt idx="230">
                  <c:v>1.3408609993348364E-2</c:v>
                </c:pt>
                <c:pt idx="231">
                  <c:v>-2.1482399999513291E-2</c:v>
                </c:pt>
                <c:pt idx="232">
                  <c:v>1.161420999414986E-2</c:v>
                </c:pt>
                <c:pt idx="233">
                  <c:v>-2.1535680003580637E-2</c:v>
                </c:pt>
                <c:pt idx="235">
                  <c:v>-1.8660000008821953E-2</c:v>
                </c:pt>
                <c:pt idx="236">
                  <c:v>-1.8147620008676313E-2</c:v>
                </c:pt>
                <c:pt idx="239">
                  <c:v>-1.5303700005460996E-2</c:v>
                </c:pt>
                <c:pt idx="240">
                  <c:v>1.1289149995718617E-2</c:v>
                </c:pt>
                <c:pt idx="242">
                  <c:v>-1.9155140005750582E-2</c:v>
                </c:pt>
                <c:pt idx="243">
                  <c:v>-1.3155140004528221E-2</c:v>
                </c:pt>
                <c:pt idx="244">
                  <c:v>-1.5931780006212648E-2</c:v>
                </c:pt>
                <c:pt idx="246">
                  <c:v>8.9734499924816191E-3</c:v>
                </c:pt>
                <c:pt idx="247">
                  <c:v>-6.1031900040688924E-3</c:v>
                </c:pt>
                <c:pt idx="248">
                  <c:v>-3.3862070005852729E-2</c:v>
                </c:pt>
                <c:pt idx="250">
                  <c:v>8.7226699979510158E-3</c:v>
                </c:pt>
                <c:pt idx="252">
                  <c:v>-1.6966500006674323E-2</c:v>
                </c:pt>
                <c:pt idx="253">
                  <c:v>7.7095499946153723E-3</c:v>
                </c:pt>
                <c:pt idx="255">
                  <c:v>-1.6890600010810886E-2</c:v>
                </c:pt>
                <c:pt idx="256">
                  <c:v>8.5744699972565286E-3</c:v>
                </c:pt>
                <c:pt idx="257">
                  <c:v>-1.525346000562422E-2</c:v>
                </c:pt>
                <c:pt idx="260">
                  <c:v>6.7260499927215278E-3</c:v>
                </c:pt>
                <c:pt idx="262">
                  <c:v>-8.9459500013617799E-3</c:v>
                </c:pt>
                <c:pt idx="263">
                  <c:v>0.18595986999571323</c:v>
                </c:pt>
                <c:pt idx="265">
                  <c:v>-7.4852300094789825E-3</c:v>
                </c:pt>
                <c:pt idx="266">
                  <c:v>-4.4852300052298233E-3</c:v>
                </c:pt>
                <c:pt idx="267">
                  <c:v>-3.4852300086640753E-3</c:v>
                </c:pt>
                <c:pt idx="268">
                  <c:v>-2.4852300120983273E-3</c:v>
                </c:pt>
                <c:pt idx="269">
                  <c:v>-4.8523001169087365E-4</c:v>
                </c:pt>
                <c:pt idx="270">
                  <c:v>1.51476998871658E-3</c:v>
                </c:pt>
                <c:pt idx="271">
                  <c:v>2.5147699925582856E-3</c:v>
                </c:pt>
                <c:pt idx="278">
                  <c:v>3.9106399926822633E-3</c:v>
                </c:pt>
                <c:pt idx="279">
                  <c:v>6.9106399969314225E-3</c:v>
                </c:pt>
                <c:pt idx="280">
                  <c:v>0.18977850999363</c:v>
                </c:pt>
                <c:pt idx="281">
                  <c:v>0.15488750000076834</c:v>
                </c:pt>
                <c:pt idx="282">
                  <c:v>0.18798410999443149</c:v>
                </c:pt>
                <c:pt idx="283">
                  <c:v>0.15483421999670099</c:v>
                </c:pt>
                <c:pt idx="284">
                  <c:v>-2.0778530000825413E-2</c:v>
                </c:pt>
                <c:pt idx="285">
                  <c:v>-3.7785300010000356E-3</c:v>
                </c:pt>
                <c:pt idx="286">
                  <c:v>1.2214699963806197E-3</c:v>
                </c:pt>
                <c:pt idx="287">
                  <c:v>0.15770989999145968</c:v>
                </c:pt>
                <c:pt idx="288">
                  <c:v>0.15822227999160532</c:v>
                </c:pt>
                <c:pt idx="289">
                  <c:v>0.16106619999482064</c:v>
                </c:pt>
                <c:pt idx="291">
                  <c:v>0.18765904999600025</c:v>
                </c:pt>
                <c:pt idx="293">
                  <c:v>-1.4744340005563572E-2</c:v>
                </c:pt>
                <c:pt idx="294">
                  <c:v>-2.6382660005765501E-2</c:v>
                </c:pt>
                <c:pt idx="295">
                  <c:v>-2.0382660004543141E-2</c:v>
                </c:pt>
                <c:pt idx="296">
                  <c:v>-6.3826600089669228E-3</c:v>
                </c:pt>
                <c:pt idx="297">
                  <c:v>0.16321475999575341</c:v>
                </c:pt>
                <c:pt idx="298">
                  <c:v>0.16043811999406898</c:v>
                </c:pt>
                <c:pt idx="302">
                  <c:v>-1.5121350006666034E-2</c:v>
                </c:pt>
                <c:pt idx="304">
                  <c:v>-8.0929800096782856E-3</c:v>
                </c:pt>
                <c:pt idx="305">
                  <c:v>-6.6929800086654723E-3</c:v>
                </c:pt>
                <c:pt idx="306">
                  <c:v>-9.6025600068969652E-3</c:v>
                </c:pt>
                <c:pt idx="319">
                  <c:v>-6.2071400025160983E-3</c:v>
                </c:pt>
                <c:pt idx="320">
                  <c:v>-6.1771399996359833E-3</c:v>
                </c:pt>
                <c:pt idx="321">
                  <c:v>7.0701699878554791E-3</c:v>
                </c:pt>
                <c:pt idx="322">
                  <c:v>7.0901699946261942E-3</c:v>
                </c:pt>
                <c:pt idx="326">
                  <c:v>1.6719909996027127E-2</c:v>
                </c:pt>
                <c:pt idx="330">
                  <c:v>-4.4857500033685938E-3</c:v>
                </c:pt>
                <c:pt idx="331">
                  <c:v>-4.4457500043790787E-3</c:v>
                </c:pt>
                <c:pt idx="356">
                  <c:v>-1.6590200029895641E-3</c:v>
                </c:pt>
                <c:pt idx="357">
                  <c:v>-6.4384600118501112E-3</c:v>
                </c:pt>
                <c:pt idx="359">
                  <c:v>-3.8179000039235689E-3</c:v>
                </c:pt>
                <c:pt idx="362">
                  <c:v>-1.5767800068715587E-3</c:v>
                </c:pt>
                <c:pt idx="363">
                  <c:v>-4.0117100070347078E-3</c:v>
                </c:pt>
                <c:pt idx="365">
                  <c:v>-3.2562199994572438E-3</c:v>
                </c:pt>
                <c:pt idx="372">
                  <c:v>-8.108910005830694E-3</c:v>
                </c:pt>
                <c:pt idx="375">
                  <c:v>-7.7883500052848831E-3</c:v>
                </c:pt>
                <c:pt idx="379">
                  <c:v>-7.6266700125415809E-3</c:v>
                </c:pt>
                <c:pt idx="384">
                  <c:v>-9.4865100036258809E-3</c:v>
                </c:pt>
                <c:pt idx="387">
                  <c:v>-2.0282200057408772E-3</c:v>
                </c:pt>
                <c:pt idx="388">
                  <c:v>-7.4425900020287372E-3</c:v>
                </c:pt>
                <c:pt idx="389">
                  <c:v>-9.6014700102386996E-3</c:v>
                </c:pt>
                <c:pt idx="390">
                  <c:v>-6.9603500087396242E-3</c:v>
                </c:pt>
                <c:pt idx="395">
                  <c:v>1.2293299951124936E-3</c:v>
                </c:pt>
                <c:pt idx="397">
                  <c:v>0</c:v>
                </c:pt>
                <c:pt idx="400">
                  <c:v>-1.2224320002133027E-2</c:v>
                </c:pt>
                <c:pt idx="401">
                  <c:v>-1.1424320000514854E-2</c:v>
                </c:pt>
                <c:pt idx="402">
                  <c:v>-2.1215200031292625E-3</c:v>
                </c:pt>
                <c:pt idx="403">
                  <c:v>1.378479995764792E-3</c:v>
                </c:pt>
                <c:pt idx="404">
                  <c:v>1.578479990712367E-3</c:v>
                </c:pt>
                <c:pt idx="405">
                  <c:v>1.657847999013029E-2</c:v>
                </c:pt>
                <c:pt idx="409">
                  <c:v>7.0183999196160585E-4</c:v>
                </c:pt>
                <c:pt idx="411">
                  <c:v>9.7725099913077429E-3</c:v>
                </c:pt>
                <c:pt idx="412">
                  <c:v>3.4098699907190166E-3</c:v>
                </c:pt>
                <c:pt idx="414">
                  <c:v>-1.0462100108270533E-3</c:v>
                </c:pt>
                <c:pt idx="415">
                  <c:v>-4.6256499990704469E-3</c:v>
                </c:pt>
                <c:pt idx="416">
                  <c:v>8.4743499974138103E-3</c:v>
                </c:pt>
                <c:pt idx="418">
                  <c:v>-1.3297650002641603E-2</c:v>
                </c:pt>
                <c:pt idx="419">
                  <c:v>-1.0697650002839509E-2</c:v>
                </c:pt>
                <c:pt idx="420">
                  <c:v>-1.0697650002839509E-2</c:v>
                </c:pt>
                <c:pt idx="421">
                  <c:v>-8.3709000100498088E-3</c:v>
                </c:pt>
                <c:pt idx="422">
                  <c:v>-9.1503400035435334E-3</c:v>
                </c:pt>
                <c:pt idx="423">
                  <c:v>-1.1527570008183829E-2</c:v>
                </c:pt>
                <c:pt idx="424">
                  <c:v>-1.4165890002914239E-2</c:v>
                </c:pt>
                <c:pt idx="425">
                  <c:v>-1.0175030001846608E-2</c:v>
                </c:pt>
                <c:pt idx="426">
                  <c:v>-9.1750300052808598E-3</c:v>
                </c:pt>
                <c:pt idx="427">
                  <c:v>-4.9004950007656589E-2</c:v>
                </c:pt>
                <c:pt idx="428">
                  <c:v>-1.6504950006492436E-2</c:v>
                </c:pt>
                <c:pt idx="429">
                  <c:v>5.4806799962534569E-3</c:v>
                </c:pt>
                <c:pt idx="430">
                  <c:v>-6.8782000089413486E-3</c:v>
                </c:pt>
                <c:pt idx="431">
                  <c:v>-1.1593750001338776E-2</c:v>
                </c:pt>
                <c:pt idx="432">
                  <c:v>-2.526140000554733E-2</c:v>
                </c:pt>
                <c:pt idx="433">
                  <c:v>5.2058799992664717E-3</c:v>
                </c:pt>
                <c:pt idx="434">
                  <c:v>7.3881199932657182E-3</c:v>
                </c:pt>
                <c:pt idx="436">
                  <c:v>-1.8033990003459621E-2</c:v>
                </c:pt>
                <c:pt idx="437">
                  <c:v>-1.7403850011760369E-2</c:v>
                </c:pt>
                <c:pt idx="438">
                  <c:v>-1.7003850007313304E-2</c:v>
                </c:pt>
                <c:pt idx="439">
                  <c:v>-1.648329000454396E-2</c:v>
                </c:pt>
                <c:pt idx="440">
                  <c:v>-1.7542170004162472E-2</c:v>
                </c:pt>
                <c:pt idx="441">
                  <c:v>7.1640199967077933E-3</c:v>
                </c:pt>
                <c:pt idx="442">
                  <c:v>-1.8090070007019676E-2</c:v>
                </c:pt>
                <c:pt idx="443">
                  <c:v>-1.8162010004743934E-2</c:v>
                </c:pt>
                <c:pt idx="444">
                  <c:v>-1.8619770002260339E-2</c:v>
                </c:pt>
                <c:pt idx="445">
                  <c:v>7.3686599935172126E-3</c:v>
                </c:pt>
                <c:pt idx="446">
                  <c:v>9.3387399901985191E-3</c:v>
                </c:pt>
                <c:pt idx="447">
                  <c:v>6.5527399929123931E-3</c:v>
                </c:pt>
                <c:pt idx="448">
                  <c:v>5.8532999973976985E-3</c:v>
                </c:pt>
                <c:pt idx="449">
                  <c:v>-1.9441660006123129E-2</c:v>
                </c:pt>
                <c:pt idx="450">
                  <c:v>-2.4416600062977523E-3</c:v>
                </c:pt>
                <c:pt idx="451">
                  <c:v>-2.0816600081161596E-3</c:v>
                </c:pt>
                <c:pt idx="452">
                  <c:v>9.6405799922649749E-3</c:v>
                </c:pt>
                <c:pt idx="453">
                  <c:v>-1.8462810003256891E-2</c:v>
                </c:pt>
                <c:pt idx="454">
                  <c:v>-2.0060010007000528E-2</c:v>
                </c:pt>
                <c:pt idx="455">
                  <c:v>-1.9716090006113518E-2</c:v>
                </c:pt>
                <c:pt idx="456">
                  <c:v>9.5807399993645959E-3</c:v>
                </c:pt>
                <c:pt idx="457">
                  <c:v>7.8218599956016988E-3</c:v>
                </c:pt>
                <c:pt idx="458">
                  <c:v>7.8218599956016988E-3</c:v>
                </c:pt>
                <c:pt idx="459">
                  <c:v>-2.123761000984814E-2</c:v>
                </c:pt>
                <c:pt idx="460">
                  <c:v>8.8302599979215302E-3</c:v>
                </c:pt>
                <c:pt idx="461">
                  <c:v>8.6741799968876876E-3</c:v>
                </c:pt>
                <c:pt idx="462">
                  <c:v>4.3181000000913627E-3</c:v>
                </c:pt>
                <c:pt idx="463">
                  <c:v>-2.0112410005822312E-2</c:v>
                </c:pt>
                <c:pt idx="464">
                  <c:v>-2.0048350001161452E-2</c:v>
                </c:pt>
                <c:pt idx="465">
                  <c:v>9.8089599996455945E-3</c:v>
                </c:pt>
                <c:pt idx="466">
                  <c:v>-2.0362190007290337E-2</c:v>
                </c:pt>
                <c:pt idx="467">
                  <c:v>-2.1746090002125129E-2</c:v>
                </c:pt>
                <c:pt idx="468">
                  <c:v>-2.0789790010894649E-2</c:v>
                </c:pt>
                <c:pt idx="469">
                  <c:v>-2.0956850006768946E-2</c:v>
                </c:pt>
                <c:pt idx="470">
                  <c:v>-2.1051250005257316E-2</c:v>
                </c:pt>
                <c:pt idx="471">
                  <c:v>-2.13727700029267E-2</c:v>
                </c:pt>
                <c:pt idx="472">
                  <c:v>1.0074539990455378E-2</c:v>
                </c:pt>
                <c:pt idx="474">
                  <c:v>-2.620269000180997E-2</c:v>
                </c:pt>
                <c:pt idx="475">
                  <c:v>1.0362379995058291E-2</c:v>
                </c:pt>
                <c:pt idx="476">
                  <c:v>1.0862379989703186E-2</c:v>
                </c:pt>
                <c:pt idx="477">
                  <c:v>-2.2227010005735792E-2</c:v>
                </c:pt>
                <c:pt idx="478">
                  <c:v>1.0502539997105487E-2</c:v>
                </c:pt>
                <c:pt idx="480">
                  <c:v>1.1867019995406736E-2</c:v>
                </c:pt>
                <c:pt idx="481">
                  <c:v>-2.2041750002244953E-2</c:v>
                </c:pt>
                <c:pt idx="482">
                  <c:v>-2.1341750005376525E-2</c:v>
                </c:pt>
                <c:pt idx="485">
                  <c:v>1.1892219998117071E-2</c:v>
                </c:pt>
                <c:pt idx="487">
                  <c:v>1.2953899997228291E-2</c:v>
                </c:pt>
                <c:pt idx="488">
                  <c:v>1.1684039993269835E-2</c:v>
                </c:pt>
                <c:pt idx="489">
                  <c:v>-2.207823000208009E-2</c:v>
                </c:pt>
                <c:pt idx="490">
                  <c:v>1.1586839995288756E-2</c:v>
                </c:pt>
                <c:pt idx="491">
                  <c:v>-2.3987810003745835E-2</c:v>
                </c:pt>
                <c:pt idx="492">
                  <c:v>-2.1375430005718954E-2</c:v>
                </c:pt>
                <c:pt idx="493">
                  <c:v>-1.9975430004706141E-2</c:v>
                </c:pt>
                <c:pt idx="494">
                  <c:v>-2.231471000413876E-2</c:v>
                </c:pt>
                <c:pt idx="497">
                  <c:v>-2.3232470004586503E-2</c:v>
                </c:pt>
                <c:pt idx="498">
                  <c:v>-2.3192470005596988E-2</c:v>
                </c:pt>
                <c:pt idx="499">
                  <c:v>-2.2832470007415395E-2</c:v>
                </c:pt>
                <c:pt idx="500">
                  <c:v>-2.279247000842588E-2</c:v>
                </c:pt>
                <c:pt idx="502">
                  <c:v>1.2124419998144731E-2</c:v>
                </c:pt>
                <c:pt idx="503">
                  <c:v>-2.2629670005699154E-2</c:v>
                </c:pt>
                <c:pt idx="504">
                  <c:v>-2.2869390006235335E-2</c:v>
                </c:pt>
                <c:pt idx="505">
                  <c:v>-2.2104910007328726E-2</c:v>
                </c:pt>
                <c:pt idx="506">
                  <c:v>-2.2070570004871115E-2</c:v>
                </c:pt>
                <c:pt idx="507">
                  <c:v>1.6160039995156694E-2</c:v>
                </c:pt>
                <c:pt idx="509">
                  <c:v>1.246059999539284E-2</c:v>
                </c:pt>
                <c:pt idx="510">
                  <c:v>-2.2692090002237819E-2</c:v>
                </c:pt>
                <c:pt idx="511">
                  <c:v>-2.1992090005369391E-2</c:v>
                </c:pt>
                <c:pt idx="512">
                  <c:v>1.2872979990788735E-2</c:v>
                </c:pt>
                <c:pt idx="513">
                  <c:v>-2.2391950005840044E-2</c:v>
                </c:pt>
                <c:pt idx="514">
                  <c:v>8.1538199956412427E-3</c:v>
                </c:pt>
                <c:pt idx="515">
                  <c:v>-2.1479710005223751E-2</c:v>
                </c:pt>
                <c:pt idx="516">
                  <c:v>-2.2059290007746313E-2</c:v>
                </c:pt>
                <c:pt idx="517">
                  <c:v>-2.1759290008048993E-2</c:v>
                </c:pt>
                <c:pt idx="518">
                  <c:v>-2.3715230003290344E-2</c:v>
                </c:pt>
                <c:pt idx="519">
                  <c:v>-2.3164090009231586E-2</c:v>
                </c:pt>
                <c:pt idx="520">
                  <c:v>-2.1262690010189544E-2</c:v>
                </c:pt>
                <c:pt idx="521">
                  <c:v>1.1904219994903542E-2</c:v>
                </c:pt>
                <c:pt idx="522">
                  <c:v>1.4464499996392988E-2</c:v>
                </c:pt>
                <c:pt idx="523">
                  <c:v>-1.8159450002713129E-2</c:v>
                </c:pt>
                <c:pt idx="525">
                  <c:v>-2.1333290002075955E-2</c:v>
                </c:pt>
                <c:pt idx="526">
                  <c:v>1.3052339993009809E-2</c:v>
                </c:pt>
                <c:pt idx="527">
                  <c:v>-2.2671610000543296E-2</c:v>
                </c:pt>
                <c:pt idx="529">
                  <c:v>-2.2876990005897824E-2</c:v>
                </c:pt>
                <c:pt idx="531">
                  <c:v>-2.2379130008630455E-2</c:v>
                </c:pt>
                <c:pt idx="532">
                  <c:v>-2.2379130008630455E-2</c:v>
                </c:pt>
                <c:pt idx="533">
                  <c:v>-1.9776110006205272E-2</c:v>
                </c:pt>
                <c:pt idx="534">
                  <c:v>-2.228009000828024E-2</c:v>
                </c:pt>
                <c:pt idx="535">
                  <c:v>1.2467219996324275E-2</c:v>
                </c:pt>
                <c:pt idx="536">
                  <c:v>-2.1967710010358132E-2</c:v>
                </c:pt>
                <c:pt idx="537">
                  <c:v>-2.278547000605613E-2</c:v>
                </c:pt>
                <c:pt idx="538">
                  <c:v>-2.2085470001911744E-2</c:v>
                </c:pt>
                <c:pt idx="539">
                  <c:v>1.1742539994884282E-2</c:v>
                </c:pt>
                <c:pt idx="540">
                  <c:v>-2.3486430007324088E-2</c:v>
                </c:pt>
                <c:pt idx="541">
                  <c:v>-2.2763070002838504E-2</c:v>
                </c:pt>
                <c:pt idx="542">
                  <c:v>-2.1721950004575774E-2</c:v>
                </c:pt>
                <c:pt idx="543">
                  <c:v>-2.2310970001854002E-2</c:v>
                </c:pt>
                <c:pt idx="544">
                  <c:v>-2.221635000751121E-2</c:v>
                </c:pt>
                <c:pt idx="545">
                  <c:v>-2.2434110003814567E-2</c:v>
                </c:pt>
                <c:pt idx="546">
                  <c:v>1.1071119995904155E-2</c:v>
                </c:pt>
                <c:pt idx="547">
                  <c:v>-2.1881570006371476E-2</c:v>
                </c:pt>
                <c:pt idx="548">
                  <c:v>-2.1391150010458659E-2</c:v>
                </c:pt>
                <c:pt idx="549">
                  <c:v>-2.1778190006443765E-2</c:v>
                </c:pt>
                <c:pt idx="550">
                  <c:v>-2.0742590008012485E-2</c:v>
                </c:pt>
                <c:pt idx="551">
                  <c:v>1.2075979997462127E-2</c:v>
                </c:pt>
                <c:pt idx="552">
                  <c:v>-2.0794030002434738E-2</c:v>
                </c:pt>
                <c:pt idx="553">
                  <c:v>1.0512159991776571E-2</c:v>
                </c:pt>
                <c:pt idx="554">
                  <c:v>1.0297199987689964E-2</c:v>
                </c:pt>
                <c:pt idx="555">
                  <c:v>-2.4996610001835506E-2</c:v>
                </c:pt>
                <c:pt idx="556">
                  <c:v>-1.9866470007400494E-2</c:v>
                </c:pt>
                <c:pt idx="557">
                  <c:v>-1.9643110004835762E-2</c:v>
                </c:pt>
                <c:pt idx="558">
                  <c:v>-2.1060870007204358E-2</c:v>
                </c:pt>
                <c:pt idx="559">
                  <c:v>9.3812799968873151E-3</c:v>
                </c:pt>
                <c:pt idx="560">
                  <c:v>-1.9723510005860589E-2</c:v>
                </c:pt>
                <c:pt idx="561">
                  <c:v>-1.8572810011391994E-2</c:v>
                </c:pt>
                <c:pt idx="562">
                  <c:v>-1.961253000627039E-2</c:v>
                </c:pt>
                <c:pt idx="563">
                  <c:v>-2.0471410003665369E-2</c:v>
                </c:pt>
                <c:pt idx="564">
                  <c:v>-2.003029000479728E-2</c:v>
                </c:pt>
                <c:pt idx="565">
                  <c:v>-1.9500150003295857E-2</c:v>
                </c:pt>
                <c:pt idx="566">
                  <c:v>9.8786999951698817E-3</c:v>
                </c:pt>
                <c:pt idx="567">
                  <c:v>-1.7861170003016014E-2</c:v>
                </c:pt>
                <c:pt idx="568">
                  <c:v>-1.8410470001981594E-2</c:v>
                </c:pt>
                <c:pt idx="569">
                  <c:v>-1.7777529777958989E-2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6E9-4CBF-92CA-55D786A875D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Active!$F$21:$F$9904</c:f>
              <c:numCache>
                <c:formatCode>General</c:formatCode>
                <c:ptCount val="9884"/>
                <c:pt idx="0">
                  <c:v>-19650.5</c:v>
                </c:pt>
                <c:pt idx="1">
                  <c:v>-19585</c:v>
                </c:pt>
                <c:pt idx="2">
                  <c:v>-19384.5</c:v>
                </c:pt>
                <c:pt idx="3">
                  <c:v>-19000.5</c:v>
                </c:pt>
                <c:pt idx="4">
                  <c:v>-18984</c:v>
                </c:pt>
                <c:pt idx="5">
                  <c:v>-18968</c:v>
                </c:pt>
                <c:pt idx="6">
                  <c:v>-18952</c:v>
                </c:pt>
                <c:pt idx="7">
                  <c:v>-18848.5</c:v>
                </c:pt>
                <c:pt idx="8">
                  <c:v>-18795.5</c:v>
                </c:pt>
                <c:pt idx="9">
                  <c:v>-18792</c:v>
                </c:pt>
                <c:pt idx="10">
                  <c:v>-18780</c:v>
                </c:pt>
                <c:pt idx="11">
                  <c:v>-18771.5</c:v>
                </c:pt>
                <c:pt idx="12">
                  <c:v>-18755.5</c:v>
                </c:pt>
                <c:pt idx="13">
                  <c:v>-18739</c:v>
                </c:pt>
                <c:pt idx="14">
                  <c:v>-18628.5</c:v>
                </c:pt>
                <c:pt idx="15">
                  <c:v>-18558</c:v>
                </c:pt>
                <c:pt idx="16">
                  <c:v>-18439.5</c:v>
                </c:pt>
                <c:pt idx="17">
                  <c:v>-18410</c:v>
                </c:pt>
                <c:pt idx="18">
                  <c:v>-18403.5</c:v>
                </c:pt>
                <c:pt idx="19">
                  <c:v>-17971</c:v>
                </c:pt>
                <c:pt idx="20">
                  <c:v>-17826.5</c:v>
                </c:pt>
                <c:pt idx="21">
                  <c:v>-17822.5</c:v>
                </c:pt>
                <c:pt idx="22">
                  <c:v>-17574</c:v>
                </c:pt>
                <c:pt idx="23">
                  <c:v>-17545.5</c:v>
                </c:pt>
                <c:pt idx="24">
                  <c:v>-17349.5</c:v>
                </c:pt>
                <c:pt idx="25">
                  <c:v>-17329</c:v>
                </c:pt>
                <c:pt idx="26">
                  <c:v>-17280.5</c:v>
                </c:pt>
                <c:pt idx="27">
                  <c:v>-17165.5</c:v>
                </c:pt>
                <c:pt idx="28">
                  <c:v>-17120.5</c:v>
                </c:pt>
                <c:pt idx="29">
                  <c:v>-16945</c:v>
                </c:pt>
                <c:pt idx="30">
                  <c:v>-16540</c:v>
                </c:pt>
                <c:pt idx="31">
                  <c:v>-16438.5</c:v>
                </c:pt>
                <c:pt idx="32">
                  <c:v>-16327.5</c:v>
                </c:pt>
                <c:pt idx="33">
                  <c:v>-15883</c:v>
                </c:pt>
                <c:pt idx="34">
                  <c:v>-15813.5</c:v>
                </c:pt>
                <c:pt idx="35">
                  <c:v>-15629.5</c:v>
                </c:pt>
                <c:pt idx="36">
                  <c:v>-15105.5</c:v>
                </c:pt>
                <c:pt idx="37">
                  <c:v>-14889</c:v>
                </c:pt>
                <c:pt idx="38">
                  <c:v>-14676.5</c:v>
                </c:pt>
                <c:pt idx="39">
                  <c:v>-14660.5</c:v>
                </c:pt>
                <c:pt idx="40">
                  <c:v>-14660.5</c:v>
                </c:pt>
                <c:pt idx="41">
                  <c:v>-14440</c:v>
                </c:pt>
                <c:pt idx="42">
                  <c:v>-14440</c:v>
                </c:pt>
                <c:pt idx="43">
                  <c:v>-14436</c:v>
                </c:pt>
                <c:pt idx="44">
                  <c:v>-14223.5</c:v>
                </c:pt>
                <c:pt idx="45">
                  <c:v>-14223.5</c:v>
                </c:pt>
                <c:pt idx="46">
                  <c:v>-14215</c:v>
                </c:pt>
                <c:pt idx="47">
                  <c:v>-14203</c:v>
                </c:pt>
                <c:pt idx="48">
                  <c:v>-14199</c:v>
                </c:pt>
                <c:pt idx="49">
                  <c:v>-14183</c:v>
                </c:pt>
                <c:pt idx="50">
                  <c:v>-13990.5</c:v>
                </c:pt>
                <c:pt idx="51">
                  <c:v>-13953</c:v>
                </c:pt>
                <c:pt idx="52">
                  <c:v>-13798.5</c:v>
                </c:pt>
                <c:pt idx="53">
                  <c:v>-13721</c:v>
                </c:pt>
                <c:pt idx="54">
                  <c:v>-13623</c:v>
                </c:pt>
                <c:pt idx="55">
                  <c:v>-13569</c:v>
                </c:pt>
                <c:pt idx="56">
                  <c:v>-13218</c:v>
                </c:pt>
                <c:pt idx="57">
                  <c:v>-13213</c:v>
                </c:pt>
                <c:pt idx="58">
                  <c:v>-13198</c:v>
                </c:pt>
                <c:pt idx="59">
                  <c:v>-13197</c:v>
                </c:pt>
                <c:pt idx="60">
                  <c:v>-13182</c:v>
                </c:pt>
                <c:pt idx="61">
                  <c:v>-13165</c:v>
                </c:pt>
                <c:pt idx="62">
                  <c:v>-13164</c:v>
                </c:pt>
                <c:pt idx="63">
                  <c:v>-13140.5</c:v>
                </c:pt>
                <c:pt idx="64">
                  <c:v>-13132</c:v>
                </c:pt>
                <c:pt idx="65">
                  <c:v>-13120.5</c:v>
                </c:pt>
                <c:pt idx="66">
                  <c:v>-13112.5</c:v>
                </c:pt>
                <c:pt idx="67">
                  <c:v>-13014</c:v>
                </c:pt>
                <c:pt idx="68">
                  <c:v>-12976</c:v>
                </c:pt>
                <c:pt idx="69">
                  <c:v>-12948.5</c:v>
                </c:pt>
                <c:pt idx="70">
                  <c:v>-12932.5</c:v>
                </c:pt>
                <c:pt idx="71">
                  <c:v>-12807.5</c:v>
                </c:pt>
                <c:pt idx="72">
                  <c:v>-12775.5</c:v>
                </c:pt>
                <c:pt idx="73">
                  <c:v>-12718.5</c:v>
                </c:pt>
                <c:pt idx="74">
                  <c:v>-12585</c:v>
                </c:pt>
                <c:pt idx="75">
                  <c:v>-12556</c:v>
                </c:pt>
                <c:pt idx="76">
                  <c:v>-12552</c:v>
                </c:pt>
                <c:pt idx="77">
                  <c:v>-12540</c:v>
                </c:pt>
                <c:pt idx="78">
                  <c:v>-12532</c:v>
                </c:pt>
                <c:pt idx="79">
                  <c:v>-12523</c:v>
                </c:pt>
                <c:pt idx="80">
                  <c:v>-12523</c:v>
                </c:pt>
                <c:pt idx="81">
                  <c:v>-12490.5</c:v>
                </c:pt>
                <c:pt idx="82">
                  <c:v>-12266</c:v>
                </c:pt>
                <c:pt idx="83">
                  <c:v>-12178.5</c:v>
                </c:pt>
                <c:pt idx="84">
                  <c:v>-12170</c:v>
                </c:pt>
                <c:pt idx="85">
                  <c:v>-12166</c:v>
                </c:pt>
                <c:pt idx="86">
                  <c:v>-12162.5</c:v>
                </c:pt>
                <c:pt idx="87">
                  <c:v>-12158.5</c:v>
                </c:pt>
                <c:pt idx="88">
                  <c:v>-12153.5</c:v>
                </c:pt>
                <c:pt idx="89">
                  <c:v>-12140</c:v>
                </c:pt>
                <c:pt idx="90">
                  <c:v>-12139</c:v>
                </c:pt>
                <c:pt idx="91">
                  <c:v>-12118</c:v>
                </c:pt>
                <c:pt idx="92">
                  <c:v>-12102</c:v>
                </c:pt>
                <c:pt idx="93">
                  <c:v>-12078.5</c:v>
                </c:pt>
                <c:pt idx="94">
                  <c:v>-11958.5</c:v>
                </c:pt>
                <c:pt idx="95">
                  <c:v>-11923</c:v>
                </c:pt>
                <c:pt idx="96">
                  <c:v>-11761</c:v>
                </c:pt>
                <c:pt idx="97">
                  <c:v>-11757.5</c:v>
                </c:pt>
                <c:pt idx="98">
                  <c:v>-11757</c:v>
                </c:pt>
                <c:pt idx="99">
                  <c:v>-11745</c:v>
                </c:pt>
                <c:pt idx="100">
                  <c:v>-11742</c:v>
                </c:pt>
                <c:pt idx="101">
                  <c:v>-11714.5</c:v>
                </c:pt>
                <c:pt idx="102">
                  <c:v>-11666</c:v>
                </c:pt>
                <c:pt idx="103">
                  <c:v>-11648.5</c:v>
                </c:pt>
                <c:pt idx="104">
                  <c:v>-11525.5</c:v>
                </c:pt>
                <c:pt idx="105">
                  <c:v>-11505</c:v>
                </c:pt>
                <c:pt idx="106">
                  <c:v>-11277.5</c:v>
                </c:pt>
                <c:pt idx="107">
                  <c:v>-11269</c:v>
                </c:pt>
                <c:pt idx="108">
                  <c:v>-11233</c:v>
                </c:pt>
                <c:pt idx="109">
                  <c:v>-11100</c:v>
                </c:pt>
                <c:pt idx="110">
                  <c:v>-11097</c:v>
                </c:pt>
                <c:pt idx="111">
                  <c:v>-11083.5</c:v>
                </c:pt>
                <c:pt idx="112">
                  <c:v>-10913.5</c:v>
                </c:pt>
                <c:pt idx="113">
                  <c:v>-10903.5</c:v>
                </c:pt>
                <c:pt idx="114">
                  <c:v>-10899.5</c:v>
                </c:pt>
                <c:pt idx="115">
                  <c:v>-10895.5</c:v>
                </c:pt>
                <c:pt idx="116">
                  <c:v>-10871</c:v>
                </c:pt>
                <c:pt idx="117">
                  <c:v>-10715.5</c:v>
                </c:pt>
                <c:pt idx="118">
                  <c:v>-10701</c:v>
                </c:pt>
                <c:pt idx="119">
                  <c:v>-10683</c:v>
                </c:pt>
                <c:pt idx="120">
                  <c:v>-10511</c:v>
                </c:pt>
                <c:pt idx="121">
                  <c:v>-10480.5</c:v>
                </c:pt>
                <c:pt idx="122">
                  <c:v>-10475.5</c:v>
                </c:pt>
                <c:pt idx="123">
                  <c:v>-10272.5</c:v>
                </c:pt>
                <c:pt idx="124">
                  <c:v>-10243.5</c:v>
                </c:pt>
                <c:pt idx="125">
                  <c:v>-10226.5</c:v>
                </c:pt>
                <c:pt idx="126">
                  <c:v>-10211</c:v>
                </c:pt>
                <c:pt idx="127">
                  <c:v>-10059</c:v>
                </c:pt>
                <c:pt idx="128">
                  <c:v>-9877</c:v>
                </c:pt>
                <c:pt idx="129">
                  <c:v>-9859.5</c:v>
                </c:pt>
                <c:pt idx="130">
                  <c:v>-9837.5</c:v>
                </c:pt>
                <c:pt idx="131">
                  <c:v>-9834</c:v>
                </c:pt>
                <c:pt idx="132">
                  <c:v>-9825</c:v>
                </c:pt>
                <c:pt idx="133">
                  <c:v>-9649.5</c:v>
                </c:pt>
                <c:pt idx="134">
                  <c:v>-9634</c:v>
                </c:pt>
                <c:pt idx="135">
                  <c:v>-9633.5</c:v>
                </c:pt>
                <c:pt idx="136">
                  <c:v>-9616.5</c:v>
                </c:pt>
                <c:pt idx="137">
                  <c:v>-9548.5</c:v>
                </c:pt>
                <c:pt idx="138">
                  <c:v>-9534</c:v>
                </c:pt>
                <c:pt idx="139">
                  <c:v>-9434</c:v>
                </c:pt>
                <c:pt idx="140">
                  <c:v>-9229</c:v>
                </c:pt>
                <c:pt idx="141">
                  <c:v>-9225</c:v>
                </c:pt>
                <c:pt idx="142">
                  <c:v>-9036.5</c:v>
                </c:pt>
                <c:pt idx="143">
                  <c:v>-8993</c:v>
                </c:pt>
                <c:pt idx="144">
                  <c:v>-8947.5</c:v>
                </c:pt>
                <c:pt idx="145">
                  <c:v>-8820</c:v>
                </c:pt>
                <c:pt idx="146">
                  <c:v>-8403</c:v>
                </c:pt>
                <c:pt idx="147">
                  <c:v>-8387.5</c:v>
                </c:pt>
                <c:pt idx="148">
                  <c:v>-8371</c:v>
                </c:pt>
                <c:pt idx="149">
                  <c:v>-8370.5</c:v>
                </c:pt>
                <c:pt idx="150">
                  <c:v>-8366.5</c:v>
                </c:pt>
                <c:pt idx="151">
                  <c:v>-7995</c:v>
                </c:pt>
                <c:pt idx="152">
                  <c:v>-7983</c:v>
                </c:pt>
                <c:pt idx="153">
                  <c:v>-7766</c:v>
                </c:pt>
                <c:pt idx="154">
                  <c:v>-7538.5</c:v>
                </c:pt>
                <c:pt idx="155">
                  <c:v>-7513.5</c:v>
                </c:pt>
                <c:pt idx="156">
                  <c:v>-7513.5</c:v>
                </c:pt>
                <c:pt idx="157">
                  <c:v>-7293</c:v>
                </c:pt>
                <c:pt idx="158">
                  <c:v>-7245</c:v>
                </c:pt>
                <c:pt idx="159">
                  <c:v>-7120.5</c:v>
                </c:pt>
                <c:pt idx="160">
                  <c:v>-7056</c:v>
                </c:pt>
                <c:pt idx="161">
                  <c:v>-6929.5</c:v>
                </c:pt>
                <c:pt idx="162">
                  <c:v>-6913</c:v>
                </c:pt>
                <c:pt idx="163">
                  <c:v>-6848</c:v>
                </c:pt>
                <c:pt idx="164">
                  <c:v>-6720</c:v>
                </c:pt>
                <c:pt idx="165">
                  <c:v>-6716.5</c:v>
                </c:pt>
                <c:pt idx="166">
                  <c:v>-6615.5</c:v>
                </c:pt>
                <c:pt idx="167">
                  <c:v>-6548.5</c:v>
                </c:pt>
                <c:pt idx="168">
                  <c:v>-6500</c:v>
                </c:pt>
                <c:pt idx="169">
                  <c:v>-6296</c:v>
                </c:pt>
                <c:pt idx="170">
                  <c:v>-6295.5</c:v>
                </c:pt>
                <c:pt idx="171">
                  <c:v>-6291.5</c:v>
                </c:pt>
                <c:pt idx="172">
                  <c:v>-6279</c:v>
                </c:pt>
                <c:pt idx="173">
                  <c:v>-6147.5</c:v>
                </c:pt>
                <c:pt idx="174">
                  <c:v>-6095</c:v>
                </c:pt>
                <c:pt idx="175">
                  <c:v>-6091</c:v>
                </c:pt>
                <c:pt idx="176">
                  <c:v>-6059</c:v>
                </c:pt>
                <c:pt idx="177">
                  <c:v>-6006.5</c:v>
                </c:pt>
                <c:pt idx="178">
                  <c:v>-5939</c:v>
                </c:pt>
                <c:pt idx="179">
                  <c:v>-5834</c:v>
                </c:pt>
                <c:pt idx="180">
                  <c:v>-5774</c:v>
                </c:pt>
                <c:pt idx="181">
                  <c:v>-5771.5</c:v>
                </c:pt>
                <c:pt idx="182">
                  <c:v>-5706</c:v>
                </c:pt>
                <c:pt idx="183">
                  <c:v>-5666</c:v>
                </c:pt>
                <c:pt idx="184">
                  <c:v>-5666</c:v>
                </c:pt>
                <c:pt idx="185">
                  <c:v>-5654.5</c:v>
                </c:pt>
                <c:pt idx="186">
                  <c:v>-5610</c:v>
                </c:pt>
                <c:pt idx="187">
                  <c:v>-5610</c:v>
                </c:pt>
                <c:pt idx="188">
                  <c:v>-5502</c:v>
                </c:pt>
                <c:pt idx="189">
                  <c:v>-5474</c:v>
                </c:pt>
                <c:pt idx="190">
                  <c:v>-5470.5</c:v>
                </c:pt>
                <c:pt idx="191">
                  <c:v>-5466</c:v>
                </c:pt>
                <c:pt idx="192">
                  <c:v>-5466</c:v>
                </c:pt>
                <c:pt idx="193">
                  <c:v>-5446</c:v>
                </c:pt>
                <c:pt idx="194">
                  <c:v>-5445.5</c:v>
                </c:pt>
                <c:pt idx="195">
                  <c:v>-5365</c:v>
                </c:pt>
                <c:pt idx="196">
                  <c:v>-5301.5</c:v>
                </c:pt>
                <c:pt idx="197">
                  <c:v>-5273</c:v>
                </c:pt>
                <c:pt idx="198">
                  <c:v>-5269</c:v>
                </c:pt>
                <c:pt idx="199">
                  <c:v>-5269</c:v>
                </c:pt>
                <c:pt idx="200">
                  <c:v>-5269</c:v>
                </c:pt>
                <c:pt idx="201">
                  <c:v>-5265.5</c:v>
                </c:pt>
                <c:pt idx="202">
                  <c:v>-5265</c:v>
                </c:pt>
                <c:pt idx="203">
                  <c:v>-5253</c:v>
                </c:pt>
                <c:pt idx="204">
                  <c:v>-5168.5</c:v>
                </c:pt>
                <c:pt idx="205">
                  <c:v>-5081.5</c:v>
                </c:pt>
                <c:pt idx="206">
                  <c:v>-5077</c:v>
                </c:pt>
                <c:pt idx="207">
                  <c:v>-5065</c:v>
                </c:pt>
                <c:pt idx="208">
                  <c:v>-5057</c:v>
                </c:pt>
                <c:pt idx="209">
                  <c:v>-5025</c:v>
                </c:pt>
                <c:pt idx="210">
                  <c:v>-5000</c:v>
                </c:pt>
                <c:pt idx="211">
                  <c:v>-4996</c:v>
                </c:pt>
                <c:pt idx="212">
                  <c:v>-4984.5</c:v>
                </c:pt>
                <c:pt idx="213">
                  <c:v>-4964.5</c:v>
                </c:pt>
                <c:pt idx="214">
                  <c:v>-4873</c:v>
                </c:pt>
                <c:pt idx="215">
                  <c:v>-4828.5</c:v>
                </c:pt>
                <c:pt idx="216">
                  <c:v>-4828</c:v>
                </c:pt>
                <c:pt idx="217">
                  <c:v>-4824.5</c:v>
                </c:pt>
                <c:pt idx="218">
                  <c:v>-4808</c:v>
                </c:pt>
                <c:pt idx="219">
                  <c:v>-4792.5</c:v>
                </c:pt>
                <c:pt idx="220">
                  <c:v>-4788</c:v>
                </c:pt>
                <c:pt idx="221">
                  <c:v>-4764</c:v>
                </c:pt>
                <c:pt idx="222">
                  <c:v>-4680</c:v>
                </c:pt>
                <c:pt idx="223">
                  <c:v>-4640.5</c:v>
                </c:pt>
                <c:pt idx="224">
                  <c:v>-4636.5</c:v>
                </c:pt>
                <c:pt idx="225">
                  <c:v>-4620.5</c:v>
                </c:pt>
                <c:pt idx="226">
                  <c:v>-4464</c:v>
                </c:pt>
                <c:pt idx="227">
                  <c:v>-4428</c:v>
                </c:pt>
                <c:pt idx="228">
                  <c:v>-4367.5</c:v>
                </c:pt>
                <c:pt idx="229">
                  <c:v>-4235.5</c:v>
                </c:pt>
                <c:pt idx="230">
                  <c:v>-4188</c:v>
                </c:pt>
                <c:pt idx="231">
                  <c:v>-4159.5</c:v>
                </c:pt>
                <c:pt idx="232">
                  <c:v>-4148</c:v>
                </c:pt>
                <c:pt idx="233">
                  <c:v>-4111.5</c:v>
                </c:pt>
                <c:pt idx="234">
                  <c:v>-4031.5</c:v>
                </c:pt>
                <c:pt idx="235">
                  <c:v>-3999.5</c:v>
                </c:pt>
                <c:pt idx="236">
                  <c:v>-3982.5</c:v>
                </c:pt>
                <c:pt idx="237">
                  <c:v>-3968.5</c:v>
                </c:pt>
                <c:pt idx="238">
                  <c:v>-3968.5</c:v>
                </c:pt>
                <c:pt idx="239">
                  <c:v>-3954.5</c:v>
                </c:pt>
                <c:pt idx="240">
                  <c:v>-3827</c:v>
                </c:pt>
                <c:pt idx="241">
                  <c:v>-3776.5</c:v>
                </c:pt>
                <c:pt idx="242">
                  <c:v>-3750.5</c:v>
                </c:pt>
                <c:pt idx="243">
                  <c:v>-3750.5</c:v>
                </c:pt>
                <c:pt idx="244">
                  <c:v>-3726.5</c:v>
                </c:pt>
                <c:pt idx="245">
                  <c:v>-3594</c:v>
                </c:pt>
                <c:pt idx="246">
                  <c:v>-3582</c:v>
                </c:pt>
                <c:pt idx="247">
                  <c:v>-3558</c:v>
                </c:pt>
                <c:pt idx="248">
                  <c:v>-3550</c:v>
                </c:pt>
                <c:pt idx="249">
                  <c:v>-3530</c:v>
                </c:pt>
                <c:pt idx="250">
                  <c:v>-3159</c:v>
                </c:pt>
                <c:pt idx="251">
                  <c:v>-3154.5</c:v>
                </c:pt>
                <c:pt idx="252">
                  <c:v>-2974.5</c:v>
                </c:pt>
                <c:pt idx="253">
                  <c:v>-2967</c:v>
                </c:pt>
                <c:pt idx="254">
                  <c:v>-2949</c:v>
                </c:pt>
                <c:pt idx="255">
                  <c:v>-2789.5</c:v>
                </c:pt>
                <c:pt idx="256">
                  <c:v>-2789</c:v>
                </c:pt>
                <c:pt idx="257">
                  <c:v>-2738.5</c:v>
                </c:pt>
                <c:pt idx="258">
                  <c:v>-2564.5</c:v>
                </c:pt>
                <c:pt idx="259">
                  <c:v>-2549.5</c:v>
                </c:pt>
                <c:pt idx="260">
                  <c:v>-2492</c:v>
                </c:pt>
                <c:pt idx="261">
                  <c:v>-2300.5</c:v>
                </c:pt>
                <c:pt idx="262">
                  <c:v>-2292</c:v>
                </c:pt>
                <c:pt idx="263">
                  <c:v>-2179</c:v>
                </c:pt>
                <c:pt idx="264">
                  <c:v>-2164</c:v>
                </c:pt>
                <c:pt idx="265">
                  <c:v>-2144</c:v>
                </c:pt>
                <c:pt idx="266">
                  <c:v>-2144</c:v>
                </c:pt>
                <c:pt idx="267">
                  <c:v>-2144</c:v>
                </c:pt>
                <c:pt idx="268">
                  <c:v>-2144</c:v>
                </c:pt>
                <c:pt idx="269">
                  <c:v>-2144</c:v>
                </c:pt>
                <c:pt idx="270">
                  <c:v>-2144</c:v>
                </c:pt>
                <c:pt idx="271">
                  <c:v>-2144</c:v>
                </c:pt>
                <c:pt idx="272">
                  <c:v>-2143.5</c:v>
                </c:pt>
                <c:pt idx="273">
                  <c:v>-2128.5</c:v>
                </c:pt>
                <c:pt idx="274">
                  <c:v>-2111.5</c:v>
                </c:pt>
                <c:pt idx="275">
                  <c:v>-2104.5</c:v>
                </c:pt>
                <c:pt idx="276">
                  <c:v>-2031.5</c:v>
                </c:pt>
                <c:pt idx="277">
                  <c:v>-2031</c:v>
                </c:pt>
                <c:pt idx="278">
                  <c:v>-1923.5</c:v>
                </c:pt>
                <c:pt idx="279">
                  <c:v>-1923.5</c:v>
                </c:pt>
                <c:pt idx="280">
                  <c:v>-1903</c:v>
                </c:pt>
                <c:pt idx="281">
                  <c:v>-1874.5</c:v>
                </c:pt>
                <c:pt idx="282">
                  <c:v>-1863</c:v>
                </c:pt>
                <c:pt idx="283">
                  <c:v>-1826.5</c:v>
                </c:pt>
                <c:pt idx="284">
                  <c:v>-1739</c:v>
                </c:pt>
                <c:pt idx="285">
                  <c:v>-1739</c:v>
                </c:pt>
                <c:pt idx="286">
                  <c:v>-1739</c:v>
                </c:pt>
                <c:pt idx="287">
                  <c:v>-1714.5</c:v>
                </c:pt>
                <c:pt idx="288">
                  <c:v>-1697.5</c:v>
                </c:pt>
                <c:pt idx="289">
                  <c:v>-1669.5</c:v>
                </c:pt>
                <c:pt idx="290">
                  <c:v>-1643.5</c:v>
                </c:pt>
                <c:pt idx="291">
                  <c:v>-1542</c:v>
                </c:pt>
                <c:pt idx="292">
                  <c:v>-1539</c:v>
                </c:pt>
                <c:pt idx="293">
                  <c:v>-1530.5</c:v>
                </c:pt>
                <c:pt idx="294">
                  <c:v>-1518.5</c:v>
                </c:pt>
                <c:pt idx="295">
                  <c:v>-1518.5</c:v>
                </c:pt>
                <c:pt idx="296">
                  <c:v>-1518.5</c:v>
                </c:pt>
                <c:pt idx="297">
                  <c:v>-1465.5</c:v>
                </c:pt>
                <c:pt idx="298">
                  <c:v>-1441.5</c:v>
                </c:pt>
                <c:pt idx="299">
                  <c:v>-1438.5</c:v>
                </c:pt>
                <c:pt idx="300">
                  <c:v>-1433.5</c:v>
                </c:pt>
                <c:pt idx="301">
                  <c:v>-1418.5</c:v>
                </c:pt>
                <c:pt idx="302">
                  <c:v>-1402</c:v>
                </c:pt>
                <c:pt idx="303">
                  <c:v>-1315.5</c:v>
                </c:pt>
                <c:pt idx="304">
                  <c:v>-1306.5</c:v>
                </c:pt>
                <c:pt idx="305">
                  <c:v>-1306.5</c:v>
                </c:pt>
                <c:pt idx="306">
                  <c:v>-1303.5</c:v>
                </c:pt>
                <c:pt idx="307">
                  <c:v>-1254.5</c:v>
                </c:pt>
                <c:pt idx="308">
                  <c:v>-1209.5</c:v>
                </c:pt>
                <c:pt idx="309">
                  <c:v>-1161.5</c:v>
                </c:pt>
                <c:pt idx="310">
                  <c:v>-1158</c:v>
                </c:pt>
                <c:pt idx="311">
                  <c:v>-1154</c:v>
                </c:pt>
                <c:pt idx="312">
                  <c:v>-1101.5</c:v>
                </c:pt>
                <c:pt idx="313">
                  <c:v>-1101.5</c:v>
                </c:pt>
                <c:pt idx="314">
                  <c:v>-1101.5</c:v>
                </c:pt>
                <c:pt idx="315">
                  <c:v>-1101.5</c:v>
                </c:pt>
                <c:pt idx="316">
                  <c:v>-1101.5</c:v>
                </c:pt>
                <c:pt idx="317">
                  <c:v>-1093.5</c:v>
                </c:pt>
                <c:pt idx="318">
                  <c:v>-1069.5</c:v>
                </c:pt>
                <c:pt idx="319">
                  <c:v>-1050.5</c:v>
                </c:pt>
                <c:pt idx="320">
                  <c:v>-1050.5</c:v>
                </c:pt>
                <c:pt idx="321">
                  <c:v>-1034</c:v>
                </c:pt>
                <c:pt idx="322">
                  <c:v>-1034</c:v>
                </c:pt>
                <c:pt idx="323">
                  <c:v>-913.5</c:v>
                </c:pt>
                <c:pt idx="324">
                  <c:v>-897.5</c:v>
                </c:pt>
                <c:pt idx="325">
                  <c:v>-897</c:v>
                </c:pt>
                <c:pt idx="326">
                  <c:v>-893</c:v>
                </c:pt>
                <c:pt idx="327">
                  <c:v>-893</c:v>
                </c:pt>
                <c:pt idx="328">
                  <c:v>-893</c:v>
                </c:pt>
                <c:pt idx="329">
                  <c:v>-893</c:v>
                </c:pt>
                <c:pt idx="330">
                  <c:v>-862</c:v>
                </c:pt>
                <c:pt idx="331">
                  <c:v>-862</c:v>
                </c:pt>
                <c:pt idx="332">
                  <c:v>-861</c:v>
                </c:pt>
                <c:pt idx="333">
                  <c:v>-861</c:v>
                </c:pt>
                <c:pt idx="334">
                  <c:v>-813</c:v>
                </c:pt>
                <c:pt idx="335">
                  <c:v>-801</c:v>
                </c:pt>
                <c:pt idx="336">
                  <c:v>-741.5</c:v>
                </c:pt>
                <c:pt idx="337">
                  <c:v>-697</c:v>
                </c:pt>
                <c:pt idx="338">
                  <c:v>-697</c:v>
                </c:pt>
                <c:pt idx="339">
                  <c:v>-697</c:v>
                </c:pt>
                <c:pt idx="340">
                  <c:v>-697</c:v>
                </c:pt>
                <c:pt idx="341">
                  <c:v>-697</c:v>
                </c:pt>
                <c:pt idx="342">
                  <c:v>-697</c:v>
                </c:pt>
                <c:pt idx="343">
                  <c:v>-697</c:v>
                </c:pt>
                <c:pt idx="344">
                  <c:v>-697</c:v>
                </c:pt>
                <c:pt idx="345">
                  <c:v>-697</c:v>
                </c:pt>
                <c:pt idx="346">
                  <c:v>-697</c:v>
                </c:pt>
                <c:pt idx="347">
                  <c:v>-697</c:v>
                </c:pt>
                <c:pt idx="348">
                  <c:v>-693</c:v>
                </c:pt>
                <c:pt idx="349">
                  <c:v>-693</c:v>
                </c:pt>
                <c:pt idx="350">
                  <c:v>-693</c:v>
                </c:pt>
                <c:pt idx="351">
                  <c:v>-693</c:v>
                </c:pt>
                <c:pt idx="352">
                  <c:v>-693</c:v>
                </c:pt>
                <c:pt idx="353">
                  <c:v>-693</c:v>
                </c:pt>
                <c:pt idx="354">
                  <c:v>-677</c:v>
                </c:pt>
                <c:pt idx="355">
                  <c:v>-645.5</c:v>
                </c:pt>
                <c:pt idx="356">
                  <c:v>-492.5</c:v>
                </c:pt>
                <c:pt idx="357">
                  <c:v>-488.5</c:v>
                </c:pt>
                <c:pt idx="358">
                  <c:v>-484.5</c:v>
                </c:pt>
                <c:pt idx="359">
                  <c:v>-484.5</c:v>
                </c:pt>
                <c:pt idx="360">
                  <c:v>-478</c:v>
                </c:pt>
                <c:pt idx="361">
                  <c:v>-476.5</c:v>
                </c:pt>
                <c:pt idx="362">
                  <c:v>-476.5</c:v>
                </c:pt>
                <c:pt idx="363">
                  <c:v>-476</c:v>
                </c:pt>
                <c:pt idx="364">
                  <c:v>-474.5</c:v>
                </c:pt>
                <c:pt idx="365">
                  <c:v>-472.5</c:v>
                </c:pt>
                <c:pt idx="366">
                  <c:v>-469</c:v>
                </c:pt>
                <c:pt idx="367">
                  <c:v>-462.5</c:v>
                </c:pt>
                <c:pt idx="368">
                  <c:v>-462</c:v>
                </c:pt>
                <c:pt idx="369">
                  <c:v>-461.5</c:v>
                </c:pt>
                <c:pt idx="370">
                  <c:v>-458.5</c:v>
                </c:pt>
                <c:pt idx="371">
                  <c:v>-458</c:v>
                </c:pt>
                <c:pt idx="372">
                  <c:v>-456</c:v>
                </c:pt>
                <c:pt idx="373">
                  <c:v>-454.5</c:v>
                </c:pt>
                <c:pt idx="374">
                  <c:v>-454</c:v>
                </c:pt>
                <c:pt idx="375">
                  <c:v>-452</c:v>
                </c:pt>
                <c:pt idx="376">
                  <c:v>-445.5</c:v>
                </c:pt>
                <c:pt idx="377">
                  <c:v>-444</c:v>
                </c:pt>
                <c:pt idx="378">
                  <c:v>-442</c:v>
                </c:pt>
                <c:pt idx="379">
                  <c:v>-440</c:v>
                </c:pt>
                <c:pt idx="380">
                  <c:v>-438</c:v>
                </c:pt>
                <c:pt idx="381">
                  <c:v>-437.5</c:v>
                </c:pt>
                <c:pt idx="382">
                  <c:v>-429.5</c:v>
                </c:pt>
                <c:pt idx="383">
                  <c:v>-320.5</c:v>
                </c:pt>
                <c:pt idx="384">
                  <c:v>-296</c:v>
                </c:pt>
                <c:pt idx="385">
                  <c:v>-288</c:v>
                </c:pt>
                <c:pt idx="386">
                  <c:v>-284</c:v>
                </c:pt>
                <c:pt idx="387">
                  <c:v>-272.5</c:v>
                </c:pt>
                <c:pt idx="388">
                  <c:v>-268</c:v>
                </c:pt>
                <c:pt idx="389">
                  <c:v>-260</c:v>
                </c:pt>
                <c:pt idx="390">
                  <c:v>-252</c:v>
                </c:pt>
                <c:pt idx="391">
                  <c:v>-244.5</c:v>
                </c:pt>
                <c:pt idx="392">
                  <c:v>-228.5</c:v>
                </c:pt>
                <c:pt idx="393">
                  <c:v>-224</c:v>
                </c:pt>
                <c:pt idx="394">
                  <c:v>-68</c:v>
                </c:pt>
                <c:pt idx="395">
                  <c:v>-40</c:v>
                </c:pt>
                <c:pt idx="396">
                  <c:v>-36.5</c:v>
                </c:pt>
                <c:pt idx="397">
                  <c:v>0.5</c:v>
                </c:pt>
                <c:pt idx="398">
                  <c:v>3.5</c:v>
                </c:pt>
                <c:pt idx="399">
                  <c:v>11.5</c:v>
                </c:pt>
                <c:pt idx="400">
                  <c:v>112.5</c:v>
                </c:pt>
                <c:pt idx="401">
                  <c:v>112.5</c:v>
                </c:pt>
                <c:pt idx="402">
                  <c:v>132.5</c:v>
                </c:pt>
                <c:pt idx="403">
                  <c:v>132.5</c:v>
                </c:pt>
                <c:pt idx="404">
                  <c:v>132.5</c:v>
                </c:pt>
                <c:pt idx="405">
                  <c:v>132.5</c:v>
                </c:pt>
                <c:pt idx="406">
                  <c:v>135.5</c:v>
                </c:pt>
                <c:pt idx="407">
                  <c:v>136.5</c:v>
                </c:pt>
                <c:pt idx="408">
                  <c:v>136.5</c:v>
                </c:pt>
                <c:pt idx="409">
                  <c:v>156.5</c:v>
                </c:pt>
                <c:pt idx="410">
                  <c:v>172</c:v>
                </c:pt>
                <c:pt idx="411">
                  <c:v>197</c:v>
                </c:pt>
                <c:pt idx="412">
                  <c:v>321</c:v>
                </c:pt>
                <c:pt idx="413">
                  <c:v>349</c:v>
                </c:pt>
                <c:pt idx="414">
                  <c:v>349</c:v>
                </c:pt>
                <c:pt idx="415">
                  <c:v>353</c:v>
                </c:pt>
                <c:pt idx="416">
                  <c:v>353</c:v>
                </c:pt>
                <c:pt idx="417">
                  <c:v>417.5</c:v>
                </c:pt>
                <c:pt idx="418">
                  <c:v>553</c:v>
                </c:pt>
                <c:pt idx="419">
                  <c:v>553</c:v>
                </c:pt>
                <c:pt idx="420">
                  <c:v>553</c:v>
                </c:pt>
                <c:pt idx="421">
                  <c:v>565.5</c:v>
                </c:pt>
                <c:pt idx="422">
                  <c:v>569.5</c:v>
                </c:pt>
                <c:pt idx="423">
                  <c:v>625</c:v>
                </c:pt>
                <c:pt idx="424">
                  <c:v>637</c:v>
                </c:pt>
                <c:pt idx="425">
                  <c:v>786</c:v>
                </c:pt>
                <c:pt idx="426">
                  <c:v>786</c:v>
                </c:pt>
                <c:pt idx="427">
                  <c:v>858</c:v>
                </c:pt>
                <c:pt idx="428">
                  <c:v>858</c:v>
                </c:pt>
                <c:pt idx="429">
                  <c:v>862.5</c:v>
                </c:pt>
                <c:pt idx="430">
                  <c:v>870.5</c:v>
                </c:pt>
                <c:pt idx="431">
                  <c:v>938</c:v>
                </c:pt>
                <c:pt idx="432">
                  <c:v>990.5</c:v>
                </c:pt>
                <c:pt idx="433">
                  <c:v>1042.5</c:v>
                </c:pt>
                <c:pt idx="434">
                  <c:v>1058.5</c:v>
                </c:pt>
                <c:pt idx="435">
                  <c:v>1193</c:v>
                </c:pt>
                <c:pt idx="436">
                  <c:v>1222</c:v>
                </c:pt>
                <c:pt idx="437">
                  <c:v>1223</c:v>
                </c:pt>
                <c:pt idx="438">
                  <c:v>1223</c:v>
                </c:pt>
                <c:pt idx="439">
                  <c:v>1227</c:v>
                </c:pt>
                <c:pt idx="440">
                  <c:v>1235</c:v>
                </c:pt>
                <c:pt idx="441">
                  <c:v>1243.5</c:v>
                </c:pt>
                <c:pt idx="442">
                  <c:v>1250</c:v>
                </c:pt>
                <c:pt idx="443">
                  <c:v>1379</c:v>
                </c:pt>
                <c:pt idx="444">
                  <c:v>1395</c:v>
                </c:pt>
                <c:pt idx="445">
                  <c:v>1419.5</c:v>
                </c:pt>
                <c:pt idx="446">
                  <c:v>1491.5</c:v>
                </c:pt>
                <c:pt idx="447">
                  <c:v>1591.5</c:v>
                </c:pt>
                <c:pt idx="448">
                  <c:v>1595.5</c:v>
                </c:pt>
                <c:pt idx="449">
                  <c:v>1631.5</c:v>
                </c:pt>
                <c:pt idx="450">
                  <c:v>1631.5</c:v>
                </c:pt>
                <c:pt idx="451">
                  <c:v>1631.5</c:v>
                </c:pt>
                <c:pt idx="452">
                  <c:v>1647.5</c:v>
                </c:pt>
                <c:pt idx="453">
                  <c:v>1659</c:v>
                </c:pt>
                <c:pt idx="454">
                  <c:v>1679</c:v>
                </c:pt>
                <c:pt idx="455">
                  <c:v>1707</c:v>
                </c:pt>
                <c:pt idx="456">
                  <c:v>1791.5</c:v>
                </c:pt>
                <c:pt idx="457">
                  <c:v>1799.5</c:v>
                </c:pt>
                <c:pt idx="458">
                  <c:v>1799.5</c:v>
                </c:pt>
                <c:pt idx="459">
                  <c:v>1839</c:v>
                </c:pt>
                <c:pt idx="460">
                  <c:v>1859.5</c:v>
                </c:pt>
                <c:pt idx="461">
                  <c:v>1887.5</c:v>
                </c:pt>
                <c:pt idx="462">
                  <c:v>1915.5</c:v>
                </c:pt>
                <c:pt idx="463">
                  <c:v>2019</c:v>
                </c:pt>
                <c:pt idx="464">
                  <c:v>2048</c:v>
                </c:pt>
                <c:pt idx="465">
                  <c:v>2064.5</c:v>
                </c:pt>
                <c:pt idx="466">
                  <c:v>2092</c:v>
                </c:pt>
                <c:pt idx="467">
                  <c:v>2207</c:v>
                </c:pt>
                <c:pt idx="468">
                  <c:v>2252</c:v>
                </c:pt>
                <c:pt idx="469">
                  <c:v>2273</c:v>
                </c:pt>
                <c:pt idx="470">
                  <c:v>2313</c:v>
                </c:pt>
                <c:pt idx="471">
                  <c:v>2445</c:v>
                </c:pt>
                <c:pt idx="472">
                  <c:v>2461.5</c:v>
                </c:pt>
                <c:pt idx="473">
                  <c:v>2476</c:v>
                </c:pt>
                <c:pt idx="474">
                  <c:v>2517</c:v>
                </c:pt>
                <c:pt idx="475">
                  <c:v>2517.5</c:v>
                </c:pt>
                <c:pt idx="476">
                  <c:v>2517.5</c:v>
                </c:pt>
                <c:pt idx="477">
                  <c:v>2629</c:v>
                </c:pt>
                <c:pt idx="478">
                  <c:v>2661.5</c:v>
                </c:pt>
                <c:pt idx="479">
                  <c:v>2664</c:v>
                </c:pt>
                <c:pt idx="480">
                  <c:v>2693.5</c:v>
                </c:pt>
                <c:pt idx="481">
                  <c:v>2738</c:v>
                </c:pt>
                <c:pt idx="482">
                  <c:v>2738</c:v>
                </c:pt>
                <c:pt idx="483">
                  <c:v>2757</c:v>
                </c:pt>
                <c:pt idx="484">
                  <c:v>2872</c:v>
                </c:pt>
                <c:pt idx="485">
                  <c:v>2873.5</c:v>
                </c:pt>
                <c:pt idx="486">
                  <c:v>2881</c:v>
                </c:pt>
                <c:pt idx="487">
                  <c:v>2885.5</c:v>
                </c:pt>
                <c:pt idx="488">
                  <c:v>2886.5</c:v>
                </c:pt>
                <c:pt idx="489">
                  <c:v>2906</c:v>
                </c:pt>
                <c:pt idx="490">
                  <c:v>2906.5</c:v>
                </c:pt>
                <c:pt idx="491">
                  <c:v>2909</c:v>
                </c:pt>
                <c:pt idx="492">
                  <c:v>2926</c:v>
                </c:pt>
                <c:pt idx="493">
                  <c:v>2926</c:v>
                </c:pt>
                <c:pt idx="494">
                  <c:v>3074</c:v>
                </c:pt>
                <c:pt idx="495">
                  <c:v>3074</c:v>
                </c:pt>
                <c:pt idx="496">
                  <c:v>3081</c:v>
                </c:pt>
                <c:pt idx="497">
                  <c:v>3090</c:v>
                </c:pt>
                <c:pt idx="498">
                  <c:v>3090</c:v>
                </c:pt>
                <c:pt idx="499">
                  <c:v>3090</c:v>
                </c:pt>
                <c:pt idx="500">
                  <c:v>3090</c:v>
                </c:pt>
                <c:pt idx="501">
                  <c:v>3102.5</c:v>
                </c:pt>
                <c:pt idx="502">
                  <c:v>3103.5</c:v>
                </c:pt>
                <c:pt idx="503">
                  <c:v>3110</c:v>
                </c:pt>
                <c:pt idx="504">
                  <c:v>3112</c:v>
                </c:pt>
                <c:pt idx="505">
                  <c:v>3144</c:v>
                </c:pt>
                <c:pt idx="506">
                  <c:v>3175</c:v>
                </c:pt>
                <c:pt idx="507">
                  <c:v>3286.5</c:v>
                </c:pt>
                <c:pt idx="508">
                  <c:v>3290.5</c:v>
                </c:pt>
                <c:pt idx="509">
                  <c:v>3290.5</c:v>
                </c:pt>
                <c:pt idx="510">
                  <c:v>3307</c:v>
                </c:pt>
                <c:pt idx="511">
                  <c:v>3307</c:v>
                </c:pt>
                <c:pt idx="512">
                  <c:v>3307.5</c:v>
                </c:pt>
                <c:pt idx="513">
                  <c:v>3308</c:v>
                </c:pt>
                <c:pt idx="514">
                  <c:v>3313.5</c:v>
                </c:pt>
                <c:pt idx="515">
                  <c:v>3324</c:v>
                </c:pt>
                <c:pt idx="516">
                  <c:v>3327</c:v>
                </c:pt>
                <c:pt idx="517">
                  <c:v>3327</c:v>
                </c:pt>
                <c:pt idx="518">
                  <c:v>3356</c:v>
                </c:pt>
                <c:pt idx="519">
                  <c:v>3507</c:v>
                </c:pt>
                <c:pt idx="520">
                  <c:v>3517</c:v>
                </c:pt>
                <c:pt idx="521">
                  <c:v>3673.5</c:v>
                </c:pt>
                <c:pt idx="522">
                  <c:v>3675.5</c:v>
                </c:pt>
                <c:pt idx="523">
                  <c:v>3683</c:v>
                </c:pt>
                <c:pt idx="524">
                  <c:v>3722</c:v>
                </c:pt>
                <c:pt idx="525">
                  <c:v>3727</c:v>
                </c:pt>
                <c:pt idx="526">
                  <c:v>3731.5</c:v>
                </c:pt>
                <c:pt idx="527">
                  <c:v>3739</c:v>
                </c:pt>
                <c:pt idx="528">
                  <c:v>3763</c:v>
                </c:pt>
                <c:pt idx="529">
                  <c:v>3772</c:v>
                </c:pt>
                <c:pt idx="530">
                  <c:v>3919.5</c:v>
                </c:pt>
                <c:pt idx="531">
                  <c:v>3971</c:v>
                </c:pt>
                <c:pt idx="532">
                  <c:v>3971</c:v>
                </c:pt>
                <c:pt idx="533">
                  <c:v>4064</c:v>
                </c:pt>
                <c:pt idx="534">
                  <c:v>4107</c:v>
                </c:pt>
                <c:pt idx="535">
                  <c:v>4123.5</c:v>
                </c:pt>
                <c:pt idx="536">
                  <c:v>4124</c:v>
                </c:pt>
                <c:pt idx="537">
                  <c:v>4140</c:v>
                </c:pt>
                <c:pt idx="538">
                  <c:v>4140</c:v>
                </c:pt>
                <c:pt idx="539">
                  <c:v>4161.5</c:v>
                </c:pt>
                <c:pt idx="540">
                  <c:v>4276</c:v>
                </c:pt>
                <c:pt idx="541">
                  <c:v>4300</c:v>
                </c:pt>
                <c:pt idx="542">
                  <c:v>4308</c:v>
                </c:pt>
                <c:pt idx="543">
                  <c:v>4315</c:v>
                </c:pt>
                <c:pt idx="544">
                  <c:v>4348</c:v>
                </c:pt>
                <c:pt idx="545">
                  <c:v>4364</c:v>
                </c:pt>
                <c:pt idx="546">
                  <c:v>4508.5</c:v>
                </c:pt>
                <c:pt idx="547">
                  <c:v>4525</c:v>
                </c:pt>
                <c:pt idx="548">
                  <c:v>4528</c:v>
                </c:pt>
                <c:pt idx="549">
                  <c:v>4592</c:v>
                </c:pt>
                <c:pt idx="550">
                  <c:v>4732</c:v>
                </c:pt>
                <c:pt idx="551">
                  <c:v>4757.5</c:v>
                </c:pt>
                <c:pt idx="552">
                  <c:v>4936</c:v>
                </c:pt>
                <c:pt idx="553">
                  <c:v>4944.5</c:v>
                </c:pt>
                <c:pt idx="554">
                  <c:v>4980.5</c:v>
                </c:pt>
                <c:pt idx="555">
                  <c:v>4989</c:v>
                </c:pt>
                <c:pt idx="556">
                  <c:v>4990</c:v>
                </c:pt>
                <c:pt idx="557">
                  <c:v>5014</c:v>
                </c:pt>
                <c:pt idx="558">
                  <c:v>5030</c:v>
                </c:pt>
                <c:pt idx="559">
                  <c:v>5152.5</c:v>
                </c:pt>
                <c:pt idx="560">
                  <c:v>5154</c:v>
                </c:pt>
                <c:pt idx="561">
                  <c:v>5159</c:v>
                </c:pt>
                <c:pt idx="562">
                  <c:v>5161</c:v>
                </c:pt>
                <c:pt idx="563">
                  <c:v>5169</c:v>
                </c:pt>
                <c:pt idx="564">
                  <c:v>5177</c:v>
                </c:pt>
                <c:pt idx="565">
                  <c:v>5178</c:v>
                </c:pt>
                <c:pt idx="566">
                  <c:v>5205.5</c:v>
                </c:pt>
                <c:pt idx="567">
                  <c:v>5385</c:v>
                </c:pt>
                <c:pt idx="568">
                  <c:v>5390</c:v>
                </c:pt>
                <c:pt idx="569">
                  <c:v>5411</c:v>
                </c:pt>
                <c:pt idx="570">
                  <c:v>5589.5</c:v>
                </c:pt>
                <c:pt idx="571">
                  <c:v>5602</c:v>
                </c:pt>
                <c:pt idx="572">
                  <c:v>5619</c:v>
                </c:pt>
                <c:pt idx="573">
                  <c:v>5638.5</c:v>
                </c:pt>
                <c:pt idx="574">
                  <c:v>5663.5</c:v>
                </c:pt>
              </c:numCache>
            </c:numRef>
          </c:xVal>
          <c:yVal>
            <c:numRef>
              <c:f>Active!$L$21:$L$9904</c:f>
              <c:numCache>
                <c:formatCode>General</c:formatCode>
                <c:ptCount val="9884"/>
                <c:pt idx="435">
                  <c:v>-1.7008050002914388E-2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6E9-4CBF-92CA-55D786A875D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AAVSO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Active!$F$21:$F$9904</c:f>
              <c:numCache>
                <c:formatCode>General</c:formatCode>
                <c:ptCount val="9884"/>
                <c:pt idx="0">
                  <c:v>-19650.5</c:v>
                </c:pt>
                <c:pt idx="1">
                  <c:v>-19585</c:v>
                </c:pt>
                <c:pt idx="2">
                  <c:v>-19384.5</c:v>
                </c:pt>
                <c:pt idx="3">
                  <c:v>-19000.5</c:v>
                </c:pt>
                <c:pt idx="4">
                  <c:v>-18984</c:v>
                </c:pt>
                <c:pt idx="5">
                  <c:v>-18968</c:v>
                </c:pt>
                <c:pt idx="6">
                  <c:v>-18952</c:v>
                </c:pt>
                <c:pt idx="7">
                  <c:v>-18848.5</c:v>
                </c:pt>
                <c:pt idx="8">
                  <c:v>-18795.5</c:v>
                </c:pt>
                <c:pt idx="9">
                  <c:v>-18792</c:v>
                </c:pt>
                <c:pt idx="10">
                  <c:v>-18780</c:v>
                </c:pt>
                <c:pt idx="11">
                  <c:v>-18771.5</c:v>
                </c:pt>
                <c:pt idx="12">
                  <c:v>-18755.5</c:v>
                </c:pt>
                <c:pt idx="13">
                  <c:v>-18739</c:v>
                </c:pt>
                <c:pt idx="14">
                  <c:v>-18628.5</c:v>
                </c:pt>
                <c:pt idx="15">
                  <c:v>-18558</c:v>
                </c:pt>
                <c:pt idx="16">
                  <c:v>-18439.5</c:v>
                </c:pt>
                <c:pt idx="17">
                  <c:v>-18410</c:v>
                </c:pt>
                <c:pt idx="18">
                  <c:v>-18403.5</c:v>
                </c:pt>
                <c:pt idx="19">
                  <c:v>-17971</c:v>
                </c:pt>
                <c:pt idx="20">
                  <c:v>-17826.5</c:v>
                </c:pt>
                <c:pt idx="21">
                  <c:v>-17822.5</c:v>
                </c:pt>
                <c:pt idx="22">
                  <c:v>-17574</c:v>
                </c:pt>
                <c:pt idx="23">
                  <c:v>-17545.5</c:v>
                </c:pt>
                <c:pt idx="24">
                  <c:v>-17349.5</c:v>
                </c:pt>
                <c:pt idx="25">
                  <c:v>-17329</c:v>
                </c:pt>
                <c:pt idx="26">
                  <c:v>-17280.5</c:v>
                </c:pt>
                <c:pt idx="27">
                  <c:v>-17165.5</c:v>
                </c:pt>
                <c:pt idx="28">
                  <c:v>-17120.5</c:v>
                </c:pt>
                <c:pt idx="29">
                  <c:v>-16945</c:v>
                </c:pt>
                <c:pt idx="30">
                  <c:v>-16540</c:v>
                </c:pt>
                <c:pt idx="31">
                  <c:v>-16438.5</c:v>
                </c:pt>
                <c:pt idx="32">
                  <c:v>-16327.5</c:v>
                </c:pt>
                <c:pt idx="33">
                  <c:v>-15883</c:v>
                </c:pt>
                <c:pt idx="34">
                  <c:v>-15813.5</c:v>
                </c:pt>
                <c:pt idx="35">
                  <c:v>-15629.5</c:v>
                </c:pt>
                <c:pt idx="36">
                  <c:v>-15105.5</c:v>
                </c:pt>
                <c:pt idx="37">
                  <c:v>-14889</c:v>
                </c:pt>
                <c:pt idx="38">
                  <c:v>-14676.5</c:v>
                </c:pt>
                <c:pt idx="39">
                  <c:v>-14660.5</c:v>
                </c:pt>
                <c:pt idx="40">
                  <c:v>-14660.5</c:v>
                </c:pt>
                <c:pt idx="41">
                  <c:v>-14440</c:v>
                </c:pt>
                <c:pt idx="42">
                  <c:v>-14440</c:v>
                </c:pt>
                <c:pt idx="43">
                  <c:v>-14436</c:v>
                </c:pt>
                <c:pt idx="44">
                  <c:v>-14223.5</c:v>
                </c:pt>
                <c:pt idx="45">
                  <c:v>-14223.5</c:v>
                </c:pt>
                <c:pt idx="46">
                  <c:v>-14215</c:v>
                </c:pt>
                <c:pt idx="47">
                  <c:v>-14203</c:v>
                </c:pt>
                <c:pt idx="48">
                  <c:v>-14199</c:v>
                </c:pt>
                <c:pt idx="49">
                  <c:v>-14183</c:v>
                </c:pt>
                <c:pt idx="50">
                  <c:v>-13990.5</c:v>
                </c:pt>
                <c:pt idx="51">
                  <c:v>-13953</c:v>
                </c:pt>
                <c:pt idx="52">
                  <c:v>-13798.5</c:v>
                </c:pt>
                <c:pt idx="53">
                  <c:v>-13721</c:v>
                </c:pt>
                <c:pt idx="54">
                  <c:v>-13623</c:v>
                </c:pt>
                <c:pt idx="55">
                  <c:v>-13569</c:v>
                </c:pt>
                <c:pt idx="56">
                  <c:v>-13218</c:v>
                </c:pt>
                <c:pt idx="57">
                  <c:v>-13213</c:v>
                </c:pt>
                <c:pt idx="58">
                  <c:v>-13198</c:v>
                </c:pt>
                <c:pt idx="59">
                  <c:v>-13197</c:v>
                </c:pt>
                <c:pt idx="60">
                  <c:v>-13182</c:v>
                </c:pt>
                <c:pt idx="61">
                  <c:v>-13165</c:v>
                </c:pt>
                <c:pt idx="62">
                  <c:v>-13164</c:v>
                </c:pt>
                <c:pt idx="63">
                  <c:v>-13140.5</c:v>
                </c:pt>
                <c:pt idx="64">
                  <c:v>-13132</c:v>
                </c:pt>
                <c:pt idx="65">
                  <c:v>-13120.5</c:v>
                </c:pt>
                <c:pt idx="66">
                  <c:v>-13112.5</c:v>
                </c:pt>
                <c:pt idx="67">
                  <c:v>-13014</c:v>
                </c:pt>
                <c:pt idx="68">
                  <c:v>-12976</c:v>
                </c:pt>
                <c:pt idx="69">
                  <c:v>-12948.5</c:v>
                </c:pt>
                <c:pt idx="70">
                  <c:v>-12932.5</c:v>
                </c:pt>
                <c:pt idx="71">
                  <c:v>-12807.5</c:v>
                </c:pt>
                <c:pt idx="72">
                  <c:v>-12775.5</c:v>
                </c:pt>
                <c:pt idx="73">
                  <c:v>-12718.5</c:v>
                </c:pt>
                <c:pt idx="74">
                  <c:v>-12585</c:v>
                </c:pt>
                <c:pt idx="75">
                  <c:v>-12556</c:v>
                </c:pt>
                <c:pt idx="76">
                  <c:v>-12552</c:v>
                </c:pt>
                <c:pt idx="77">
                  <c:v>-12540</c:v>
                </c:pt>
                <c:pt idx="78">
                  <c:v>-12532</c:v>
                </c:pt>
                <c:pt idx="79">
                  <c:v>-12523</c:v>
                </c:pt>
                <c:pt idx="80">
                  <c:v>-12523</c:v>
                </c:pt>
                <c:pt idx="81">
                  <c:v>-12490.5</c:v>
                </c:pt>
                <c:pt idx="82">
                  <c:v>-12266</c:v>
                </c:pt>
                <c:pt idx="83">
                  <c:v>-12178.5</c:v>
                </c:pt>
                <c:pt idx="84">
                  <c:v>-12170</c:v>
                </c:pt>
                <c:pt idx="85">
                  <c:v>-12166</c:v>
                </c:pt>
                <c:pt idx="86">
                  <c:v>-12162.5</c:v>
                </c:pt>
                <c:pt idx="87">
                  <c:v>-12158.5</c:v>
                </c:pt>
                <c:pt idx="88">
                  <c:v>-12153.5</c:v>
                </c:pt>
                <c:pt idx="89">
                  <c:v>-12140</c:v>
                </c:pt>
                <c:pt idx="90">
                  <c:v>-12139</c:v>
                </c:pt>
                <c:pt idx="91">
                  <c:v>-12118</c:v>
                </c:pt>
                <c:pt idx="92">
                  <c:v>-12102</c:v>
                </c:pt>
                <c:pt idx="93">
                  <c:v>-12078.5</c:v>
                </c:pt>
                <c:pt idx="94">
                  <c:v>-11958.5</c:v>
                </c:pt>
                <c:pt idx="95">
                  <c:v>-11923</c:v>
                </c:pt>
                <c:pt idx="96">
                  <c:v>-11761</c:v>
                </c:pt>
                <c:pt idx="97">
                  <c:v>-11757.5</c:v>
                </c:pt>
                <c:pt idx="98">
                  <c:v>-11757</c:v>
                </c:pt>
                <c:pt idx="99">
                  <c:v>-11745</c:v>
                </c:pt>
                <c:pt idx="100">
                  <c:v>-11742</c:v>
                </c:pt>
                <c:pt idx="101">
                  <c:v>-11714.5</c:v>
                </c:pt>
                <c:pt idx="102">
                  <c:v>-11666</c:v>
                </c:pt>
                <c:pt idx="103">
                  <c:v>-11648.5</c:v>
                </c:pt>
                <c:pt idx="104">
                  <c:v>-11525.5</c:v>
                </c:pt>
                <c:pt idx="105">
                  <c:v>-11505</c:v>
                </c:pt>
                <c:pt idx="106">
                  <c:v>-11277.5</c:v>
                </c:pt>
                <c:pt idx="107">
                  <c:v>-11269</c:v>
                </c:pt>
                <c:pt idx="108">
                  <c:v>-11233</c:v>
                </c:pt>
                <c:pt idx="109">
                  <c:v>-11100</c:v>
                </c:pt>
                <c:pt idx="110">
                  <c:v>-11097</c:v>
                </c:pt>
                <c:pt idx="111">
                  <c:v>-11083.5</c:v>
                </c:pt>
                <c:pt idx="112">
                  <c:v>-10913.5</c:v>
                </c:pt>
                <c:pt idx="113">
                  <c:v>-10903.5</c:v>
                </c:pt>
                <c:pt idx="114">
                  <c:v>-10899.5</c:v>
                </c:pt>
                <c:pt idx="115">
                  <c:v>-10895.5</c:v>
                </c:pt>
                <c:pt idx="116">
                  <c:v>-10871</c:v>
                </c:pt>
                <c:pt idx="117">
                  <c:v>-10715.5</c:v>
                </c:pt>
                <c:pt idx="118">
                  <c:v>-10701</c:v>
                </c:pt>
                <c:pt idx="119">
                  <c:v>-10683</c:v>
                </c:pt>
                <c:pt idx="120">
                  <c:v>-10511</c:v>
                </c:pt>
                <c:pt idx="121">
                  <c:v>-10480.5</c:v>
                </c:pt>
                <c:pt idx="122">
                  <c:v>-10475.5</c:v>
                </c:pt>
                <c:pt idx="123">
                  <c:v>-10272.5</c:v>
                </c:pt>
                <c:pt idx="124">
                  <c:v>-10243.5</c:v>
                </c:pt>
                <c:pt idx="125">
                  <c:v>-10226.5</c:v>
                </c:pt>
                <c:pt idx="126">
                  <c:v>-10211</c:v>
                </c:pt>
                <c:pt idx="127">
                  <c:v>-10059</c:v>
                </c:pt>
                <c:pt idx="128">
                  <c:v>-9877</c:v>
                </c:pt>
                <c:pt idx="129">
                  <c:v>-9859.5</c:v>
                </c:pt>
                <c:pt idx="130">
                  <c:v>-9837.5</c:v>
                </c:pt>
                <c:pt idx="131">
                  <c:v>-9834</c:v>
                </c:pt>
                <c:pt idx="132">
                  <c:v>-9825</c:v>
                </c:pt>
                <c:pt idx="133">
                  <c:v>-9649.5</c:v>
                </c:pt>
                <c:pt idx="134">
                  <c:v>-9634</c:v>
                </c:pt>
                <c:pt idx="135">
                  <c:v>-9633.5</c:v>
                </c:pt>
                <c:pt idx="136">
                  <c:v>-9616.5</c:v>
                </c:pt>
                <c:pt idx="137">
                  <c:v>-9548.5</c:v>
                </c:pt>
                <c:pt idx="138">
                  <c:v>-9534</c:v>
                </c:pt>
                <c:pt idx="139">
                  <c:v>-9434</c:v>
                </c:pt>
                <c:pt idx="140">
                  <c:v>-9229</c:v>
                </c:pt>
                <c:pt idx="141">
                  <c:v>-9225</c:v>
                </c:pt>
                <c:pt idx="142">
                  <c:v>-9036.5</c:v>
                </c:pt>
                <c:pt idx="143">
                  <c:v>-8993</c:v>
                </c:pt>
                <c:pt idx="144">
                  <c:v>-8947.5</c:v>
                </c:pt>
                <c:pt idx="145">
                  <c:v>-8820</c:v>
                </c:pt>
                <c:pt idx="146">
                  <c:v>-8403</c:v>
                </c:pt>
                <c:pt idx="147">
                  <c:v>-8387.5</c:v>
                </c:pt>
                <c:pt idx="148">
                  <c:v>-8371</c:v>
                </c:pt>
                <c:pt idx="149">
                  <c:v>-8370.5</c:v>
                </c:pt>
                <c:pt idx="150">
                  <c:v>-8366.5</c:v>
                </c:pt>
                <c:pt idx="151">
                  <c:v>-7995</c:v>
                </c:pt>
                <c:pt idx="152">
                  <c:v>-7983</c:v>
                </c:pt>
                <c:pt idx="153">
                  <c:v>-7766</c:v>
                </c:pt>
                <c:pt idx="154">
                  <c:v>-7538.5</c:v>
                </c:pt>
                <c:pt idx="155">
                  <c:v>-7513.5</c:v>
                </c:pt>
                <c:pt idx="156">
                  <c:v>-7513.5</c:v>
                </c:pt>
                <c:pt idx="157">
                  <c:v>-7293</c:v>
                </c:pt>
                <c:pt idx="158">
                  <c:v>-7245</c:v>
                </c:pt>
                <c:pt idx="159">
                  <c:v>-7120.5</c:v>
                </c:pt>
                <c:pt idx="160">
                  <c:v>-7056</c:v>
                </c:pt>
                <c:pt idx="161">
                  <c:v>-6929.5</c:v>
                </c:pt>
                <c:pt idx="162">
                  <c:v>-6913</c:v>
                </c:pt>
                <c:pt idx="163">
                  <c:v>-6848</c:v>
                </c:pt>
                <c:pt idx="164">
                  <c:v>-6720</c:v>
                </c:pt>
                <c:pt idx="165">
                  <c:v>-6716.5</c:v>
                </c:pt>
                <c:pt idx="166">
                  <c:v>-6615.5</c:v>
                </c:pt>
                <c:pt idx="167">
                  <c:v>-6548.5</c:v>
                </c:pt>
                <c:pt idx="168">
                  <c:v>-6500</c:v>
                </c:pt>
                <c:pt idx="169">
                  <c:v>-6296</c:v>
                </c:pt>
                <c:pt idx="170">
                  <c:v>-6295.5</c:v>
                </c:pt>
                <c:pt idx="171">
                  <c:v>-6291.5</c:v>
                </c:pt>
                <c:pt idx="172">
                  <c:v>-6279</c:v>
                </c:pt>
                <c:pt idx="173">
                  <c:v>-6147.5</c:v>
                </c:pt>
                <c:pt idx="174">
                  <c:v>-6095</c:v>
                </c:pt>
                <c:pt idx="175">
                  <c:v>-6091</c:v>
                </c:pt>
                <c:pt idx="176">
                  <c:v>-6059</c:v>
                </c:pt>
                <c:pt idx="177">
                  <c:v>-6006.5</c:v>
                </c:pt>
                <c:pt idx="178">
                  <c:v>-5939</c:v>
                </c:pt>
                <c:pt idx="179">
                  <c:v>-5834</c:v>
                </c:pt>
                <c:pt idx="180">
                  <c:v>-5774</c:v>
                </c:pt>
                <c:pt idx="181">
                  <c:v>-5771.5</c:v>
                </c:pt>
                <c:pt idx="182">
                  <c:v>-5706</c:v>
                </c:pt>
                <c:pt idx="183">
                  <c:v>-5666</c:v>
                </c:pt>
                <c:pt idx="184">
                  <c:v>-5666</c:v>
                </c:pt>
                <c:pt idx="185">
                  <c:v>-5654.5</c:v>
                </c:pt>
                <c:pt idx="186">
                  <c:v>-5610</c:v>
                </c:pt>
                <c:pt idx="187">
                  <c:v>-5610</c:v>
                </c:pt>
                <c:pt idx="188">
                  <c:v>-5502</c:v>
                </c:pt>
                <c:pt idx="189">
                  <c:v>-5474</c:v>
                </c:pt>
                <c:pt idx="190">
                  <c:v>-5470.5</c:v>
                </c:pt>
                <c:pt idx="191">
                  <c:v>-5466</c:v>
                </c:pt>
                <c:pt idx="192">
                  <c:v>-5466</c:v>
                </c:pt>
                <c:pt idx="193">
                  <c:v>-5446</c:v>
                </c:pt>
                <c:pt idx="194">
                  <c:v>-5445.5</c:v>
                </c:pt>
                <c:pt idx="195">
                  <c:v>-5365</c:v>
                </c:pt>
                <c:pt idx="196">
                  <c:v>-5301.5</c:v>
                </c:pt>
                <c:pt idx="197">
                  <c:v>-5273</c:v>
                </c:pt>
                <c:pt idx="198">
                  <c:v>-5269</c:v>
                </c:pt>
                <c:pt idx="199">
                  <c:v>-5269</c:v>
                </c:pt>
                <c:pt idx="200">
                  <c:v>-5269</c:v>
                </c:pt>
                <c:pt idx="201">
                  <c:v>-5265.5</c:v>
                </c:pt>
                <c:pt idx="202">
                  <c:v>-5265</c:v>
                </c:pt>
                <c:pt idx="203">
                  <c:v>-5253</c:v>
                </c:pt>
                <c:pt idx="204">
                  <c:v>-5168.5</c:v>
                </c:pt>
                <c:pt idx="205">
                  <c:v>-5081.5</c:v>
                </c:pt>
                <c:pt idx="206">
                  <c:v>-5077</c:v>
                </c:pt>
                <c:pt idx="207">
                  <c:v>-5065</c:v>
                </c:pt>
                <c:pt idx="208">
                  <c:v>-5057</c:v>
                </c:pt>
                <c:pt idx="209">
                  <c:v>-5025</c:v>
                </c:pt>
                <c:pt idx="210">
                  <c:v>-5000</c:v>
                </c:pt>
                <c:pt idx="211">
                  <c:v>-4996</c:v>
                </c:pt>
                <c:pt idx="212">
                  <c:v>-4984.5</c:v>
                </c:pt>
                <c:pt idx="213">
                  <c:v>-4964.5</c:v>
                </c:pt>
                <c:pt idx="214">
                  <c:v>-4873</c:v>
                </c:pt>
                <c:pt idx="215">
                  <c:v>-4828.5</c:v>
                </c:pt>
                <c:pt idx="216">
                  <c:v>-4828</c:v>
                </c:pt>
                <c:pt idx="217">
                  <c:v>-4824.5</c:v>
                </c:pt>
                <c:pt idx="218">
                  <c:v>-4808</c:v>
                </c:pt>
                <c:pt idx="219">
                  <c:v>-4792.5</c:v>
                </c:pt>
                <c:pt idx="220">
                  <c:v>-4788</c:v>
                </c:pt>
                <c:pt idx="221">
                  <c:v>-4764</c:v>
                </c:pt>
                <c:pt idx="222">
                  <c:v>-4680</c:v>
                </c:pt>
                <c:pt idx="223">
                  <c:v>-4640.5</c:v>
                </c:pt>
                <c:pt idx="224">
                  <c:v>-4636.5</c:v>
                </c:pt>
                <c:pt idx="225">
                  <c:v>-4620.5</c:v>
                </c:pt>
                <c:pt idx="226">
                  <c:v>-4464</c:v>
                </c:pt>
                <c:pt idx="227">
                  <c:v>-4428</c:v>
                </c:pt>
                <c:pt idx="228">
                  <c:v>-4367.5</c:v>
                </c:pt>
                <c:pt idx="229">
                  <c:v>-4235.5</c:v>
                </c:pt>
                <c:pt idx="230">
                  <c:v>-4188</c:v>
                </c:pt>
                <c:pt idx="231">
                  <c:v>-4159.5</c:v>
                </c:pt>
                <c:pt idx="232">
                  <c:v>-4148</c:v>
                </c:pt>
                <c:pt idx="233">
                  <c:v>-4111.5</c:v>
                </c:pt>
                <c:pt idx="234">
                  <c:v>-4031.5</c:v>
                </c:pt>
                <c:pt idx="235">
                  <c:v>-3999.5</c:v>
                </c:pt>
                <c:pt idx="236">
                  <c:v>-3982.5</c:v>
                </c:pt>
                <c:pt idx="237">
                  <c:v>-3968.5</c:v>
                </c:pt>
                <c:pt idx="238">
                  <c:v>-3968.5</c:v>
                </c:pt>
                <c:pt idx="239">
                  <c:v>-3954.5</c:v>
                </c:pt>
                <c:pt idx="240">
                  <c:v>-3827</c:v>
                </c:pt>
                <c:pt idx="241">
                  <c:v>-3776.5</c:v>
                </c:pt>
                <c:pt idx="242">
                  <c:v>-3750.5</c:v>
                </c:pt>
                <c:pt idx="243">
                  <c:v>-3750.5</c:v>
                </c:pt>
                <c:pt idx="244">
                  <c:v>-3726.5</c:v>
                </c:pt>
                <c:pt idx="245">
                  <c:v>-3594</c:v>
                </c:pt>
                <c:pt idx="246">
                  <c:v>-3582</c:v>
                </c:pt>
                <c:pt idx="247">
                  <c:v>-3558</c:v>
                </c:pt>
                <c:pt idx="248">
                  <c:v>-3550</c:v>
                </c:pt>
                <c:pt idx="249">
                  <c:v>-3530</c:v>
                </c:pt>
                <c:pt idx="250">
                  <c:v>-3159</c:v>
                </c:pt>
                <c:pt idx="251">
                  <c:v>-3154.5</c:v>
                </c:pt>
                <c:pt idx="252">
                  <c:v>-2974.5</c:v>
                </c:pt>
                <c:pt idx="253">
                  <c:v>-2967</c:v>
                </c:pt>
                <c:pt idx="254">
                  <c:v>-2949</c:v>
                </c:pt>
                <c:pt idx="255">
                  <c:v>-2789.5</c:v>
                </c:pt>
                <c:pt idx="256">
                  <c:v>-2789</c:v>
                </c:pt>
                <c:pt idx="257">
                  <c:v>-2738.5</c:v>
                </c:pt>
                <c:pt idx="258">
                  <c:v>-2564.5</c:v>
                </c:pt>
                <c:pt idx="259">
                  <c:v>-2549.5</c:v>
                </c:pt>
                <c:pt idx="260">
                  <c:v>-2492</c:v>
                </c:pt>
                <c:pt idx="261">
                  <c:v>-2300.5</c:v>
                </c:pt>
                <c:pt idx="262">
                  <c:v>-2292</c:v>
                </c:pt>
                <c:pt idx="263">
                  <c:v>-2179</c:v>
                </c:pt>
                <c:pt idx="264">
                  <c:v>-2164</c:v>
                </c:pt>
                <c:pt idx="265">
                  <c:v>-2144</c:v>
                </c:pt>
                <c:pt idx="266">
                  <c:v>-2144</c:v>
                </c:pt>
                <c:pt idx="267">
                  <c:v>-2144</c:v>
                </c:pt>
                <c:pt idx="268">
                  <c:v>-2144</c:v>
                </c:pt>
                <c:pt idx="269">
                  <c:v>-2144</c:v>
                </c:pt>
                <c:pt idx="270">
                  <c:v>-2144</c:v>
                </c:pt>
                <c:pt idx="271">
                  <c:v>-2144</c:v>
                </c:pt>
                <c:pt idx="272">
                  <c:v>-2143.5</c:v>
                </c:pt>
                <c:pt idx="273">
                  <c:v>-2128.5</c:v>
                </c:pt>
                <c:pt idx="274">
                  <c:v>-2111.5</c:v>
                </c:pt>
                <c:pt idx="275">
                  <c:v>-2104.5</c:v>
                </c:pt>
                <c:pt idx="276">
                  <c:v>-2031.5</c:v>
                </c:pt>
                <c:pt idx="277">
                  <c:v>-2031</c:v>
                </c:pt>
                <c:pt idx="278">
                  <c:v>-1923.5</c:v>
                </c:pt>
                <c:pt idx="279">
                  <c:v>-1923.5</c:v>
                </c:pt>
                <c:pt idx="280">
                  <c:v>-1903</c:v>
                </c:pt>
                <c:pt idx="281">
                  <c:v>-1874.5</c:v>
                </c:pt>
                <c:pt idx="282">
                  <c:v>-1863</c:v>
                </c:pt>
                <c:pt idx="283">
                  <c:v>-1826.5</c:v>
                </c:pt>
                <c:pt idx="284">
                  <c:v>-1739</c:v>
                </c:pt>
                <c:pt idx="285">
                  <c:v>-1739</c:v>
                </c:pt>
                <c:pt idx="286">
                  <c:v>-1739</c:v>
                </c:pt>
                <c:pt idx="287">
                  <c:v>-1714.5</c:v>
                </c:pt>
                <c:pt idx="288">
                  <c:v>-1697.5</c:v>
                </c:pt>
                <c:pt idx="289">
                  <c:v>-1669.5</c:v>
                </c:pt>
                <c:pt idx="290">
                  <c:v>-1643.5</c:v>
                </c:pt>
                <c:pt idx="291">
                  <c:v>-1542</c:v>
                </c:pt>
                <c:pt idx="292">
                  <c:v>-1539</c:v>
                </c:pt>
                <c:pt idx="293">
                  <c:v>-1530.5</c:v>
                </c:pt>
                <c:pt idx="294">
                  <c:v>-1518.5</c:v>
                </c:pt>
                <c:pt idx="295">
                  <c:v>-1518.5</c:v>
                </c:pt>
                <c:pt idx="296">
                  <c:v>-1518.5</c:v>
                </c:pt>
                <c:pt idx="297">
                  <c:v>-1465.5</c:v>
                </c:pt>
                <c:pt idx="298">
                  <c:v>-1441.5</c:v>
                </c:pt>
                <c:pt idx="299">
                  <c:v>-1438.5</c:v>
                </c:pt>
                <c:pt idx="300">
                  <c:v>-1433.5</c:v>
                </c:pt>
                <c:pt idx="301">
                  <c:v>-1418.5</c:v>
                </c:pt>
                <c:pt idx="302">
                  <c:v>-1402</c:v>
                </c:pt>
                <c:pt idx="303">
                  <c:v>-1315.5</c:v>
                </c:pt>
                <c:pt idx="304">
                  <c:v>-1306.5</c:v>
                </c:pt>
                <c:pt idx="305">
                  <c:v>-1306.5</c:v>
                </c:pt>
                <c:pt idx="306">
                  <c:v>-1303.5</c:v>
                </c:pt>
                <c:pt idx="307">
                  <c:v>-1254.5</c:v>
                </c:pt>
                <c:pt idx="308">
                  <c:v>-1209.5</c:v>
                </c:pt>
                <c:pt idx="309">
                  <c:v>-1161.5</c:v>
                </c:pt>
                <c:pt idx="310">
                  <c:v>-1158</c:v>
                </c:pt>
                <c:pt idx="311">
                  <c:v>-1154</c:v>
                </c:pt>
                <c:pt idx="312">
                  <c:v>-1101.5</c:v>
                </c:pt>
                <c:pt idx="313">
                  <c:v>-1101.5</c:v>
                </c:pt>
                <c:pt idx="314">
                  <c:v>-1101.5</c:v>
                </c:pt>
                <c:pt idx="315">
                  <c:v>-1101.5</c:v>
                </c:pt>
                <c:pt idx="316">
                  <c:v>-1101.5</c:v>
                </c:pt>
                <c:pt idx="317">
                  <c:v>-1093.5</c:v>
                </c:pt>
                <c:pt idx="318">
                  <c:v>-1069.5</c:v>
                </c:pt>
                <c:pt idx="319">
                  <c:v>-1050.5</c:v>
                </c:pt>
                <c:pt idx="320">
                  <c:v>-1050.5</c:v>
                </c:pt>
                <c:pt idx="321">
                  <c:v>-1034</c:v>
                </c:pt>
                <c:pt idx="322">
                  <c:v>-1034</c:v>
                </c:pt>
                <c:pt idx="323">
                  <c:v>-913.5</c:v>
                </c:pt>
                <c:pt idx="324">
                  <c:v>-897.5</c:v>
                </c:pt>
                <c:pt idx="325">
                  <c:v>-897</c:v>
                </c:pt>
                <c:pt idx="326">
                  <c:v>-893</c:v>
                </c:pt>
                <c:pt idx="327">
                  <c:v>-893</c:v>
                </c:pt>
                <c:pt idx="328">
                  <c:v>-893</c:v>
                </c:pt>
                <c:pt idx="329">
                  <c:v>-893</c:v>
                </c:pt>
                <c:pt idx="330">
                  <c:v>-862</c:v>
                </c:pt>
                <c:pt idx="331">
                  <c:v>-862</c:v>
                </c:pt>
                <c:pt idx="332">
                  <c:v>-861</c:v>
                </c:pt>
                <c:pt idx="333">
                  <c:v>-861</c:v>
                </c:pt>
                <c:pt idx="334">
                  <c:v>-813</c:v>
                </c:pt>
                <c:pt idx="335">
                  <c:v>-801</c:v>
                </c:pt>
                <c:pt idx="336">
                  <c:v>-741.5</c:v>
                </c:pt>
                <c:pt idx="337">
                  <c:v>-697</c:v>
                </c:pt>
                <c:pt idx="338">
                  <c:v>-697</c:v>
                </c:pt>
                <c:pt idx="339">
                  <c:v>-697</c:v>
                </c:pt>
                <c:pt idx="340">
                  <c:v>-697</c:v>
                </c:pt>
                <c:pt idx="341">
                  <c:v>-697</c:v>
                </c:pt>
                <c:pt idx="342">
                  <c:v>-697</c:v>
                </c:pt>
                <c:pt idx="343">
                  <c:v>-697</c:v>
                </c:pt>
                <c:pt idx="344">
                  <c:v>-697</c:v>
                </c:pt>
                <c:pt idx="345">
                  <c:v>-697</c:v>
                </c:pt>
                <c:pt idx="346">
                  <c:v>-697</c:v>
                </c:pt>
                <c:pt idx="347">
                  <c:v>-697</c:v>
                </c:pt>
                <c:pt idx="348">
                  <c:v>-693</c:v>
                </c:pt>
                <c:pt idx="349">
                  <c:v>-693</c:v>
                </c:pt>
                <c:pt idx="350">
                  <c:v>-693</c:v>
                </c:pt>
                <c:pt idx="351">
                  <c:v>-693</c:v>
                </c:pt>
                <c:pt idx="352">
                  <c:v>-693</c:v>
                </c:pt>
                <c:pt idx="353">
                  <c:v>-693</c:v>
                </c:pt>
                <c:pt idx="354">
                  <c:v>-677</c:v>
                </c:pt>
                <c:pt idx="355">
                  <c:v>-645.5</c:v>
                </c:pt>
                <c:pt idx="356">
                  <c:v>-492.5</c:v>
                </c:pt>
                <c:pt idx="357">
                  <c:v>-488.5</c:v>
                </c:pt>
                <c:pt idx="358">
                  <c:v>-484.5</c:v>
                </c:pt>
                <c:pt idx="359">
                  <c:v>-484.5</c:v>
                </c:pt>
                <c:pt idx="360">
                  <c:v>-478</c:v>
                </c:pt>
                <c:pt idx="361">
                  <c:v>-476.5</c:v>
                </c:pt>
                <c:pt idx="362">
                  <c:v>-476.5</c:v>
                </c:pt>
                <c:pt idx="363">
                  <c:v>-476</c:v>
                </c:pt>
                <c:pt idx="364">
                  <c:v>-474.5</c:v>
                </c:pt>
                <c:pt idx="365">
                  <c:v>-472.5</c:v>
                </c:pt>
                <c:pt idx="366">
                  <c:v>-469</c:v>
                </c:pt>
                <c:pt idx="367">
                  <c:v>-462.5</c:v>
                </c:pt>
                <c:pt idx="368">
                  <c:v>-462</c:v>
                </c:pt>
                <c:pt idx="369">
                  <c:v>-461.5</c:v>
                </c:pt>
                <c:pt idx="370">
                  <c:v>-458.5</c:v>
                </c:pt>
                <c:pt idx="371">
                  <c:v>-458</c:v>
                </c:pt>
                <c:pt idx="372">
                  <c:v>-456</c:v>
                </c:pt>
                <c:pt idx="373">
                  <c:v>-454.5</c:v>
                </c:pt>
                <c:pt idx="374">
                  <c:v>-454</c:v>
                </c:pt>
                <c:pt idx="375">
                  <c:v>-452</c:v>
                </c:pt>
                <c:pt idx="376">
                  <c:v>-445.5</c:v>
                </c:pt>
                <c:pt idx="377">
                  <c:v>-444</c:v>
                </c:pt>
                <c:pt idx="378">
                  <c:v>-442</c:v>
                </c:pt>
                <c:pt idx="379">
                  <c:v>-440</c:v>
                </c:pt>
                <c:pt idx="380">
                  <c:v>-438</c:v>
                </c:pt>
                <c:pt idx="381">
                  <c:v>-437.5</c:v>
                </c:pt>
                <c:pt idx="382">
                  <c:v>-429.5</c:v>
                </c:pt>
                <c:pt idx="383">
                  <c:v>-320.5</c:v>
                </c:pt>
                <c:pt idx="384">
                  <c:v>-296</c:v>
                </c:pt>
                <c:pt idx="385">
                  <c:v>-288</c:v>
                </c:pt>
                <c:pt idx="386">
                  <c:v>-284</c:v>
                </c:pt>
                <c:pt idx="387">
                  <c:v>-272.5</c:v>
                </c:pt>
                <c:pt idx="388">
                  <c:v>-268</c:v>
                </c:pt>
                <c:pt idx="389">
                  <c:v>-260</c:v>
                </c:pt>
                <c:pt idx="390">
                  <c:v>-252</c:v>
                </c:pt>
                <c:pt idx="391">
                  <c:v>-244.5</c:v>
                </c:pt>
                <c:pt idx="392">
                  <c:v>-228.5</c:v>
                </c:pt>
                <c:pt idx="393">
                  <c:v>-224</c:v>
                </c:pt>
                <c:pt idx="394">
                  <c:v>-68</c:v>
                </c:pt>
                <c:pt idx="395">
                  <c:v>-40</c:v>
                </c:pt>
                <c:pt idx="396">
                  <c:v>-36.5</c:v>
                </c:pt>
                <c:pt idx="397">
                  <c:v>0.5</c:v>
                </c:pt>
                <c:pt idx="398">
                  <c:v>3.5</c:v>
                </c:pt>
                <c:pt idx="399">
                  <c:v>11.5</c:v>
                </c:pt>
                <c:pt idx="400">
                  <c:v>112.5</c:v>
                </c:pt>
                <c:pt idx="401">
                  <c:v>112.5</c:v>
                </c:pt>
                <c:pt idx="402">
                  <c:v>132.5</c:v>
                </c:pt>
                <c:pt idx="403">
                  <c:v>132.5</c:v>
                </c:pt>
                <c:pt idx="404">
                  <c:v>132.5</c:v>
                </c:pt>
                <c:pt idx="405">
                  <c:v>132.5</c:v>
                </c:pt>
                <c:pt idx="406">
                  <c:v>135.5</c:v>
                </c:pt>
                <c:pt idx="407">
                  <c:v>136.5</c:v>
                </c:pt>
                <c:pt idx="408">
                  <c:v>136.5</c:v>
                </c:pt>
                <c:pt idx="409">
                  <c:v>156.5</c:v>
                </c:pt>
                <c:pt idx="410">
                  <c:v>172</c:v>
                </c:pt>
                <c:pt idx="411">
                  <c:v>197</c:v>
                </c:pt>
                <c:pt idx="412">
                  <c:v>321</c:v>
                </c:pt>
                <c:pt idx="413">
                  <c:v>349</c:v>
                </c:pt>
                <c:pt idx="414">
                  <c:v>349</c:v>
                </c:pt>
                <c:pt idx="415">
                  <c:v>353</c:v>
                </c:pt>
                <c:pt idx="416">
                  <c:v>353</c:v>
                </c:pt>
                <c:pt idx="417">
                  <c:v>417.5</c:v>
                </c:pt>
                <c:pt idx="418">
                  <c:v>553</c:v>
                </c:pt>
                <c:pt idx="419">
                  <c:v>553</c:v>
                </c:pt>
                <c:pt idx="420">
                  <c:v>553</c:v>
                </c:pt>
                <c:pt idx="421">
                  <c:v>565.5</c:v>
                </c:pt>
                <c:pt idx="422">
                  <c:v>569.5</c:v>
                </c:pt>
                <c:pt idx="423">
                  <c:v>625</c:v>
                </c:pt>
                <c:pt idx="424">
                  <c:v>637</c:v>
                </c:pt>
                <c:pt idx="425">
                  <c:v>786</c:v>
                </c:pt>
                <c:pt idx="426">
                  <c:v>786</c:v>
                </c:pt>
                <c:pt idx="427">
                  <c:v>858</c:v>
                </c:pt>
                <c:pt idx="428">
                  <c:v>858</c:v>
                </c:pt>
                <c:pt idx="429">
                  <c:v>862.5</c:v>
                </c:pt>
                <c:pt idx="430">
                  <c:v>870.5</c:v>
                </c:pt>
                <c:pt idx="431">
                  <c:v>938</c:v>
                </c:pt>
                <c:pt idx="432">
                  <c:v>990.5</c:v>
                </c:pt>
                <c:pt idx="433">
                  <c:v>1042.5</c:v>
                </c:pt>
                <c:pt idx="434">
                  <c:v>1058.5</c:v>
                </c:pt>
                <c:pt idx="435">
                  <c:v>1193</c:v>
                </c:pt>
                <c:pt idx="436">
                  <c:v>1222</c:v>
                </c:pt>
                <c:pt idx="437">
                  <c:v>1223</c:v>
                </c:pt>
                <c:pt idx="438">
                  <c:v>1223</c:v>
                </c:pt>
                <c:pt idx="439">
                  <c:v>1227</c:v>
                </c:pt>
                <c:pt idx="440">
                  <c:v>1235</c:v>
                </c:pt>
                <c:pt idx="441">
                  <c:v>1243.5</c:v>
                </c:pt>
                <c:pt idx="442">
                  <c:v>1250</c:v>
                </c:pt>
                <c:pt idx="443">
                  <c:v>1379</c:v>
                </c:pt>
                <c:pt idx="444">
                  <c:v>1395</c:v>
                </c:pt>
                <c:pt idx="445">
                  <c:v>1419.5</c:v>
                </c:pt>
                <c:pt idx="446">
                  <c:v>1491.5</c:v>
                </c:pt>
                <c:pt idx="447">
                  <c:v>1591.5</c:v>
                </c:pt>
                <c:pt idx="448">
                  <c:v>1595.5</c:v>
                </c:pt>
                <c:pt idx="449">
                  <c:v>1631.5</c:v>
                </c:pt>
                <c:pt idx="450">
                  <c:v>1631.5</c:v>
                </c:pt>
                <c:pt idx="451">
                  <c:v>1631.5</c:v>
                </c:pt>
                <c:pt idx="452">
                  <c:v>1647.5</c:v>
                </c:pt>
                <c:pt idx="453">
                  <c:v>1659</c:v>
                </c:pt>
                <c:pt idx="454">
                  <c:v>1679</c:v>
                </c:pt>
                <c:pt idx="455">
                  <c:v>1707</c:v>
                </c:pt>
                <c:pt idx="456">
                  <c:v>1791.5</c:v>
                </c:pt>
                <c:pt idx="457">
                  <c:v>1799.5</c:v>
                </c:pt>
                <c:pt idx="458">
                  <c:v>1799.5</c:v>
                </c:pt>
                <c:pt idx="459">
                  <c:v>1839</c:v>
                </c:pt>
                <c:pt idx="460">
                  <c:v>1859.5</c:v>
                </c:pt>
                <c:pt idx="461">
                  <c:v>1887.5</c:v>
                </c:pt>
                <c:pt idx="462">
                  <c:v>1915.5</c:v>
                </c:pt>
                <c:pt idx="463">
                  <c:v>2019</c:v>
                </c:pt>
                <c:pt idx="464">
                  <c:v>2048</c:v>
                </c:pt>
                <c:pt idx="465">
                  <c:v>2064.5</c:v>
                </c:pt>
                <c:pt idx="466">
                  <c:v>2092</c:v>
                </c:pt>
                <c:pt idx="467">
                  <c:v>2207</c:v>
                </c:pt>
                <c:pt idx="468">
                  <c:v>2252</c:v>
                </c:pt>
                <c:pt idx="469">
                  <c:v>2273</c:v>
                </c:pt>
                <c:pt idx="470">
                  <c:v>2313</c:v>
                </c:pt>
                <c:pt idx="471">
                  <c:v>2445</c:v>
                </c:pt>
                <c:pt idx="472">
                  <c:v>2461.5</c:v>
                </c:pt>
                <c:pt idx="473">
                  <c:v>2476</c:v>
                </c:pt>
                <c:pt idx="474">
                  <c:v>2517</c:v>
                </c:pt>
                <c:pt idx="475">
                  <c:v>2517.5</c:v>
                </c:pt>
                <c:pt idx="476">
                  <c:v>2517.5</c:v>
                </c:pt>
                <c:pt idx="477">
                  <c:v>2629</c:v>
                </c:pt>
                <c:pt idx="478">
                  <c:v>2661.5</c:v>
                </c:pt>
                <c:pt idx="479">
                  <c:v>2664</c:v>
                </c:pt>
                <c:pt idx="480">
                  <c:v>2693.5</c:v>
                </c:pt>
                <c:pt idx="481">
                  <c:v>2738</c:v>
                </c:pt>
                <c:pt idx="482">
                  <c:v>2738</c:v>
                </c:pt>
                <c:pt idx="483">
                  <c:v>2757</c:v>
                </c:pt>
                <c:pt idx="484">
                  <c:v>2872</c:v>
                </c:pt>
                <c:pt idx="485">
                  <c:v>2873.5</c:v>
                </c:pt>
                <c:pt idx="486">
                  <c:v>2881</c:v>
                </c:pt>
                <c:pt idx="487">
                  <c:v>2885.5</c:v>
                </c:pt>
                <c:pt idx="488">
                  <c:v>2886.5</c:v>
                </c:pt>
                <c:pt idx="489">
                  <c:v>2906</c:v>
                </c:pt>
                <c:pt idx="490">
                  <c:v>2906.5</c:v>
                </c:pt>
                <c:pt idx="491">
                  <c:v>2909</c:v>
                </c:pt>
                <c:pt idx="492">
                  <c:v>2926</c:v>
                </c:pt>
                <c:pt idx="493">
                  <c:v>2926</c:v>
                </c:pt>
                <c:pt idx="494">
                  <c:v>3074</c:v>
                </c:pt>
                <c:pt idx="495">
                  <c:v>3074</c:v>
                </c:pt>
                <c:pt idx="496">
                  <c:v>3081</c:v>
                </c:pt>
                <c:pt idx="497">
                  <c:v>3090</c:v>
                </c:pt>
                <c:pt idx="498">
                  <c:v>3090</c:v>
                </c:pt>
                <c:pt idx="499">
                  <c:v>3090</c:v>
                </c:pt>
                <c:pt idx="500">
                  <c:v>3090</c:v>
                </c:pt>
                <c:pt idx="501">
                  <c:v>3102.5</c:v>
                </c:pt>
                <c:pt idx="502">
                  <c:v>3103.5</c:v>
                </c:pt>
                <c:pt idx="503">
                  <c:v>3110</c:v>
                </c:pt>
                <c:pt idx="504">
                  <c:v>3112</c:v>
                </c:pt>
                <c:pt idx="505">
                  <c:v>3144</c:v>
                </c:pt>
                <c:pt idx="506">
                  <c:v>3175</c:v>
                </c:pt>
                <c:pt idx="507">
                  <c:v>3286.5</c:v>
                </c:pt>
                <c:pt idx="508">
                  <c:v>3290.5</c:v>
                </c:pt>
                <c:pt idx="509">
                  <c:v>3290.5</c:v>
                </c:pt>
                <c:pt idx="510">
                  <c:v>3307</c:v>
                </c:pt>
                <c:pt idx="511">
                  <c:v>3307</c:v>
                </c:pt>
                <c:pt idx="512">
                  <c:v>3307.5</c:v>
                </c:pt>
                <c:pt idx="513">
                  <c:v>3308</c:v>
                </c:pt>
                <c:pt idx="514">
                  <c:v>3313.5</c:v>
                </c:pt>
                <c:pt idx="515">
                  <c:v>3324</c:v>
                </c:pt>
                <c:pt idx="516">
                  <c:v>3327</c:v>
                </c:pt>
                <c:pt idx="517">
                  <c:v>3327</c:v>
                </c:pt>
                <c:pt idx="518">
                  <c:v>3356</c:v>
                </c:pt>
                <c:pt idx="519">
                  <c:v>3507</c:v>
                </c:pt>
                <c:pt idx="520">
                  <c:v>3517</c:v>
                </c:pt>
                <c:pt idx="521">
                  <c:v>3673.5</c:v>
                </c:pt>
                <c:pt idx="522">
                  <c:v>3675.5</c:v>
                </c:pt>
                <c:pt idx="523">
                  <c:v>3683</c:v>
                </c:pt>
                <c:pt idx="524">
                  <c:v>3722</c:v>
                </c:pt>
                <c:pt idx="525">
                  <c:v>3727</c:v>
                </c:pt>
                <c:pt idx="526">
                  <c:v>3731.5</c:v>
                </c:pt>
                <c:pt idx="527">
                  <c:v>3739</c:v>
                </c:pt>
                <c:pt idx="528">
                  <c:v>3763</c:v>
                </c:pt>
                <c:pt idx="529">
                  <c:v>3772</c:v>
                </c:pt>
                <c:pt idx="530">
                  <c:v>3919.5</c:v>
                </c:pt>
                <c:pt idx="531">
                  <c:v>3971</c:v>
                </c:pt>
                <c:pt idx="532">
                  <c:v>3971</c:v>
                </c:pt>
                <c:pt idx="533">
                  <c:v>4064</c:v>
                </c:pt>
                <c:pt idx="534">
                  <c:v>4107</c:v>
                </c:pt>
                <c:pt idx="535">
                  <c:v>4123.5</c:v>
                </c:pt>
                <c:pt idx="536">
                  <c:v>4124</c:v>
                </c:pt>
                <c:pt idx="537">
                  <c:v>4140</c:v>
                </c:pt>
                <c:pt idx="538">
                  <c:v>4140</c:v>
                </c:pt>
                <c:pt idx="539">
                  <c:v>4161.5</c:v>
                </c:pt>
                <c:pt idx="540">
                  <c:v>4276</c:v>
                </c:pt>
                <c:pt idx="541">
                  <c:v>4300</c:v>
                </c:pt>
                <c:pt idx="542">
                  <c:v>4308</c:v>
                </c:pt>
                <c:pt idx="543">
                  <c:v>4315</c:v>
                </c:pt>
                <c:pt idx="544">
                  <c:v>4348</c:v>
                </c:pt>
                <c:pt idx="545">
                  <c:v>4364</c:v>
                </c:pt>
                <c:pt idx="546">
                  <c:v>4508.5</c:v>
                </c:pt>
                <c:pt idx="547">
                  <c:v>4525</c:v>
                </c:pt>
                <c:pt idx="548">
                  <c:v>4528</c:v>
                </c:pt>
                <c:pt idx="549">
                  <c:v>4592</c:v>
                </c:pt>
                <c:pt idx="550">
                  <c:v>4732</c:v>
                </c:pt>
                <c:pt idx="551">
                  <c:v>4757.5</c:v>
                </c:pt>
                <c:pt idx="552">
                  <c:v>4936</c:v>
                </c:pt>
                <c:pt idx="553">
                  <c:v>4944.5</c:v>
                </c:pt>
                <c:pt idx="554">
                  <c:v>4980.5</c:v>
                </c:pt>
                <c:pt idx="555">
                  <c:v>4989</c:v>
                </c:pt>
                <c:pt idx="556">
                  <c:v>4990</c:v>
                </c:pt>
                <c:pt idx="557">
                  <c:v>5014</c:v>
                </c:pt>
                <c:pt idx="558">
                  <c:v>5030</c:v>
                </c:pt>
                <c:pt idx="559">
                  <c:v>5152.5</c:v>
                </c:pt>
                <c:pt idx="560">
                  <c:v>5154</c:v>
                </c:pt>
                <c:pt idx="561">
                  <c:v>5159</c:v>
                </c:pt>
                <c:pt idx="562">
                  <c:v>5161</c:v>
                </c:pt>
                <c:pt idx="563">
                  <c:v>5169</c:v>
                </c:pt>
                <c:pt idx="564">
                  <c:v>5177</c:v>
                </c:pt>
                <c:pt idx="565">
                  <c:v>5178</c:v>
                </c:pt>
                <c:pt idx="566">
                  <c:v>5205.5</c:v>
                </c:pt>
                <c:pt idx="567">
                  <c:v>5385</c:v>
                </c:pt>
                <c:pt idx="568">
                  <c:v>5390</c:v>
                </c:pt>
                <c:pt idx="569">
                  <c:v>5411</c:v>
                </c:pt>
                <c:pt idx="570">
                  <c:v>5589.5</c:v>
                </c:pt>
                <c:pt idx="571">
                  <c:v>5602</c:v>
                </c:pt>
                <c:pt idx="572">
                  <c:v>5619</c:v>
                </c:pt>
                <c:pt idx="573">
                  <c:v>5638.5</c:v>
                </c:pt>
                <c:pt idx="574">
                  <c:v>5663.5</c:v>
                </c:pt>
              </c:numCache>
            </c:numRef>
          </c:xVal>
          <c:yVal>
            <c:numRef>
              <c:f>Active!$M$21:$M$9904</c:f>
              <c:numCache>
                <c:formatCode>General</c:formatCode>
                <c:ptCount val="9884"/>
                <c:pt idx="237">
                  <c:v>-1.5225660004944075E-2</c:v>
                </c:pt>
                <c:pt idx="238">
                  <c:v>-1.4225660008378327E-2</c:v>
                </c:pt>
                <c:pt idx="241">
                  <c:v>-2.3438780001015402E-2</c:v>
                </c:pt>
                <c:pt idx="251">
                  <c:v>-2.6691700004448649E-2</c:v>
                </c:pt>
                <c:pt idx="259">
                  <c:v>5.0429999901098199E-3</c:v>
                </c:pt>
                <c:pt idx="261">
                  <c:v>-9.9521400043158792E-3</c:v>
                </c:pt>
                <c:pt idx="273">
                  <c:v>-1.2768060005328152E-2</c:v>
                </c:pt>
                <c:pt idx="275">
                  <c:v>-1.704470000549918E-2</c:v>
                </c:pt>
                <c:pt idx="290">
                  <c:v>-1.2650160002522171E-2</c:v>
                </c:pt>
                <c:pt idx="303">
                  <c:v>-1.0764240010757931E-2</c:v>
                </c:pt>
                <c:pt idx="307">
                  <c:v>-1.1425700002291705E-2</c:v>
                </c:pt>
                <c:pt idx="355">
                  <c:v>-3.5704400070244446E-3</c:v>
                </c:pt>
                <c:pt idx="396">
                  <c:v>-2.0715180005936418E-2</c:v>
                </c:pt>
                <c:pt idx="398">
                  <c:v>-5.5095800053095445E-3</c:v>
                </c:pt>
                <c:pt idx="399">
                  <c:v>-7.2684600090724416E-3</c:v>
                </c:pt>
                <c:pt idx="406">
                  <c:v>-1.2531100008345675E-2</c:v>
                </c:pt>
                <c:pt idx="410">
                  <c:v>-6.6809900090447627E-3</c:v>
                </c:pt>
                <c:pt idx="570">
                  <c:v>8.5524599999189377E-3</c:v>
                </c:pt>
                <c:pt idx="571">
                  <c:v>-1.7920790007337928E-2</c:v>
                </c:pt>
                <c:pt idx="573">
                  <c:v>7.7293199938139878E-3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6E9-4CBF-92CA-55D786A875D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Active!$F$21:$F$9904</c:f>
              <c:numCache>
                <c:formatCode>General</c:formatCode>
                <c:ptCount val="9884"/>
                <c:pt idx="0">
                  <c:v>-19650.5</c:v>
                </c:pt>
                <c:pt idx="1">
                  <c:v>-19585</c:v>
                </c:pt>
                <c:pt idx="2">
                  <c:v>-19384.5</c:v>
                </c:pt>
                <c:pt idx="3">
                  <c:v>-19000.5</c:v>
                </c:pt>
                <c:pt idx="4">
                  <c:v>-18984</c:v>
                </c:pt>
                <c:pt idx="5">
                  <c:v>-18968</c:v>
                </c:pt>
                <c:pt idx="6">
                  <c:v>-18952</c:v>
                </c:pt>
                <c:pt idx="7">
                  <c:v>-18848.5</c:v>
                </c:pt>
                <c:pt idx="8">
                  <c:v>-18795.5</c:v>
                </c:pt>
                <c:pt idx="9">
                  <c:v>-18792</c:v>
                </c:pt>
                <c:pt idx="10">
                  <c:v>-18780</c:v>
                </c:pt>
                <c:pt idx="11">
                  <c:v>-18771.5</c:v>
                </c:pt>
                <c:pt idx="12">
                  <c:v>-18755.5</c:v>
                </c:pt>
                <c:pt idx="13">
                  <c:v>-18739</c:v>
                </c:pt>
                <c:pt idx="14">
                  <c:v>-18628.5</c:v>
                </c:pt>
                <c:pt idx="15">
                  <c:v>-18558</c:v>
                </c:pt>
                <c:pt idx="16">
                  <c:v>-18439.5</c:v>
                </c:pt>
                <c:pt idx="17">
                  <c:v>-18410</c:v>
                </c:pt>
                <c:pt idx="18">
                  <c:v>-18403.5</c:v>
                </c:pt>
                <c:pt idx="19">
                  <c:v>-17971</c:v>
                </c:pt>
                <c:pt idx="20">
                  <c:v>-17826.5</c:v>
                </c:pt>
                <c:pt idx="21">
                  <c:v>-17822.5</c:v>
                </c:pt>
                <c:pt idx="22">
                  <c:v>-17574</c:v>
                </c:pt>
                <c:pt idx="23">
                  <c:v>-17545.5</c:v>
                </c:pt>
                <c:pt idx="24">
                  <c:v>-17349.5</c:v>
                </c:pt>
                <c:pt idx="25">
                  <c:v>-17329</c:v>
                </c:pt>
                <c:pt idx="26">
                  <c:v>-17280.5</c:v>
                </c:pt>
                <c:pt idx="27">
                  <c:v>-17165.5</c:v>
                </c:pt>
                <c:pt idx="28">
                  <c:v>-17120.5</c:v>
                </c:pt>
                <c:pt idx="29">
                  <c:v>-16945</c:v>
                </c:pt>
                <c:pt idx="30">
                  <c:v>-16540</c:v>
                </c:pt>
                <c:pt idx="31">
                  <c:v>-16438.5</c:v>
                </c:pt>
                <c:pt idx="32">
                  <c:v>-16327.5</c:v>
                </c:pt>
                <c:pt idx="33">
                  <c:v>-15883</c:v>
                </c:pt>
                <c:pt idx="34">
                  <c:v>-15813.5</c:v>
                </c:pt>
                <c:pt idx="35">
                  <c:v>-15629.5</c:v>
                </c:pt>
                <c:pt idx="36">
                  <c:v>-15105.5</c:v>
                </c:pt>
                <c:pt idx="37">
                  <c:v>-14889</c:v>
                </c:pt>
                <c:pt idx="38">
                  <c:v>-14676.5</c:v>
                </c:pt>
                <c:pt idx="39">
                  <c:v>-14660.5</c:v>
                </c:pt>
                <c:pt idx="40">
                  <c:v>-14660.5</c:v>
                </c:pt>
                <c:pt idx="41">
                  <c:v>-14440</c:v>
                </c:pt>
                <c:pt idx="42">
                  <c:v>-14440</c:v>
                </c:pt>
                <c:pt idx="43">
                  <c:v>-14436</c:v>
                </c:pt>
                <c:pt idx="44">
                  <c:v>-14223.5</c:v>
                </c:pt>
                <c:pt idx="45">
                  <c:v>-14223.5</c:v>
                </c:pt>
                <c:pt idx="46">
                  <c:v>-14215</c:v>
                </c:pt>
                <c:pt idx="47">
                  <c:v>-14203</c:v>
                </c:pt>
                <c:pt idx="48">
                  <c:v>-14199</c:v>
                </c:pt>
                <c:pt idx="49">
                  <c:v>-14183</c:v>
                </c:pt>
                <c:pt idx="50">
                  <c:v>-13990.5</c:v>
                </c:pt>
                <c:pt idx="51">
                  <c:v>-13953</c:v>
                </c:pt>
                <c:pt idx="52">
                  <c:v>-13798.5</c:v>
                </c:pt>
                <c:pt idx="53">
                  <c:v>-13721</c:v>
                </c:pt>
                <c:pt idx="54">
                  <c:v>-13623</c:v>
                </c:pt>
                <c:pt idx="55">
                  <c:v>-13569</c:v>
                </c:pt>
                <c:pt idx="56">
                  <c:v>-13218</c:v>
                </c:pt>
                <c:pt idx="57">
                  <c:v>-13213</c:v>
                </c:pt>
                <c:pt idx="58">
                  <c:v>-13198</c:v>
                </c:pt>
                <c:pt idx="59">
                  <c:v>-13197</c:v>
                </c:pt>
                <c:pt idx="60">
                  <c:v>-13182</c:v>
                </c:pt>
                <c:pt idx="61">
                  <c:v>-13165</c:v>
                </c:pt>
                <c:pt idx="62">
                  <c:v>-13164</c:v>
                </c:pt>
                <c:pt idx="63">
                  <c:v>-13140.5</c:v>
                </c:pt>
                <c:pt idx="64">
                  <c:v>-13132</c:v>
                </c:pt>
                <c:pt idx="65">
                  <c:v>-13120.5</c:v>
                </c:pt>
                <c:pt idx="66">
                  <c:v>-13112.5</c:v>
                </c:pt>
                <c:pt idx="67">
                  <c:v>-13014</c:v>
                </c:pt>
                <c:pt idx="68">
                  <c:v>-12976</c:v>
                </c:pt>
                <c:pt idx="69">
                  <c:v>-12948.5</c:v>
                </c:pt>
                <c:pt idx="70">
                  <c:v>-12932.5</c:v>
                </c:pt>
                <c:pt idx="71">
                  <c:v>-12807.5</c:v>
                </c:pt>
                <c:pt idx="72">
                  <c:v>-12775.5</c:v>
                </c:pt>
                <c:pt idx="73">
                  <c:v>-12718.5</c:v>
                </c:pt>
                <c:pt idx="74">
                  <c:v>-12585</c:v>
                </c:pt>
                <c:pt idx="75">
                  <c:v>-12556</c:v>
                </c:pt>
                <c:pt idx="76">
                  <c:v>-12552</c:v>
                </c:pt>
                <c:pt idx="77">
                  <c:v>-12540</c:v>
                </c:pt>
                <c:pt idx="78">
                  <c:v>-12532</c:v>
                </c:pt>
                <c:pt idx="79">
                  <c:v>-12523</c:v>
                </c:pt>
                <c:pt idx="80">
                  <c:v>-12523</c:v>
                </c:pt>
                <c:pt idx="81">
                  <c:v>-12490.5</c:v>
                </c:pt>
                <c:pt idx="82">
                  <c:v>-12266</c:v>
                </c:pt>
                <c:pt idx="83">
                  <c:v>-12178.5</c:v>
                </c:pt>
                <c:pt idx="84">
                  <c:v>-12170</c:v>
                </c:pt>
                <c:pt idx="85">
                  <c:v>-12166</c:v>
                </c:pt>
                <c:pt idx="86">
                  <c:v>-12162.5</c:v>
                </c:pt>
                <c:pt idx="87">
                  <c:v>-12158.5</c:v>
                </c:pt>
                <c:pt idx="88">
                  <c:v>-12153.5</c:v>
                </c:pt>
                <c:pt idx="89">
                  <c:v>-12140</c:v>
                </c:pt>
                <c:pt idx="90">
                  <c:v>-12139</c:v>
                </c:pt>
                <c:pt idx="91">
                  <c:v>-12118</c:v>
                </c:pt>
                <c:pt idx="92">
                  <c:v>-12102</c:v>
                </c:pt>
                <c:pt idx="93">
                  <c:v>-12078.5</c:v>
                </c:pt>
                <c:pt idx="94">
                  <c:v>-11958.5</c:v>
                </c:pt>
                <c:pt idx="95">
                  <c:v>-11923</c:v>
                </c:pt>
                <c:pt idx="96">
                  <c:v>-11761</c:v>
                </c:pt>
                <c:pt idx="97">
                  <c:v>-11757.5</c:v>
                </c:pt>
                <c:pt idx="98">
                  <c:v>-11757</c:v>
                </c:pt>
                <c:pt idx="99">
                  <c:v>-11745</c:v>
                </c:pt>
                <c:pt idx="100">
                  <c:v>-11742</c:v>
                </c:pt>
                <c:pt idx="101">
                  <c:v>-11714.5</c:v>
                </c:pt>
                <c:pt idx="102">
                  <c:v>-11666</c:v>
                </c:pt>
                <c:pt idx="103">
                  <c:v>-11648.5</c:v>
                </c:pt>
                <c:pt idx="104">
                  <c:v>-11525.5</c:v>
                </c:pt>
                <c:pt idx="105">
                  <c:v>-11505</c:v>
                </c:pt>
                <c:pt idx="106">
                  <c:v>-11277.5</c:v>
                </c:pt>
                <c:pt idx="107">
                  <c:v>-11269</c:v>
                </c:pt>
                <c:pt idx="108">
                  <c:v>-11233</c:v>
                </c:pt>
                <c:pt idx="109">
                  <c:v>-11100</c:v>
                </c:pt>
                <c:pt idx="110">
                  <c:v>-11097</c:v>
                </c:pt>
                <c:pt idx="111">
                  <c:v>-11083.5</c:v>
                </c:pt>
                <c:pt idx="112">
                  <c:v>-10913.5</c:v>
                </c:pt>
                <c:pt idx="113">
                  <c:v>-10903.5</c:v>
                </c:pt>
                <c:pt idx="114">
                  <c:v>-10899.5</c:v>
                </c:pt>
                <c:pt idx="115">
                  <c:v>-10895.5</c:v>
                </c:pt>
                <c:pt idx="116">
                  <c:v>-10871</c:v>
                </c:pt>
                <c:pt idx="117">
                  <c:v>-10715.5</c:v>
                </c:pt>
                <c:pt idx="118">
                  <c:v>-10701</c:v>
                </c:pt>
                <c:pt idx="119">
                  <c:v>-10683</c:v>
                </c:pt>
                <c:pt idx="120">
                  <c:v>-10511</c:v>
                </c:pt>
                <c:pt idx="121">
                  <c:v>-10480.5</c:v>
                </c:pt>
                <c:pt idx="122">
                  <c:v>-10475.5</c:v>
                </c:pt>
                <c:pt idx="123">
                  <c:v>-10272.5</c:v>
                </c:pt>
                <c:pt idx="124">
                  <c:v>-10243.5</c:v>
                </c:pt>
                <c:pt idx="125">
                  <c:v>-10226.5</c:v>
                </c:pt>
                <c:pt idx="126">
                  <c:v>-10211</c:v>
                </c:pt>
                <c:pt idx="127">
                  <c:v>-10059</c:v>
                </c:pt>
                <c:pt idx="128">
                  <c:v>-9877</c:v>
                </c:pt>
                <c:pt idx="129">
                  <c:v>-9859.5</c:v>
                </c:pt>
                <c:pt idx="130">
                  <c:v>-9837.5</c:v>
                </c:pt>
                <c:pt idx="131">
                  <c:v>-9834</c:v>
                </c:pt>
                <c:pt idx="132">
                  <c:v>-9825</c:v>
                </c:pt>
                <c:pt idx="133">
                  <c:v>-9649.5</c:v>
                </c:pt>
                <c:pt idx="134">
                  <c:v>-9634</c:v>
                </c:pt>
                <c:pt idx="135">
                  <c:v>-9633.5</c:v>
                </c:pt>
                <c:pt idx="136">
                  <c:v>-9616.5</c:v>
                </c:pt>
                <c:pt idx="137">
                  <c:v>-9548.5</c:v>
                </c:pt>
                <c:pt idx="138">
                  <c:v>-9534</c:v>
                </c:pt>
                <c:pt idx="139">
                  <c:v>-9434</c:v>
                </c:pt>
                <c:pt idx="140">
                  <c:v>-9229</c:v>
                </c:pt>
                <c:pt idx="141">
                  <c:v>-9225</c:v>
                </c:pt>
                <c:pt idx="142">
                  <c:v>-9036.5</c:v>
                </c:pt>
                <c:pt idx="143">
                  <c:v>-8993</c:v>
                </c:pt>
                <c:pt idx="144">
                  <c:v>-8947.5</c:v>
                </c:pt>
                <c:pt idx="145">
                  <c:v>-8820</c:v>
                </c:pt>
                <c:pt idx="146">
                  <c:v>-8403</c:v>
                </c:pt>
                <c:pt idx="147">
                  <c:v>-8387.5</c:v>
                </c:pt>
                <c:pt idx="148">
                  <c:v>-8371</c:v>
                </c:pt>
                <c:pt idx="149">
                  <c:v>-8370.5</c:v>
                </c:pt>
                <c:pt idx="150">
                  <c:v>-8366.5</c:v>
                </c:pt>
                <c:pt idx="151">
                  <c:v>-7995</c:v>
                </c:pt>
                <c:pt idx="152">
                  <c:v>-7983</c:v>
                </c:pt>
                <c:pt idx="153">
                  <c:v>-7766</c:v>
                </c:pt>
                <c:pt idx="154">
                  <c:v>-7538.5</c:v>
                </c:pt>
                <c:pt idx="155">
                  <c:v>-7513.5</c:v>
                </c:pt>
                <c:pt idx="156">
                  <c:v>-7513.5</c:v>
                </c:pt>
                <c:pt idx="157">
                  <c:v>-7293</c:v>
                </c:pt>
                <c:pt idx="158">
                  <c:v>-7245</c:v>
                </c:pt>
                <c:pt idx="159">
                  <c:v>-7120.5</c:v>
                </c:pt>
                <c:pt idx="160">
                  <c:v>-7056</c:v>
                </c:pt>
                <c:pt idx="161">
                  <c:v>-6929.5</c:v>
                </c:pt>
                <c:pt idx="162">
                  <c:v>-6913</c:v>
                </c:pt>
                <c:pt idx="163">
                  <c:v>-6848</c:v>
                </c:pt>
                <c:pt idx="164">
                  <c:v>-6720</c:v>
                </c:pt>
                <c:pt idx="165">
                  <c:v>-6716.5</c:v>
                </c:pt>
                <c:pt idx="166">
                  <c:v>-6615.5</c:v>
                </c:pt>
                <c:pt idx="167">
                  <c:v>-6548.5</c:v>
                </c:pt>
                <c:pt idx="168">
                  <c:v>-6500</c:v>
                </c:pt>
                <c:pt idx="169">
                  <c:v>-6296</c:v>
                </c:pt>
                <c:pt idx="170">
                  <c:v>-6295.5</c:v>
                </c:pt>
                <c:pt idx="171">
                  <c:v>-6291.5</c:v>
                </c:pt>
                <c:pt idx="172">
                  <c:v>-6279</c:v>
                </c:pt>
                <c:pt idx="173">
                  <c:v>-6147.5</c:v>
                </c:pt>
                <c:pt idx="174">
                  <c:v>-6095</c:v>
                </c:pt>
                <c:pt idx="175">
                  <c:v>-6091</c:v>
                </c:pt>
                <c:pt idx="176">
                  <c:v>-6059</c:v>
                </c:pt>
                <c:pt idx="177">
                  <c:v>-6006.5</c:v>
                </c:pt>
                <c:pt idx="178">
                  <c:v>-5939</c:v>
                </c:pt>
                <c:pt idx="179">
                  <c:v>-5834</c:v>
                </c:pt>
                <c:pt idx="180">
                  <c:v>-5774</c:v>
                </c:pt>
                <c:pt idx="181">
                  <c:v>-5771.5</c:v>
                </c:pt>
                <c:pt idx="182">
                  <c:v>-5706</c:v>
                </c:pt>
                <c:pt idx="183">
                  <c:v>-5666</c:v>
                </c:pt>
                <c:pt idx="184">
                  <c:v>-5666</c:v>
                </c:pt>
                <c:pt idx="185">
                  <c:v>-5654.5</c:v>
                </c:pt>
                <c:pt idx="186">
                  <c:v>-5610</c:v>
                </c:pt>
                <c:pt idx="187">
                  <c:v>-5610</c:v>
                </c:pt>
                <c:pt idx="188">
                  <c:v>-5502</c:v>
                </c:pt>
                <c:pt idx="189">
                  <c:v>-5474</c:v>
                </c:pt>
                <c:pt idx="190">
                  <c:v>-5470.5</c:v>
                </c:pt>
                <c:pt idx="191">
                  <c:v>-5466</c:v>
                </c:pt>
                <c:pt idx="192">
                  <c:v>-5466</c:v>
                </c:pt>
                <c:pt idx="193">
                  <c:v>-5446</c:v>
                </c:pt>
                <c:pt idx="194">
                  <c:v>-5445.5</c:v>
                </c:pt>
                <c:pt idx="195">
                  <c:v>-5365</c:v>
                </c:pt>
                <c:pt idx="196">
                  <c:v>-5301.5</c:v>
                </c:pt>
                <c:pt idx="197">
                  <c:v>-5273</c:v>
                </c:pt>
                <c:pt idx="198">
                  <c:v>-5269</c:v>
                </c:pt>
                <c:pt idx="199">
                  <c:v>-5269</c:v>
                </c:pt>
                <c:pt idx="200">
                  <c:v>-5269</c:v>
                </c:pt>
                <c:pt idx="201">
                  <c:v>-5265.5</c:v>
                </c:pt>
                <c:pt idx="202">
                  <c:v>-5265</c:v>
                </c:pt>
                <c:pt idx="203">
                  <c:v>-5253</c:v>
                </c:pt>
                <c:pt idx="204">
                  <c:v>-5168.5</c:v>
                </c:pt>
                <c:pt idx="205">
                  <c:v>-5081.5</c:v>
                </c:pt>
                <c:pt idx="206">
                  <c:v>-5077</c:v>
                </c:pt>
                <c:pt idx="207">
                  <c:v>-5065</c:v>
                </c:pt>
                <c:pt idx="208">
                  <c:v>-5057</c:v>
                </c:pt>
                <c:pt idx="209">
                  <c:v>-5025</c:v>
                </c:pt>
                <c:pt idx="210">
                  <c:v>-5000</c:v>
                </c:pt>
                <c:pt idx="211">
                  <c:v>-4996</c:v>
                </c:pt>
                <c:pt idx="212">
                  <c:v>-4984.5</c:v>
                </c:pt>
                <c:pt idx="213">
                  <c:v>-4964.5</c:v>
                </c:pt>
                <c:pt idx="214">
                  <c:v>-4873</c:v>
                </c:pt>
                <c:pt idx="215">
                  <c:v>-4828.5</c:v>
                </c:pt>
                <c:pt idx="216">
                  <c:v>-4828</c:v>
                </c:pt>
                <c:pt idx="217">
                  <c:v>-4824.5</c:v>
                </c:pt>
                <c:pt idx="218">
                  <c:v>-4808</c:v>
                </c:pt>
                <c:pt idx="219">
                  <c:v>-4792.5</c:v>
                </c:pt>
                <c:pt idx="220">
                  <c:v>-4788</c:v>
                </c:pt>
                <c:pt idx="221">
                  <c:v>-4764</c:v>
                </c:pt>
                <c:pt idx="222">
                  <c:v>-4680</c:v>
                </c:pt>
                <c:pt idx="223">
                  <c:v>-4640.5</c:v>
                </c:pt>
                <c:pt idx="224">
                  <c:v>-4636.5</c:v>
                </c:pt>
                <c:pt idx="225">
                  <c:v>-4620.5</c:v>
                </c:pt>
                <c:pt idx="226">
                  <c:v>-4464</c:v>
                </c:pt>
                <c:pt idx="227">
                  <c:v>-4428</c:v>
                </c:pt>
                <c:pt idx="228">
                  <c:v>-4367.5</c:v>
                </c:pt>
                <c:pt idx="229">
                  <c:v>-4235.5</c:v>
                </c:pt>
                <c:pt idx="230">
                  <c:v>-4188</c:v>
                </c:pt>
                <c:pt idx="231">
                  <c:v>-4159.5</c:v>
                </c:pt>
                <c:pt idx="232">
                  <c:v>-4148</c:v>
                </c:pt>
                <c:pt idx="233">
                  <c:v>-4111.5</c:v>
                </c:pt>
                <c:pt idx="234">
                  <c:v>-4031.5</c:v>
                </c:pt>
                <c:pt idx="235">
                  <c:v>-3999.5</c:v>
                </c:pt>
                <c:pt idx="236">
                  <c:v>-3982.5</c:v>
                </c:pt>
                <c:pt idx="237">
                  <c:v>-3968.5</c:v>
                </c:pt>
                <c:pt idx="238">
                  <c:v>-3968.5</c:v>
                </c:pt>
                <c:pt idx="239">
                  <c:v>-3954.5</c:v>
                </c:pt>
                <c:pt idx="240">
                  <c:v>-3827</c:v>
                </c:pt>
                <c:pt idx="241">
                  <c:v>-3776.5</c:v>
                </c:pt>
                <c:pt idx="242">
                  <c:v>-3750.5</c:v>
                </c:pt>
                <c:pt idx="243">
                  <c:v>-3750.5</c:v>
                </c:pt>
                <c:pt idx="244">
                  <c:v>-3726.5</c:v>
                </c:pt>
                <c:pt idx="245">
                  <c:v>-3594</c:v>
                </c:pt>
                <c:pt idx="246">
                  <c:v>-3582</c:v>
                </c:pt>
                <c:pt idx="247">
                  <c:v>-3558</c:v>
                </c:pt>
                <c:pt idx="248">
                  <c:v>-3550</c:v>
                </c:pt>
                <c:pt idx="249">
                  <c:v>-3530</c:v>
                </c:pt>
                <c:pt idx="250">
                  <c:v>-3159</c:v>
                </c:pt>
                <c:pt idx="251">
                  <c:v>-3154.5</c:v>
                </c:pt>
                <c:pt idx="252">
                  <c:v>-2974.5</c:v>
                </c:pt>
                <c:pt idx="253">
                  <c:v>-2967</c:v>
                </c:pt>
                <c:pt idx="254">
                  <c:v>-2949</c:v>
                </c:pt>
                <c:pt idx="255">
                  <c:v>-2789.5</c:v>
                </c:pt>
                <c:pt idx="256">
                  <c:v>-2789</c:v>
                </c:pt>
                <c:pt idx="257">
                  <c:v>-2738.5</c:v>
                </c:pt>
                <c:pt idx="258">
                  <c:v>-2564.5</c:v>
                </c:pt>
                <c:pt idx="259">
                  <c:v>-2549.5</c:v>
                </c:pt>
                <c:pt idx="260">
                  <c:v>-2492</c:v>
                </c:pt>
                <c:pt idx="261">
                  <c:v>-2300.5</c:v>
                </c:pt>
                <c:pt idx="262">
                  <c:v>-2292</c:v>
                </c:pt>
                <c:pt idx="263">
                  <c:v>-2179</c:v>
                </c:pt>
                <c:pt idx="264">
                  <c:v>-2164</c:v>
                </c:pt>
                <c:pt idx="265">
                  <c:v>-2144</c:v>
                </c:pt>
                <c:pt idx="266">
                  <c:v>-2144</c:v>
                </c:pt>
                <c:pt idx="267">
                  <c:v>-2144</c:v>
                </c:pt>
                <c:pt idx="268">
                  <c:v>-2144</c:v>
                </c:pt>
                <c:pt idx="269">
                  <c:v>-2144</c:v>
                </c:pt>
                <c:pt idx="270">
                  <c:v>-2144</c:v>
                </c:pt>
                <c:pt idx="271">
                  <c:v>-2144</c:v>
                </c:pt>
                <c:pt idx="272">
                  <c:v>-2143.5</c:v>
                </c:pt>
                <c:pt idx="273">
                  <c:v>-2128.5</c:v>
                </c:pt>
                <c:pt idx="274">
                  <c:v>-2111.5</c:v>
                </c:pt>
                <c:pt idx="275">
                  <c:v>-2104.5</c:v>
                </c:pt>
                <c:pt idx="276">
                  <c:v>-2031.5</c:v>
                </c:pt>
                <c:pt idx="277">
                  <c:v>-2031</c:v>
                </c:pt>
                <c:pt idx="278">
                  <c:v>-1923.5</c:v>
                </c:pt>
                <c:pt idx="279">
                  <c:v>-1923.5</c:v>
                </c:pt>
                <c:pt idx="280">
                  <c:v>-1903</c:v>
                </c:pt>
                <c:pt idx="281">
                  <c:v>-1874.5</c:v>
                </c:pt>
                <c:pt idx="282">
                  <c:v>-1863</c:v>
                </c:pt>
                <c:pt idx="283">
                  <c:v>-1826.5</c:v>
                </c:pt>
                <c:pt idx="284">
                  <c:v>-1739</c:v>
                </c:pt>
                <c:pt idx="285">
                  <c:v>-1739</c:v>
                </c:pt>
                <c:pt idx="286">
                  <c:v>-1739</c:v>
                </c:pt>
                <c:pt idx="287">
                  <c:v>-1714.5</c:v>
                </c:pt>
                <c:pt idx="288">
                  <c:v>-1697.5</c:v>
                </c:pt>
                <c:pt idx="289">
                  <c:v>-1669.5</c:v>
                </c:pt>
                <c:pt idx="290">
                  <c:v>-1643.5</c:v>
                </c:pt>
                <c:pt idx="291">
                  <c:v>-1542</c:v>
                </c:pt>
                <c:pt idx="292">
                  <c:v>-1539</c:v>
                </c:pt>
                <c:pt idx="293">
                  <c:v>-1530.5</c:v>
                </c:pt>
                <c:pt idx="294">
                  <c:v>-1518.5</c:v>
                </c:pt>
                <c:pt idx="295">
                  <c:v>-1518.5</c:v>
                </c:pt>
                <c:pt idx="296">
                  <c:v>-1518.5</c:v>
                </c:pt>
                <c:pt idx="297">
                  <c:v>-1465.5</c:v>
                </c:pt>
                <c:pt idx="298">
                  <c:v>-1441.5</c:v>
                </c:pt>
                <c:pt idx="299">
                  <c:v>-1438.5</c:v>
                </c:pt>
                <c:pt idx="300">
                  <c:v>-1433.5</c:v>
                </c:pt>
                <c:pt idx="301">
                  <c:v>-1418.5</c:v>
                </c:pt>
                <c:pt idx="302">
                  <c:v>-1402</c:v>
                </c:pt>
                <c:pt idx="303">
                  <c:v>-1315.5</c:v>
                </c:pt>
                <c:pt idx="304">
                  <c:v>-1306.5</c:v>
                </c:pt>
                <c:pt idx="305">
                  <c:v>-1306.5</c:v>
                </c:pt>
                <c:pt idx="306">
                  <c:v>-1303.5</c:v>
                </c:pt>
                <c:pt idx="307">
                  <c:v>-1254.5</c:v>
                </c:pt>
                <c:pt idx="308">
                  <c:v>-1209.5</c:v>
                </c:pt>
                <c:pt idx="309">
                  <c:v>-1161.5</c:v>
                </c:pt>
                <c:pt idx="310">
                  <c:v>-1158</c:v>
                </c:pt>
                <c:pt idx="311">
                  <c:v>-1154</c:v>
                </c:pt>
                <c:pt idx="312">
                  <c:v>-1101.5</c:v>
                </c:pt>
                <c:pt idx="313">
                  <c:v>-1101.5</c:v>
                </c:pt>
                <c:pt idx="314">
                  <c:v>-1101.5</c:v>
                </c:pt>
                <c:pt idx="315">
                  <c:v>-1101.5</c:v>
                </c:pt>
                <c:pt idx="316">
                  <c:v>-1101.5</c:v>
                </c:pt>
                <c:pt idx="317">
                  <c:v>-1093.5</c:v>
                </c:pt>
                <c:pt idx="318">
                  <c:v>-1069.5</c:v>
                </c:pt>
                <c:pt idx="319">
                  <c:v>-1050.5</c:v>
                </c:pt>
                <c:pt idx="320">
                  <c:v>-1050.5</c:v>
                </c:pt>
                <c:pt idx="321">
                  <c:v>-1034</c:v>
                </c:pt>
                <c:pt idx="322">
                  <c:v>-1034</c:v>
                </c:pt>
                <c:pt idx="323">
                  <c:v>-913.5</c:v>
                </c:pt>
                <c:pt idx="324">
                  <c:v>-897.5</c:v>
                </c:pt>
                <c:pt idx="325">
                  <c:v>-897</c:v>
                </c:pt>
                <c:pt idx="326">
                  <c:v>-893</c:v>
                </c:pt>
                <c:pt idx="327">
                  <c:v>-893</c:v>
                </c:pt>
                <c:pt idx="328">
                  <c:v>-893</c:v>
                </c:pt>
                <c:pt idx="329">
                  <c:v>-893</c:v>
                </c:pt>
                <c:pt idx="330">
                  <c:v>-862</c:v>
                </c:pt>
                <c:pt idx="331">
                  <c:v>-862</c:v>
                </c:pt>
                <c:pt idx="332">
                  <c:v>-861</c:v>
                </c:pt>
                <c:pt idx="333">
                  <c:v>-861</c:v>
                </c:pt>
                <c:pt idx="334">
                  <c:v>-813</c:v>
                </c:pt>
                <c:pt idx="335">
                  <c:v>-801</c:v>
                </c:pt>
                <c:pt idx="336">
                  <c:v>-741.5</c:v>
                </c:pt>
                <c:pt idx="337">
                  <c:v>-697</c:v>
                </c:pt>
                <c:pt idx="338">
                  <c:v>-697</c:v>
                </c:pt>
                <c:pt idx="339">
                  <c:v>-697</c:v>
                </c:pt>
                <c:pt idx="340">
                  <c:v>-697</c:v>
                </c:pt>
                <c:pt idx="341">
                  <c:v>-697</c:v>
                </c:pt>
                <c:pt idx="342">
                  <c:v>-697</c:v>
                </c:pt>
                <c:pt idx="343">
                  <c:v>-697</c:v>
                </c:pt>
                <c:pt idx="344">
                  <c:v>-697</c:v>
                </c:pt>
                <c:pt idx="345">
                  <c:v>-697</c:v>
                </c:pt>
                <c:pt idx="346">
                  <c:v>-697</c:v>
                </c:pt>
                <c:pt idx="347">
                  <c:v>-697</c:v>
                </c:pt>
                <c:pt idx="348">
                  <c:v>-693</c:v>
                </c:pt>
                <c:pt idx="349">
                  <c:v>-693</c:v>
                </c:pt>
                <c:pt idx="350">
                  <c:v>-693</c:v>
                </c:pt>
                <c:pt idx="351">
                  <c:v>-693</c:v>
                </c:pt>
                <c:pt idx="352">
                  <c:v>-693</c:v>
                </c:pt>
                <c:pt idx="353">
                  <c:v>-693</c:v>
                </c:pt>
                <c:pt idx="354">
                  <c:v>-677</c:v>
                </c:pt>
                <c:pt idx="355">
                  <c:v>-645.5</c:v>
                </c:pt>
                <c:pt idx="356">
                  <c:v>-492.5</c:v>
                </c:pt>
                <c:pt idx="357">
                  <c:v>-488.5</c:v>
                </c:pt>
                <c:pt idx="358">
                  <c:v>-484.5</c:v>
                </c:pt>
                <c:pt idx="359">
                  <c:v>-484.5</c:v>
                </c:pt>
                <c:pt idx="360">
                  <c:v>-478</c:v>
                </c:pt>
                <c:pt idx="361">
                  <c:v>-476.5</c:v>
                </c:pt>
                <c:pt idx="362">
                  <c:v>-476.5</c:v>
                </c:pt>
                <c:pt idx="363">
                  <c:v>-476</c:v>
                </c:pt>
                <c:pt idx="364">
                  <c:v>-474.5</c:v>
                </c:pt>
                <c:pt idx="365">
                  <c:v>-472.5</c:v>
                </c:pt>
                <c:pt idx="366">
                  <c:v>-469</c:v>
                </c:pt>
                <c:pt idx="367">
                  <c:v>-462.5</c:v>
                </c:pt>
                <c:pt idx="368">
                  <c:v>-462</c:v>
                </c:pt>
                <c:pt idx="369">
                  <c:v>-461.5</c:v>
                </c:pt>
                <c:pt idx="370">
                  <c:v>-458.5</c:v>
                </c:pt>
                <c:pt idx="371">
                  <c:v>-458</c:v>
                </c:pt>
                <c:pt idx="372">
                  <c:v>-456</c:v>
                </c:pt>
                <c:pt idx="373">
                  <c:v>-454.5</c:v>
                </c:pt>
                <c:pt idx="374">
                  <c:v>-454</c:v>
                </c:pt>
                <c:pt idx="375">
                  <c:v>-452</c:v>
                </c:pt>
                <c:pt idx="376">
                  <c:v>-445.5</c:v>
                </c:pt>
                <c:pt idx="377">
                  <c:v>-444</c:v>
                </c:pt>
                <c:pt idx="378">
                  <c:v>-442</c:v>
                </c:pt>
                <c:pt idx="379">
                  <c:v>-440</c:v>
                </c:pt>
                <c:pt idx="380">
                  <c:v>-438</c:v>
                </c:pt>
                <c:pt idx="381">
                  <c:v>-437.5</c:v>
                </c:pt>
                <c:pt idx="382">
                  <c:v>-429.5</c:v>
                </c:pt>
                <c:pt idx="383">
                  <c:v>-320.5</c:v>
                </c:pt>
                <c:pt idx="384">
                  <c:v>-296</c:v>
                </c:pt>
                <c:pt idx="385">
                  <c:v>-288</c:v>
                </c:pt>
                <c:pt idx="386">
                  <c:v>-284</c:v>
                </c:pt>
                <c:pt idx="387">
                  <c:v>-272.5</c:v>
                </c:pt>
                <c:pt idx="388">
                  <c:v>-268</c:v>
                </c:pt>
                <c:pt idx="389">
                  <c:v>-260</c:v>
                </c:pt>
                <c:pt idx="390">
                  <c:v>-252</c:v>
                </c:pt>
                <c:pt idx="391">
                  <c:v>-244.5</c:v>
                </c:pt>
                <c:pt idx="392">
                  <c:v>-228.5</c:v>
                </c:pt>
                <c:pt idx="393">
                  <c:v>-224</c:v>
                </c:pt>
                <c:pt idx="394">
                  <c:v>-68</c:v>
                </c:pt>
                <c:pt idx="395">
                  <c:v>-40</c:v>
                </c:pt>
                <c:pt idx="396">
                  <c:v>-36.5</c:v>
                </c:pt>
                <c:pt idx="397">
                  <c:v>0.5</c:v>
                </c:pt>
                <c:pt idx="398">
                  <c:v>3.5</c:v>
                </c:pt>
                <c:pt idx="399">
                  <c:v>11.5</c:v>
                </c:pt>
                <c:pt idx="400">
                  <c:v>112.5</c:v>
                </c:pt>
                <c:pt idx="401">
                  <c:v>112.5</c:v>
                </c:pt>
                <c:pt idx="402">
                  <c:v>132.5</c:v>
                </c:pt>
                <c:pt idx="403">
                  <c:v>132.5</c:v>
                </c:pt>
                <c:pt idx="404">
                  <c:v>132.5</c:v>
                </c:pt>
                <c:pt idx="405">
                  <c:v>132.5</c:v>
                </c:pt>
                <c:pt idx="406">
                  <c:v>135.5</c:v>
                </c:pt>
                <c:pt idx="407">
                  <c:v>136.5</c:v>
                </c:pt>
                <c:pt idx="408">
                  <c:v>136.5</c:v>
                </c:pt>
                <c:pt idx="409">
                  <c:v>156.5</c:v>
                </c:pt>
                <c:pt idx="410">
                  <c:v>172</c:v>
                </c:pt>
                <c:pt idx="411">
                  <c:v>197</c:v>
                </c:pt>
                <c:pt idx="412">
                  <c:v>321</c:v>
                </c:pt>
                <c:pt idx="413">
                  <c:v>349</c:v>
                </c:pt>
                <c:pt idx="414">
                  <c:v>349</c:v>
                </c:pt>
                <c:pt idx="415">
                  <c:v>353</c:v>
                </c:pt>
                <c:pt idx="416">
                  <c:v>353</c:v>
                </c:pt>
                <c:pt idx="417">
                  <c:v>417.5</c:v>
                </c:pt>
                <c:pt idx="418">
                  <c:v>553</c:v>
                </c:pt>
                <c:pt idx="419">
                  <c:v>553</c:v>
                </c:pt>
                <c:pt idx="420">
                  <c:v>553</c:v>
                </c:pt>
                <c:pt idx="421">
                  <c:v>565.5</c:v>
                </c:pt>
                <c:pt idx="422">
                  <c:v>569.5</c:v>
                </c:pt>
                <c:pt idx="423">
                  <c:v>625</c:v>
                </c:pt>
                <c:pt idx="424">
                  <c:v>637</c:v>
                </c:pt>
                <c:pt idx="425">
                  <c:v>786</c:v>
                </c:pt>
                <c:pt idx="426">
                  <c:v>786</c:v>
                </c:pt>
                <c:pt idx="427">
                  <c:v>858</c:v>
                </c:pt>
                <c:pt idx="428">
                  <c:v>858</c:v>
                </c:pt>
                <c:pt idx="429">
                  <c:v>862.5</c:v>
                </c:pt>
                <c:pt idx="430">
                  <c:v>870.5</c:v>
                </c:pt>
                <c:pt idx="431">
                  <c:v>938</c:v>
                </c:pt>
                <c:pt idx="432">
                  <c:v>990.5</c:v>
                </c:pt>
                <c:pt idx="433">
                  <c:v>1042.5</c:v>
                </c:pt>
                <c:pt idx="434">
                  <c:v>1058.5</c:v>
                </c:pt>
                <c:pt idx="435">
                  <c:v>1193</c:v>
                </c:pt>
                <c:pt idx="436">
                  <c:v>1222</c:v>
                </c:pt>
                <c:pt idx="437">
                  <c:v>1223</c:v>
                </c:pt>
                <c:pt idx="438">
                  <c:v>1223</c:v>
                </c:pt>
                <c:pt idx="439">
                  <c:v>1227</c:v>
                </c:pt>
                <c:pt idx="440">
                  <c:v>1235</c:v>
                </c:pt>
                <c:pt idx="441">
                  <c:v>1243.5</c:v>
                </c:pt>
                <c:pt idx="442">
                  <c:v>1250</c:v>
                </c:pt>
                <c:pt idx="443">
                  <c:v>1379</c:v>
                </c:pt>
                <c:pt idx="444">
                  <c:v>1395</c:v>
                </c:pt>
                <c:pt idx="445">
                  <c:v>1419.5</c:v>
                </c:pt>
                <c:pt idx="446">
                  <c:v>1491.5</c:v>
                </c:pt>
                <c:pt idx="447">
                  <c:v>1591.5</c:v>
                </c:pt>
                <c:pt idx="448">
                  <c:v>1595.5</c:v>
                </c:pt>
                <c:pt idx="449">
                  <c:v>1631.5</c:v>
                </c:pt>
                <c:pt idx="450">
                  <c:v>1631.5</c:v>
                </c:pt>
                <c:pt idx="451">
                  <c:v>1631.5</c:v>
                </c:pt>
                <c:pt idx="452">
                  <c:v>1647.5</c:v>
                </c:pt>
                <c:pt idx="453">
                  <c:v>1659</c:v>
                </c:pt>
                <c:pt idx="454">
                  <c:v>1679</c:v>
                </c:pt>
                <c:pt idx="455">
                  <c:v>1707</c:v>
                </c:pt>
                <c:pt idx="456">
                  <c:v>1791.5</c:v>
                </c:pt>
                <c:pt idx="457">
                  <c:v>1799.5</c:v>
                </c:pt>
                <c:pt idx="458">
                  <c:v>1799.5</c:v>
                </c:pt>
                <c:pt idx="459">
                  <c:v>1839</c:v>
                </c:pt>
                <c:pt idx="460">
                  <c:v>1859.5</c:v>
                </c:pt>
                <c:pt idx="461">
                  <c:v>1887.5</c:v>
                </c:pt>
                <c:pt idx="462">
                  <c:v>1915.5</c:v>
                </c:pt>
                <c:pt idx="463">
                  <c:v>2019</c:v>
                </c:pt>
                <c:pt idx="464">
                  <c:v>2048</c:v>
                </c:pt>
                <c:pt idx="465">
                  <c:v>2064.5</c:v>
                </c:pt>
                <c:pt idx="466">
                  <c:v>2092</c:v>
                </c:pt>
                <c:pt idx="467">
                  <c:v>2207</c:v>
                </c:pt>
                <c:pt idx="468">
                  <c:v>2252</c:v>
                </c:pt>
                <c:pt idx="469">
                  <c:v>2273</c:v>
                </c:pt>
                <c:pt idx="470">
                  <c:v>2313</c:v>
                </c:pt>
                <c:pt idx="471">
                  <c:v>2445</c:v>
                </c:pt>
                <c:pt idx="472">
                  <c:v>2461.5</c:v>
                </c:pt>
                <c:pt idx="473">
                  <c:v>2476</c:v>
                </c:pt>
                <c:pt idx="474">
                  <c:v>2517</c:v>
                </c:pt>
                <c:pt idx="475">
                  <c:v>2517.5</c:v>
                </c:pt>
                <c:pt idx="476">
                  <c:v>2517.5</c:v>
                </c:pt>
                <c:pt idx="477">
                  <c:v>2629</c:v>
                </c:pt>
                <c:pt idx="478">
                  <c:v>2661.5</c:v>
                </c:pt>
                <c:pt idx="479">
                  <c:v>2664</c:v>
                </c:pt>
                <c:pt idx="480">
                  <c:v>2693.5</c:v>
                </c:pt>
                <c:pt idx="481">
                  <c:v>2738</c:v>
                </c:pt>
                <c:pt idx="482">
                  <c:v>2738</c:v>
                </c:pt>
                <c:pt idx="483">
                  <c:v>2757</c:v>
                </c:pt>
                <c:pt idx="484">
                  <c:v>2872</c:v>
                </c:pt>
                <c:pt idx="485">
                  <c:v>2873.5</c:v>
                </c:pt>
                <c:pt idx="486">
                  <c:v>2881</c:v>
                </c:pt>
                <c:pt idx="487">
                  <c:v>2885.5</c:v>
                </c:pt>
                <c:pt idx="488">
                  <c:v>2886.5</c:v>
                </c:pt>
                <c:pt idx="489">
                  <c:v>2906</c:v>
                </c:pt>
                <c:pt idx="490">
                  <c:v>2906.5</c:v>
                </c:pt>
                <c:pt idx="491">
                  <c:v>2909</c:v>
                </c:pt>
                <c:pt idx="492">
                  <c:v>2926</c:v>
                </c:pt>
                <c:pt idx="493">
                  <c:v>2926</c:v>
                </c:pt>
                <c:pt idx="494">
                  <c:v>3074</c:v>
                </c:pt>
                <c:pt idx="495">
                  <c:v>3074</c:v>
                </c:pt>
                <c:pt idx="496">
                  <c:v>3081</c:v>
                </c:pt>
                <c:pt idx="497">
                  <c:v>3090</c:v>
                </c:pt>
                <c:pt idx="498">
                  <c:v>3090</c:v>
                </c:pt>
                <c:pt idx="499">
                  <c:v>3090</c:v>
                </c:pt>
                <c:pt idx="500">
                  <c:v>3090</c:v>
                </c:pt>
                <c:pt idx="501">
                  <c:v>3102.5</c:v>
                </c:pt>
                <c:pt idx="502">
                  <c:v>3103.5</c:v>
                </c:pt>
                <c:pt idx="503">
                  <c:v>3110</c:v>
                </c:pt>
                <c:pt idx="504">
                  <c:v>3112</c:v>
                </c:pt>
                <c:pt idx="505">
                  <c:v>3144</c:v>
                </c:pt>
                <c:pt idx="506">
                  <c:v>3175</c:v>
                </c:pt>
                <c:pt idx="507">
                  <c:v>3286.5</c:v>
                </c:pt>
                <c:pt idx="508">
                  <c:v>3290.5</c:v>
                </c:pt>
                <c:pt idx="509">
                  <c:v>3290.5</c:v>
                </c:pt>
                <c:pt idx="510">
                  <c:v>3307</c:v>
                </c:pt>
                <c:pt idx="511">
                  <c:v>3307</c:v>
                </c:pt>
                <c:pt idx="512">
                  <c:v>3307.5</c:v>
                </c:pt>
                <c:pt idx="513">
                  <c:v>3308</c:v>
                </c:pt>
                <c:pt idx="514">
                  <c:v>3313.5</c:v>
                </c:pt>
                <c:pt idx="515">
                  <c:v>3324</c:v>
                </c:pt>
                <c:pt idx="516">
                  <c:v>3327</c:v>
                </c:pt>
                <c:pt idx="517">
                  <c:v>3327</c:v>
                </c:pt>
                <c:pt idx="518">
                  <c:v>3356</c:v>
                </c:pt>
                <c:pt idx="519">
                  <c:v>3507</c:v>
                </c:pt>
                <c:pt idx="520">
                  <c:v>3517</c:v>
                </c:pt>
                <c:pt idx="521">
                  <c:v>3673.5</c:v>
                </c:pt>
                <c:pt idx="522">
                  <c:v>3675.5</c:v>
                </c:pt>
                <c:pt idx="523">
                  <c:v>3683</c:v>
                </c:pt>
                <c:pt idx="524">
                  <c:v>3722</c:v>
                </c:pt>
                <c:pt idx="525">
                  <c:v>3727</c:v>
                </c:pt>
                <c:pt idx="526">
                  <c:v>3731.5</c:v>
                </c:pt>
                <c:pt idx="527">
                  <c:v>3739</c:v>
                </c:pt>
                <c:pt idx="528">
                  <c:v>3763</c:v>
                </c:pt>
                <c:pt idx="529">
                  <c:v>3772</c:v>
                </c:pt>
                <c:pt idx="530">
                  <c:v>3919.5</c:v>
                </c:pt>
                <c:pt idx="531">
                  <c:v>3971</c:v>
                </c:pt>
                <c:pt idx="532">
                  <c:v>3971</c:v>
                </c:pt>
                <c:pt idx="533">
                  <c:v>4064</c:v>
                </c:pt>
                <c:pt idx="534">
                  <c:v>4107</c:v>
                </c:pt>
                <c:pt idx="535">
                  <c:v>4123.5</c:v>
                </c:pt>
                <c:pt idx="536">
                  <c:v>4124</c:v>
                </c:pt>
                <c:pt idx="537">
                  <c:v>4140</c:v>
                </c:pt>
                <c:pt idx="538">
                  <c:v>4140</c:v>
                </c:pt>
                <c:pt idx="539">
                  <c:v>4161.5</c:v>
                </c:pt>
                <c:pt idx="540">
                  <c:v>4276</c:v>
                </c:pt>
                <c:pt idx="541">
                  <c:v>4300</c:v>
                </c:pt>
                <c:pt idx="542">
                  <c:v>4308</c:v>
                </c:pt>
                <c:pt idx="543">
                  <c:v>4315</c:v>
                </c:pt>
                <c:pt idx="544">
                  <c:v>4348</c:v>
                </c:pt>
                <c:pt idx="545">
                  <c:v>4364</c:v>
                </c:pt>
                <c:pt idx="546">
                  <c:v>4508.5</c:v>
                </c:pt>
                <c:pt idx="547">
                  <c:v>4525</c:v>
                </c:pt>
                <c:pt idx="548">
                  <c:v>4528</c:v>
                </c:pt>
                <c:pt idx="549">
                  <c:v>4592</c:v>
                </c:pt>
                <c:pt idx="550">
                  <c:v>4732</c:v>
                </c:pt>
                <c:pt idx="551">
                  <c:v>4757.5</c:v>
                </c:pt>
                <c:pt idx="552">
                  <c:v>4936</c:v>
                </c:pt>
                <c:pt idx="553">
                  <c:v>4944.5</c:v>
                </c:pt>
                <c:pt idx="554">
                  <c:v>4980.5</c:v>
                </c:pt>
                <c:pt idx="555">
                  <c:v>4989</c:v>
                </c:pt>
                <c:pt idx="556">
                  <c:v>4990</c:v>
                </c:pt>
                <c:pt idx="557">
                  <c:v>5014</c:v>
                </c:pt>
                <c:pt idx="558">
                  <c:v>5030</c:v>
                </c:pt>
                <c:pt idx="559">
                  <c:v>5152.5</c:v>
                </c:pt>
                <c:pt idx="560">
                  <c:v>5154</c:v>
                </c:pt>
                <c:pt idx="561">
                  <c:v>5159</c:v>
                </c:pt>
                <c:pt idx="562">
                  <c:v>5161</c:v>
                </c:pt>
                <c:pt idx="563">
                  <c:v>5169</c:v>
                </c:pt>
                <c:pt idx="564">
                  <c:v>5177</c:v>
                </c:pt>
                <c:pt idx="565">
                  <c:v>5178</c:v>
                </c:pt>
                <c:pt idx="566">
                  <c:v>5205.5</c:v>
                </c:pt>
                <c:pt idx="567">
                  <c:v>5385</c:v>
                </c:pt>
                <c:pt idx="568">
                  <c:v>5390</c:v>
                </c:pt>
                <c:pt idx="569">
                  <c:v>5411</c:v>
                </c:pt>
                <c:pt idx="570">
                  <c:v>5589.5</c:v>
                </c:pt>
                <c:pt idx="571">
                  <c:v>5602</c:v>
                </c:pt>
                <c:pt idx="572">
                  <c:v>5619</c:v>
                </c:pt>
                <c:pt idx="573">
                  <c:v>5638.5</c:v>
                </c:pt>
                <c:pt idx="574">
                  <c:v>5663.5</c:v>
                </c:pt>
              </c:numCache>
            </c:numRef>
          </c:xVal>
          <c:yVal>
            <c:numRef>
              <c:f>Active!$N$21:$N$9904</c:f>
              <c:numCache>
                <c:formatCode>General</c:formatCode>
                <c:ptCount val="9884"/>
                <c:pt idx="258">
                  <c:v>-2.6909100000921171E-2</c:v>
                </c:pt>
                <c:pt idx="274">
                  <c:v>-3.6755680004716851E-2</c:v>
                </c:pt>
                <c:pt idx="276">
                  <c:v>-2.2344480006722733E-2</c:v>
                </c:pt>
                <c:pt idx="277">
                  <c:v>5.420589994173497E-3</c:v>
                </c:pt>
                <c:pt idx="299">
                  <c:v>-1.1971460007771384E-2</c:v>
                </c:pt>
                <c:pt idx="300">
                  <c:v>3.6792399914702401E-3</c:v>
                </c:pt>
                <c:pt idx="301">
                  <c:v>-1.8368660006672144E-2</c:v>
                </c:pt>
                <c:pt idx="308">
                  <c:v>-7.1694000071147457E-3</c:v>
                </c:pt>
                <c:pt idx="309">
                  <c:v>-9.722680006234441E-3</c:v>
                </c:pt>
                <c:pt idx="310">
                  <c:v>-5.2671900048153475E-3</c:v>
                </c:pt>
                <c:pt idx="311">
                  <c:v>-3.0466300013358705E-3</c:v>
                </c:pt>
                <c:pt idx="312">
                  <c:v>-1.0314280007150955E-2</c:v>
                </c:pt>
                <c:pt idx="332">
                  <c:v>-5.2156100064166822E-3</c:v>
                </c:pt>
                <c:pt idx="333">
                  <c:v>-4.8156100092455745E-3</c:v>
                </c:pt>
                <c:pt idx="335">
                  <c:v>-5.6072100051096641E-3</c:v>
                </c:pt>
                <c:pt idx="336">
                  <c:v>-4.4638800027314574E-3</c:v>
                </c:pt>
                <c:pt idx="360">
                  <c:v>-7.6719900098396465E-3</c:v>
                </c:pt>
                <c:pt idx="364">
                  <c:v>-2.8165000039734878E-3</c:v>
                </c:pt>
                <c:pt idx="366">
                  <c:v>-7.5007300038123503E-3</c:v>
                </c:pt>
                <c:pt idx="367">
                  <c:v>-2.9548200036515482E-3</c:v>
                </c:pt>
                <c:pt idx="368">
                  <c:v>-7.3897500114981085E-3</c:v>
                </c:pt>
                <c:pt idx="369">
                  <c:v>-2.9246800040709786E-3</c:v>
                </c:pt>
                <c:pt idx="370">
                  <c:v>-2.4342600081581622E-3</c:v>
                </c:pt>
                <c:pt idx="371">
                  <c:v>-7.4691900008474477E-3</c:v>
                </c:pt>
                <c:pt idx="373">
                  <c:v>-3.0137000067043118E-3</c:v>
                </c:pt>
                <c:pt idx="374">
                  <c:v>-7.6486300022224896E-3</c:v>
                </c:pt>
                <c:pt idx="376">
                  <c:v>-2.4424400107818656E-3</c:v>
                </c:pt>
                <c:pt idx="377">
                  <c:v>-1.1747230004402809E-2</c:v>
                </c:pt>
                <c:pt idx="378">
                  <c:v>-7.9869500041240826E-3</c:v>
                </c:pt>
                <c:pt idx="380">
                  <c:v>-7.6663900035782717E-3</c:v>
                </c:pt>
                <c:pt idx="381">
                  <c:v>-2.9013200037297793E-3</c:v>
                </c:pt>
                <c:pt idx="382">
                  <c:v>-3.060200011532288E-3</c:v>
                </c:pt>
                <c:pt idx="391">
                  <c:v>-1.7843000023276545E-3</c:v>
                </c:pt>
                <c:pt idx="392">
                  <c:v>-1.9020600084331818E-3</c:v>
                </c:pt>
                <c:pt idx="393">
                  <c:v>-1.0116430006746668E-2</c:v>
                </c:pt>
                <c:pt idx="473">
                  <c:v>-2.1338430007745046E-2</c:v>
                </c:pt>
                <c:pt idx="479">
                  <c:v>-2.0672110003943089E-2</c:v>
                </c:pt>
                <c:pt idx="483">
                  <c:v>-2.1869090007385239E-2</c:v>
                </c:pt>
                <c:pt idx="484">
                  <c:v>-2.190299000358209E-2</c:v>
                </c:pt>
                <c:pt idx="486">
                  <c:v>-2.1631730000081006E-2</c:v>
                </c:pt>
                <c:pt idx="495">
                  <c:v>-2.1514710002520587E-2</c:v>
                </c:pt>
                <c:pt idx="496">
                  <c:v>-2.1103730003233068E-2</c:v>
                </c:pt>
                <c:pt idx="501">
                  <c:v>1.2594279993209057E-2</c:v>
                </c:pt>
                <c:pt idx="508">
                  <c:v>1.238059999741381E-2</c:v>
                </c:pt>
                <c:pt idx="524">
                  <c:v>-1.6783990009571426E-2</c:v>
                </c:pt>
                <c:pt idx="528">
                  <c:v>-2.2248250010306947E-2</c:v>
                </c:pt>
                <c:pt idx="530">
                  <c:v>1.18186599938781E-2</c:v>
                </c:pt>
                <c:pt idx="572">
                  <c:v>-1.8188410074799322E-2</c:v>
                </c:pt>
                <c:pt idx="574">
                  <c:v>8.232819898694288E-3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6E9-4CBF-92CA-55D786A875D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Active!$F$21:$F$9904</c:f>
              <c:numCache>
                <c:formatCode>General</c:formatCode>
                <c:ptCount val="9884"/>
                <c:pt idx="0">
                  <c:v>-19650.5</c:v>
                </c:pt>
                <c:pt idx="1">
                  <c:v>-19585</c:v>
                </c:pt>
                <c:pt idx="2">
                  <c:v>-19384.5</c:v>
                </c:pt>
                <c:pt idx="3">
                  <c:v>-19000.5</c:v>
                </c:pt>
                <c:pt idx="4">
                  <c:v>-18984</c:v>
                </c:pt>
                <c:pt idx="5">
                  <c:v>-18968</c:v>
                </c:pt>
                <c:pt idx="6">
                  <c:v>-18952</c:v>
                </c:pt>
                <c:pt idx="7">
                  <c:v>-18848.5</c:v>
                </c:pt>
                <c:pt idx="8">
                  <c:v>-18795.5</c:v>
                </c:pt>
                <c:pt idx="9">
                  <c:v>-18792</c:v>
                </c:pt>
                <c:pt idx="10">
                  <c:v>-18780</c:v>
                </c:pt>
                <c:pt idx="11">
                  <c:v>-18771.5</c:v>
                </c:pt>
                <c:pt idx="12">
                  <c:v>-18755.5</c:v>
                </c:pt>
                <c:pt idx="13">
                  <c:v>-18739</c:v>
                </c:pt>
                <c:pt idx="14">
                  <c:v>-18628.5</c:v>
                </c:pt>
                <c:pt idx="15">
                  <c:v>-18558</c:v>
                </c:pt>
                <c:pt idx="16">
                  <c:v>-18439.5</c:v>
                </c:pt>
                <c:pt idx="17">
                  <c:v>-18410</c:v>
                </c:pt>
                <c:pt idx="18">
                  <c:v>-18403.5</c:v>
                </c:pt>
                <c:pt idx="19">
                  <c:v>-17971</c:v>
                </c:pt>
                <c:pt idx="20">
                  <c:v>-17826.5</c:v>
                </c:pt>
                <c:pt idx="21">
                  <c:v>-17822.5</c:v>
                </c:pt>
                <c:pt idx="22">
                  <c:v>-17574</c:v>
                </c:pt>
                <c:pt idx="23">
                  <c:v>-17545.5</c:v>
                </c:pt>
                <c:pt idx="24">
                  <c:v>-17349.5</c:v>
                </c:pt>
                <c:pt idx="25">
                  <c:v>-17329</c:v>
                </c:pt>
                <c:pt idx="26">
                  <c:v>-17280.5</c:v>
                </c:pt>
                <c:pt idx="27">
                  <c:v>-17165.5</c:v>
                </c:pt>
                <c:pt idx="28">
                  <c:v>-17120.5</c:v>
                </c:pt>
                <c:pt idx="29">
                  <c:v>-16945</c:v>
                </c:pt>
                <c:pt idx="30">
                  <c:v>-16540</c:v>
                </c:pt>
                <c:pt idx="31">
                  <c:v>-16438.5</c:v>
                </c:pt>
                <c:pt idx="32">
                  <c:v>-16327.5</c:v>
                </c:pt>
                <c:pt idx="33">
                  <c:v>-15883</c:v>
                </c:pt>
                <c:pt idx="34">
                  <c:v>-15813.5</c:v>
                </c:pt>
                <c:pt idx="35">
                  <c:v>-15629.5</c:v>
                </c:pt>
                <c:pt idx="36">
                  <c:v>-15105.5</c:v>
                </c:pt>
                <c:pt idx="37">
                  <c:v>-14889</c:v>
                </c:pt>
                <c:pt idx="38">
                  <c:v>-14676.5</c:v>
                </c:pt>
                <c:pt idx="39">
                  <c:v>-14660.5</c:v>
                </c:pt>
                <c:pt idx="40">
                  <c:v>-14660.5</c:v>
                </c:pt>
                <c:pt idx="41">
                  <c:v>-14440</c:v>
                </c:pt>
                <c:pt idx="42">
                  <c:v>-14440</c:v>
                </c:pt>
                <c:pt idx="43">
                  <c:v>-14436</c:v>
                </c:pt>
                <c:pt idx="44">
                  <c:v>-14223.5</c:v>
                </c:pt>
                <c:pt idx="45">
                  <c:v>-14223.5</c:v>
                </c:pt>
                <c:pt idx="46">
                  <c:v>-14215</c:v>
                </c:pt>
                <c:pt idx="47">
                  <c:v>-14203</c:v>
                </c:pt>
                <c:pt idx="48">
                  <c:v>-14199</c:v>
                </c:pt>
                <c:pt idx="49">
                  <c:v>-14183</c:v>
                </c:pt>
                <c:pt idx="50">
                  <c:v>-13990.5</c:v>
                </c:pt>
                <c:pt idx="51">
                  <c:v>-13953</c:v>
                </c:pt>
                <c:pt idx="52">
                  <c:v>-13798.5</c:v>
                </c:pt>
                <c:pt idx="53">
                  <c:v>-13721</c:v>
                </c:pt>
                <c:pt idx="54">
                  <c:v>-13623</c:v>
                </c:pt>
                <c:pt idx="55">
                  <c:v>-13569</c:v>
                </c:pt>
                <c:pt idx="56">
                  <c:v>-13218</c:v>
                </c:pt>
                <c:pt idx="57">
                  <c:v>-13213</c:v>
                </c:pt>
                <c:pt idx="58">
                  <c:v>-13198</c:v>
                </c:pt>
                <c:pt idx="59">
                  <c:v>-13197</c:v>
                </c:pt>
                <c:pt idx="60">
                  <c:v>-13182</c:v>
                </c:pt>
                <c:pt idx="61">
                  <c:v>-13165</c:v>
                </c:pt>
                <c:pt idx="62">
                  <c:v>-13164</c:v>
                </c:pt>
                <c:pt idx="63">
                  <c:v>-13140.5</c:v>
                </c:pt>
                <c:pt idx="64">
                  <c:v>-13132</c:v>
                </c:pt>
                <c:pt idx="65">
                  <c:v>-13120.5</c:v>
                </c:pt>
                <c:pt idx="66">
                  <c:v>-13112.5</c:v>
                </c:pt>
                <c:pt idx="67">
                  <c:v>-13014</c:v>
                </c:pt>
                <c:pt idx="68">
                  <c:v>-12976</c:v>
                </c:pt>
                <c:pt idx="69">
                  <c:v>-12948.5</c:v>
                </c:pt>
                <c:pt idx="70">
                  <c:v>-12932.5</c:v>
                </c:pt>
                <c:pt idx="71">
                  <c:v>-12807.5</c:v>
                </c:pt>
                <c:pt idx="72">
                  <c:v>-12775.5</c:v>
                </c:pt>
                <c:pt idx="73">
                  <c:v>-12718.5</c:v>
                </c:pt>
                <c:pt idx="74">
                  <c:v>-12585</c:v>
                </c:pt>
                <c:pt idx="75">
                  <c:v>-12556</c:v>
                </c:pt>
                <c:pt idx="76">
                  <c:v>-12552</c:v>
                </c:pt>
                <c:pt idx="77">
                  <c:v>-12540</c:v>
                </c:pt>
                <c:pt idx="78">
                  <c:v>-12532</c:v>
                </c:pt>
                <c:pt idx="79">
                  <c:v>-12523</c:v>
                </c:pt>
                <c:pt idx="80">
                  <c:v>-12523</c:v>
                </c:pt>
                <c:pt idx="81">
                  <c:v>-12490.5</c:v>
                </c:pt>
                <c:pt idx="82">
                  <c:v>-12266</c:v>
                </c:pt>
                <c:pt idx="83">
                  <c:v>-12178.5</c:v>
                </c:pt>
                <c:pt idx="84">
                  <c:v>-12170</c:v>
                </c:pt>
                <c:pt idx="85">
                  <c:v>-12166</c:v>
                </c:pt>
                <c:pt idx="86">
                  <c:v>-12162.5</c:v>
                </c:pt>
                <c:pt idx="87">
                  <c:v>-12158.5</c:v>
                </c:pt>
                <c:pt idx="88">
                  <c:v>-12153.5</c:v>
                </c:pt>
                <c:pt idx="89">
                  <c:v>-12140</c:v>
                </c:pt>
                <c:pt idx="90">
                  <c:v>-12139</c:v>
                </c:pt>
                <c:pt idx="91">
                  <c:v>-12118</c:v>
                </c:pt>
                <c:pt idx="92">
                  <c:v>-12102</c:v>
                </c:pt>
                <c:pt idx="93">
                  <c:v>-12078.5</c:v>
                </c:pt>
                <c:pt idx="94">
                  <c:v>-11958.5</c:v>
                </c:pt>
                <c:pt idx="95">
                  <c:v>-11923</c:v>
                </c:pt>
                <c:pt idx="96">
                  <c:v>-11761</c:v>
                </c:pt>
                <c:pt idx="97">
                  <c:v>-11757.5</c:v>
                </c:pt>
                <c:pt idx="98">
                  <c:v>-11757</c:v>
                </c:pt>
                <c:pt idx="99">
                  <c:v>-11745</c:v>
                </c:pt>
                <c:pt idx="100">
                  <c:v>-11742</c:v>
                </c:pt>
                <c:pt idx="101">
                  <c:v>-11714.5</c:v>
                </c:pt>
                <c:pt idx="102">
                  <c:v>-11666</c:v>
                </c:pt>
                <c:pt idx="103">
                  <c:v>-11648.5</c:v>
                </c:pt>
                <c:pt idx="104">
                  <c:v>-11525.5</c:v>
                </c:pt>
                <c:pt idx="105">
                  <c:v>-11505</c:v>
                </c:pt>
                <c:pt idx="106">
                  <c:v>-11277.5</c:v>
                </c:pt>
                <c:pt idx="107">
                  <c:v>-11269</c:v>
                </c:pt>
                <c:pt idx="108">
                  <c:v>-11233</c:v>
                </c:pt>
                <c:pt idx="109">
                  <c:v>-11100</c:v>
                </c:pt>
                <c:pt idx="110">
                  <c:v>-11097</c:v>
                </c:pt>
                <c:pt idx="111">
                  <c:v>-11083.5</c:v>
                </c:pt>
                <c:pt idx="112">
                  <c:v>-10913.5</c:v>
                </c:pt>
                <c:pt idx="113">
                  <c:v>-10903.5</c:v>
                </c:pt>
                <c:pt idx="114">
                  <c:v>-10899.5</c:v>
                </c:pt>
                <c:pt idx="115">
                  <c:v>-10895.5</c:v>
                </c:pt>
                <c:pt idx="116">
                  <c:v>-10871</c:v>
                </c:pt>
                <c:pt idx="117">
                  <c:v>-10715.5</c:v>
                </c:pt>
                <c:pt idx="118">
                  <c:v>-10701</c:v>
                </c:pt>
                <c:pt idx="119">
                  <c:v>-10683</c:v>
                </c:pt>
                <c:pt idx="120">
                  <c:v>-10511</c:v>
                </c:pt>
                <c:pt idx="121">
                  <c:v>-10480.5</c:v>
                </c:pt>
                <c:pt idx="122">
                  <c:v>-10475.5</c:v>
                </c:pt>
                <c:pt idx="123">
                  <c:v>-10272.5</c:v>
                </c:pt>
                <c:pt idx="124">
                  <c:v>-10243.5</c:v>
                </c:pt>
                <c:pt idx="125">
                  <c:v>-10226.5</c:v>
                </c:pt>
                <c:pt idx="126">
                  <c:v>-10211</c:v>
                </c:pt>
                <c:pt idx="127">
                  <c:v>-10059</c:v>
                </c:pt>
                <c:pt idx="128">
                  <c:v>-9877</c:v>
                </c:pt>
                <c:pt idx="129">
                  <c:v>-9859.5</c:v>
                </c:pt>
                <c:pt idx="130">
                  <c:v>-9837.5</c:v>
                </c:pt>
                <c:pt idx="131">
                  <c:v>-9834</c:v>
                </c:pt>
                <c:pt idx="132">
                  <c:v>-9825</c:v>
                </c:pt>
                <c:pt idx="133">
                  <c:v>-9649.5</c:v>
                </c:pt>
                <c:pt idx="134">
                  <c:v>-9634</c:v>
                </c:pt>
                <c:pt idx="135">
                  <c:v>-9633.5</c:v>
                </c:pt>
                <c:pt idx="136">
                  <c:v>-9616.5</c:v>
                </c:pt>
                <c:pt idx="137">
                  <c:v>-9548.5</c:v>
                </c:pt>
                <c:pt idx="138">
                  <c:v>-9534</c:v>
                </c:pt>
                <c:pt idx="139">
                  <c:v>-9434</c:v>
                </c:pt>
                <c:pt idx="140">
                  <c:v>-9229</c:v>
                </c:pt>
                <c:pt idx="141">
                  <c:v>-9225</c:v>
                </c:pt>
                <c:pt idx="142">
                  <c:v>-9036.5</c:v>
                </c:pt>
                <c:pt idx="143">
                  <c:v>-8993</c:v>
                </c:pt>
                <c:pt idx="144">
                  <c:v>-8947.5</c:v>
                </c:pt>
                <c:pt idx="145">
                  <c:v>-8820</c:v>
                </c:pt>
                <c:pt idx="146">
                  <c:v>-8403</c:v>
                </c:pt>
                <c:pt idx="147">
                  <c:v>-8387.5</c:v>
                </c:pt>
                <c:pt idx="148">
                  <c:v>-8371</c:v>
                </c:pt>
                <c:pt idx="149">
                  <c:v>-8370.5</c:v>
                </c:pt>
                <c:pt idx="150">
                  <c:v>-8366.5</c:v>
                </c:pt>
                <c:pt idx="151">
                  <c:v>-7995</c:v>
                </c:pt>
                <c:pt idx="152">
                  <c:v>-7983</c:v>
                </c:pt>
                <c:pt idx="153">
                  <c:v>-7766</c:v>
                </c:pt>
                <c:pt idx="154">
                  <c:v>-7538.5</c:v>
                </c:pt>
                <c:pt idx="155">
                  <c:v>-7513.5</c:v>
                </c:pt>
                <c:pt idx="156">
                  <c:v>-7513.5</c:v>
                </c:pt>
                <c:pt idx="157">
                  <c:v>-7293</c:v>
                </c:pt>
                <c:pt idx="158">
                  <c:v>-7245</c:v>
                </c:pt>
                <c:pt idx="159">
                  <c:v>-7120.5</c:v>
                </c:pt>
                <c:pt idx="160">
                  <c:v>-7056</c:v>
                </c:pt>
                <c:pt idx="161">
                  <c:v>-6929.5</c:v>
                </c:pt>
                <c:pt idx="162">
                  <c:v>-6913</c:v>
                </c:pt>
                <c:pt idx="163">
                  <c:v>-6848</c:v>
                </c:pt>
                <c:pt idx="164">
                  <c:v>-6720</c:v>
                </c:pt>
                <c:pt idx="165">
                  <c:v>-6716.5</c:v>
                </c:pt>
                <c:pt idx="166">
                  <c:v>-6615.5</c:v>
                </c:pt>
                <c:pt idx="167">
                  <c:v>-6548.5</c:v>
                </c:pt>
                <c:pt idx="168">
                  <c:v>-6500</c:v>
                </c:pt>
                <c:pt idx="169">
                  <c:v>-6296</c:v>
                </c:pt>
                <c:pt idx="170">
                  <c:v>-6295.5</c:v>
                </c:pt>
                <c:pt idx="171">
                  <c:v>-6291.5</c:v>
                </c:pt>
                <c:pt idx="172">
                  <c:v>-6279</c:v>
                </c:pt>
                <c:pt idx="173">
                  <c:v>-6147.5</c:v>
                </c:pt>
                <c:pt idx="174">
                  <c:v>-6095</c:v>
                </c:pt>
                <c:pt idx="175">
                  <c:v>-6091</c:v>
                </c:pt>
                <c:pt idx="176">
                  <c:v>-6059</c:v>
                </c:pt>
                <c:pt idx="177">
                  <c:v>-6006.5</c:v>
                </c:pt>
                <c:pt idx="178">
                  <c:v>-5939</c:v>
                </c:pt>
                <c:pt idx="179">
                  <c:v>-5834</c:v>
                </c:pt>
                <c:pt idx="180">
                  <c:v>-5774</c:v>
                </c:pt>
                <c:pt idx="181">
                  <c:v>-5771.5</c:v>
                </c:pt>
                <c:pt idx="182">
                  <c:v>-5706</c:v>
                </c:pt>
                <c:pt idx="183">
                  <c:v>-5666</c:v>
                </c:pt>
                <c:pt idx="184">
                  <c:v>-5666</c:v>
                </c:pt>
                <c:pt idx="185">
                  <c:v>-5654.5</c:v>
                </c:pt>
                <c:pt idx="186">
                  <c:v>-5610</c:v>
                </c:pt>
                <c:pt idx="187">
                  <c:v>-5610</c:v>
                </c:pt>
                <c:pt idx="188">
                  <c:v>-5502</c:v>
                </c:pt>
                <c:pt idx="189">
                  <c:v>-5474</c:v>
                </c:pt>
                <c:pt idx="190">
                  <c:v>-5470.5</c:v>
                </c:pt>
                <c:pt idx="191">
                  <c:v>-5466</c:v>
                </c:pt>
                <c:pt idx="192">
                  <c:v>-5466</c:v>
                </c:pt>
                <c:pt idx="193">
                  <c:v>-5446</c:v>
                </c:pt>
                <c:pt idx="194">
                  <c:v>-5445.5</c:v>
                </c:pt>
                <c:pt idx="195">
                  <c:v>-5365</c:v>
                </c:pt>
                <c:pt idx="196">
                  <c:v>-5301.5</c:v>
                </c:pt>
                <c:pt idx="197">
                  <c:v>-5273</c:v>
                </c:pt>
                <c:pt idx="198">
                  <c:v>-5269</c:v>
                </c:pt>
                <c:pt idx="199">
                  <c:v>-5269</c:v>
                </c:pt>
                <c:pt idx="200">
                  <c:v>-5269</c:v>
                </c:pt>
                <c:pt idx="201">
                  <c:v>-5265.5</c:v>
                </c:pt>
                <c:pt idx="202">
                  <c:v>-5265</c:v>
                </c:pt>
                <c:pt idx="203">
                  <c:v>-5253</c:v>
                </c:pt>
                <c:pt idx="204">
                  <c:v>-5168.5</c:v>
                </c:pt>
                <c:pt idx="205">
                  <c:v>-5081.5</c:v>
                </c:pt>
                <c:pt idx="206">
                  <c:v>-5077</c:v>
                </c:pt>
                <c:pt idx="207">
                  <c:v>-5065</c:v>
                </c:pt>
                <c:pt idx="208">
                  <c:v>-5057</c:v>
                </c:pt>
                <c:pt idx="209">
                  <c:v>-5025</c:v>
                </c:pt>
                <c:pt idx="210">
                  <c:v>-5000</c:v>
                </c:pt>
                <c:pt idx="211">
                  <c:v>-4996</c:v>
                </c:pt>
                <c:pt idx="212">
                  <c:v>-4984.5</c:v>
                </c:pt>
                <c:pt idx="213">
                  <c:v>-4964.5</c:v>
                </c:pt>
                <c:pt idx="214">
                  <c:v>-4873</c:v>
                </c:pt>
                <c:pt idx="215">
                  <c:v>-4828.5</c:v>
                </c:pt>
                <c:pt idx="216">
                  <c:v>-4828</c:v>
                </c:pt>
                <c:pt idx="217">
                  <c:v>-4824.5</c:v>
                </c:pt>
                <c:pt idx="218">
                  <c:v>-4808</c:v>
                </c:pt>
                <c:pt idx="219">
                  <c:v>-4792.5</c:v>
                </c:pt>
                <c:pt idx="220">
                  <c:v>-4788</c:v>
                </c:pt>
                <c:pt idx="221">
                  <c:v>-4764</c:v>
                </c:pt>
                <c:pt idx="222">
                  <c:v>-4680</c:v>
                </c:pt>
                <c:pt idx="223">
                  <c:v>-4640.5</c:v>
                </c:pt>
                <c:pt idx="224">
                  <c:v>-4636.5</c:v>
                </c:pt>
                <c:pt idx="225">
                  <c:v>-4620.5</c:v>
                </c:pt>
                <c:pt idx="226">
                  <c:v>-4464</c:v>
                </c:pt>
                <c:pt idx="227">
                  <c:v>-4428</c:v>
                </c:pt>
                <c:pt idx="228">
                  <c:v>-4367.5</c:v>
                </c:pt>
                <c:pt idx="229">
                  <c:v>-4235.5</c:v>
                </c:pt>
                <c:pt idx="230">
                  <c:v>-4188</c:v>
                </c:pt>
                <c:pt idx="231">
                  <c:v>-4159.5</c:v>
                </c:pt>
                <c:pt idx="232">
                  <c:v>-4148</c:v>
                </c:pt>
                <c:pt idx="233">
                  <c:v>-4111.5</c:v>
                </c:pt>
                <c:pt idx="234">
                  <c:v>-4031.5</c:v>
                </c:pt>
                <c:pt idx="235">
                  <c:v>-3999.5</c:v>
                </c:pt>
                <c:pt idx="236">
                  <c:v>-3982.5</c:v>
                </c:pt>
                <c:pt idx="237">
                  <c:v>-3968.5</c:v>
                </c:pt>
                <c:pt idx="238">
                  <c:v>-3968.5</c:v>
                </c:pt>
                <c:pt idx="239">
                  <c:v>-3954.5</c:v>
                </c:pt>
                <c:pt idx="240">
                  <c:v>-3827</c:v>
                </c:pt>
                <c:pt idx="241">
                  <c:v>-3776.5</c:v>
                </c:pt>
                <c:pt idx="242">
                  <c:v>-3750.5</c:v>
                </c:pt>
                <c:pt idx="243">
                  <c:v>-3750.5</c:v>
                </c:pt>
                <c:pt idx="244">
                  <c:v>-3726.5</c:v>
                </c:pt>
                <c:pt idx="245">
                  <c:v>-3594</c:v>
                </c:pt>
                <c:pt idx="246">
                  <c:v>-3582</c:v>
                </c:pt>
                <c:pt idx="247">
                  <c:v>-3558</c:v>
                </c:pt>
                <c:pt idx="248">
                  <c:v>-3550</c:v>
                </c:pt>
                <c:pt idx="249">
                  <c:v>-3530</c:v>
                </c:pt>
                <c:pt idx="250">
                  <c:v>-3159</c:v>
                </c:pt>
                <c:pt idx="251">
                  <c:v>-3154.5</c:v>
                </c:pt>
                <c:pt idx="252">
                  <c:v>-2974.5</c:v>
                </c:pt>
                <c:pt idx="253">
                  <c:v>-2967</c:v>
                </c:pt>
                <c:pt idx="254">
                  <c:v>-2949</c:v>
                </c:pt>
                <c:pt idx="255">
                  <c:v>-2789.5</c:v>
                </c:pt>
                <c:pt idx="256">
                  <c:v>-2789</c:v>
                </c:pt>
                <c:pt idx="257">
                  <c:v>-2738.5</c:v>
                </c:pt>
                <c:pt idx="258">
                  <c:v>-2564.5</c:v>
                </c:pt>
                <c:pt idx="259">
                  <c:v>-2549.5</c:v>
                </c:pt>
                <c:pt idx="260">
                  <c:v>-2492</c:v>
                </c:pt>
                <c:pt idx="261">
                  <c:v>-2300.5</c:v>
                </c:pt>
                <c:pt idx="262">
                  <c:v>-2292</c:v>
                </c:pt>
                <c:pt idx="263">
                  <c:v>-2179</c:v>
                </c:pt>
                <c:pt idx="264">
                  <c:v>-2164</c:v>
                </c:pt>
                <c:pt idx="265">
                  <c:v>-2144</c:v>
                </c:pt>
                <c:pt idx="266">
                  <c:v>-2144</c:v>
                </c:pt>
                <c:pt idx="267">
                  <c:v>-2144</c:v>
                </c:pt>
                <c:pt idx="268">
                  <c:v>-2144</c:v>
                </c:pt>
                <c:pt idx="269">
                  <c:v>-2144</c:v>
                </c:pt>
                <c:pt idx="270">
                  <c:v>-2144</c:v>
                </c:pt>
                <c:pt idx="271">
                  <c:v>-2144</c:v>
                </c:pt>
                <c:pt idx="272">
                  <c:v>-2143.5</c:v>
                </c:pt>
                <c:pt idx="273">
                  <c:v>-2128.5</c:v>
                </c:pt>
                <c:pt idx="274">
                  <c:v>-2111.5</c:v>
                </c:pt>
                <c:pt idx="275">
                  <c:v>-2104.5</c:v>
                </c:pt>
                <c:pt idx="276">
                  <c:v>-2031.5</c:v>
                </c:pt>
                <c:pt idx="277">
                  <c:v>-2031</c:v>
                </c:pt>
                <c:pt idx="278">
                  <c:v>-1923.5</c:v>
                </c:pt>
                <c:pt idx="279">
                  <c:v>-1923.5</c:v>
                </c:pt>
                <c:pt idx="280">
                  <c:v>-1903</c:v>
                </c:pt>
                <c:pt idx="281">
                  <c:v>-1874.5</c:v>
                </c:pt>
                <c:pt idx="282">
                  <c:v>-1863</c:v>
                </c:pt>
                <c:pt idx="283">
                  <c:v>-1826.5</c:v>
                </c:pt>
                <c:pt idx="284">
                  <c:v>-1739</c:v>
                </c:pt>
                <c:pt idx="285">
                  <c:v>-1739</c:v>
                </c:pt>
                <c:pt idx="286">
                  <c:v>-1739</c:v>
                </c:pt>
                <c:pt idx="287">
                  <c:v>-1714.5</c:v>
                </c:pt>
                <c:pt idx="288">
                  <c:v>-1697.5</c:v>
                </c:pt>
                <c:pt idx="289">
                  <c:v>-1669.5</c:v>
                </c:pt>
                <c:pt idx="290">
                  <c:v>-1643.5</c:v>
                </c:pt>
                <c:pt idx="291">
                  <c:v>-1542</c:v>
                </c:pt>
                <c:pt idx="292">
                  <c:v>-1539</c:v>
                </c:pt>
                <c:pt idx="293">
                  <c:v>-1530.5</c:v>
                </c:pt>
                <c:pt idx="294">
                  <c:v>-1518.5</c:v>
                </c:pt>
                <c:pt idx="295">
                  <c:v>-1518.5</c:v>
                </c:pt>
                <c:pt idx="296">
                  <c:v>-1518.5</c:v>
                </c:pt>
                <c:pt idx="297">
                  <c:v>-1465.5</c:v>
                </c:pt>
                <c:pt idx="298">
                  <c:v>-1441.5</c:v>
                </c:pt>
                <c:pt idx="299">
                  <c:v>-1438.5</c:v>
                </c:pt>
                <c:pt idx="300">
                  <c:v>-1433.5</c:v>
                </c:pt>
                <c:pt idx="301">
                  <c:v>-1418.5</c:v>
                </c:pt>
                <c:pt idx="302">
                  <c:v>-1402</c:v>
                </c:pt>
                <c:pt idx="303">
                  <c:v>-1315.5</c:v>
                </c:pt>
                <c:pt idx="304">
                  <c:v>-1306.5</c:v>
                </c:pt>
                <c:pt idx="305">
                  <c:v>-1306.5</c:v>
                </c:pt>
                <c:pt idx="306">
                  <c:v>-1303.5</c:v>
                </c:pt>
                <c:pt idx="307">
                  <c:v>-1254.5</c:v>
                </c:pt>
                <c:pt idx="308">
                  <c:v>-1209.5</c:v>
                </c:pt>
                <c:pt idx="309">
                  <c:v>-1161.5</c:v>
                </c:pt>
                <c:pt idx="310">
                  <c:v>-1158</c:v>
                </c:pt>
                <c:pt idx="311">
                  <c:v>-1154</c:v>
                </c:pt>
                <c:pt idx="312">
                  <c:v>-1101.5</c:v>
                </c:pt>
                <c:pt idx="313">
                  <c:v>-1101.5</c:v>
                </c:pt>
                <c:pt idx="314">
                  <c:v>-1101.5</c:v>
                </c:pt>
                <c:pt idx="315">
                  <c:v>-1101.5</c:v>
                </c:pt>
                <c:pt idx="316">
                  <c:v>-1101.5</c:v>
                </c:pt>
                <c:pt idx="317">
                  <c:v>-1093.5</c:v>
                </c:pt>
                <c:pt idx="318">
                  <c:v>-1069.5</c:v>
                </c:pt>
                <c:pt idx="319">
                  <c:v>-1050.5</c:v>
                </c:pt>
                <c:pt idx="320">
                  <c:v>-1050.5</c:v>
                </c:pt>
                <c:pt idx="321">
                  <c:v>-1034</c:v>
                </c:pt>
                <c:pt idx="322">
                  <c:v>-1034</c:v>
                </c:pt>
                <c:pt idx="323">
                  <c:v>-913.5</c:v>
                </c:pt>
                <c:pt idx="324">
                  <c:v>-897.5</c:v>
                </c:pt>
                <c:pt idx="325">
                  <c:v>-897</c:v>
                </c:pt>
                <c:pt idx="326">
                  <c:v>-893</c:v>
                </c:pt>
                <c:pt idx="327">
                  <c:v>-893</c:v>
                </c:pt>
                <c:pt idx="328">
                  <c:v>-893</c:v>
                </c:pt>
                <c:pt idx="329">
                  <c:v>-893</c:v>
                </c:pt>
                <c:pt idx="330">
                  <c:v>-862</c:v>
                </c:pt>
                <c:pt idx="331">
                  <c:v>-862</c:v>
                </c:pt>
                <c:pt idx="332">
                  <c:v>-861</c:v>
                </c:pt>
                <c:pt idx="333">
                  <c:v>-861</c:v>
                </c:pt>
                <c:pt idx="334">
                  <c:v>-813</c:v>
                </c:pt>
                <c:pt idx="335">
                  <c:v>-801</c:v>
                </c:pt>
                <c:pt idx="336">
                  <c:v>-741.5</c:v>
                </c:pt>
                <c:pt idx="337">
                  <c:v>-697</c:v>
                </c:pt>
                <c:pt idx="338">
                  <c:v>-697</c:v>
                </c:pt>
                <c:pt idx="339">
                  <c:v>-697</c:v>
                </c:pt>
                <c:pt idx="340">
                  <c:v>-697</c:v>
                </c:pt>
                <c:pt idx="341">
                  <c:v>-697</c:v>
                </c:pt>
                <c:pt idx="342">
                  <c:v>-697</c:v>
                </c:pt>
                <c:pt idx="343">
                  <c:v>-697</c:v>
                </c:pt>
                <c:pt idx="344">
                  <c:v>-697</c:v>
                </c:pt>
                <c:pt idx="345">
                  <c:v>-697</c:v>
                </c:pt>
                <c:pt idx="346">
                  <c:v>-697</c:v>
                </c:pt>
                <c:pt idx="347">
                  <c:v>-697</c:v>
                </c:pt>
                <c:pt idx="348">
                  <c:v>-693</c:v>
                </c:pt>
                <c:pt idx="349">
                  <c:v>-693</c:v>
                </c:pt>
                <c:pt idx="350">
                  <c:v>-693</c:v>
                </c:pt>
                <c:pt idx="351">
                  <c:v>-693</c:v>
                </c:pt>
                <c:pt idx="352">
                  <c:v>-693</c:v>
                </c:pt>
                <c:pt idx="353">
                  <c:v>-693</c:v>
                </c:pt>
                <c:pt idx="354">
                  <c:v>-677</c:v>
                </c:pt>
                <c:pt idx="355">
                  <c:v>-645.5</c:v>
                </c:pt>
                <c:pt idx="356">
                  <c:v>-492.5</c:v>
                </c:pt>
                <c:pt idx="357">
                  <c:v>-488.5</c:v>
                </c:pt>
                <c:pt idx="358">
                  <c:v>-484.5</c:v>
                </c:pt>
                <c:pt idx="359">
                  <c:v>-484.5</c:v>
                </c:pt>
                <c:pt idx="360">
                  <c:v>-478</c:v>
                </c:pt>
                <c:pt idx="361">
                  <c:v>-476.5</c:v>
                </c:pt>
                <c:pt idx="362">
                  <c:v>-476.5</c:v>
                </c:pt>
                <c:pt idx="363">
                  <c:v>-476</c:v>
                </c:pt>
                <c:pt idx="364">
                  <c:v>-474.5</c:v>
                </c:pt>
                <c:pt idx="365">
                  <c:v>-472.5</c:v>
                </c:pt>
                <c:pt idx="366">
                  <c:v>-469</c:v>
                </c:pt>
                <c:pt idx="367">
                  <c:v>-462.5</c:v>
                </c:pt>
                <c:pt idx="368">
                  <c:v>-462</c:v>
                </c:pt>
                <c:pt idx="369">
                  <c:v>-461.5</c:v>
                </c:pt>
                <c:pt idx="370">
                  <c:v>-458.5</c:v>
                </c:pt>
                <c:pt idx="371">
                  <c:v>-458</c:v>
                </c:pt>
                <c:pt idx="372">
                  <c:v>-456</c:v>
                </c:pt>
                <c:pt idx="373">
                  <c:v>-454.5</c:v>
                </c:pt>
                <c:pt idx="374">
                  <c:v>-454</c:v>
                </c:pt>
                <c:pt idx="375">
                  <c:v>-452</c:v>
                </c:pt>
                <c:pt idx="376">
                  <c:v>-445.5</c:v>
                </c:pt>
                <c:pt idx="377">
                  <c:v>-444</c:v>
                </c:pt>
                <c:pt idx="378">
                  <c:v>-442</c:v>
                </c:pt>
                <c:pt idx="379">
                  <c:v>-440</c:v>
                </c:pt>
                <c:pt idx="380">
                  <c:v>-438</c:v>
                </c:pt>
                <c:pt idx="381">
                  <c:v>-437.5</c:v>
                </c:pt>
                <c:pt idx="382">
                  <c:v>-429.5</c:v>
                </c:pt>
                <c:pt idx="383">
                  <c:v>-320.5</c:v>
                </c:pt>
                <c:pt idx="384">
                  <c:v>-296</c:v>
                </c:pt>
                <c:pt idx="385">
                  <c:v>-288</c:v>
                </c:pt>
                <c:pt idx="386">
                  <c:v>-284</c:v>
                </c:pt>
                <c:pt idx="387">
                  <c:v>-272.5</c:v>
                </c:pt>
                <c:pt idx="388">
                  <c:v>-268</c:v>
                </c:pt>
                <c:pt idx="389">
                  <c:v>-260</c:v>
                </c:pt>
                <c:pt idx="390">
                  <c:v>-252</c:v>
                </c:pt>
                <c:pt idx="391">
                  <c:v>-244.5</c:v>
                </c:pt>
                <c:pt idx="392">
                  <c:v>-228.5</c:v>
                </c:pt>
                <c:pt idx="393">
                  <c:v>-224</c:v>
                </c:pt>
                <c:pt idx="394">
                  <c:v>-68</c:v>
                </c:pt>
                <c:pt idx="395">
                  <c:v>-40</c:v>
                </c:pt>
                <c:pt idx="396">
                  <c:v>-36.5</c:v>
                </c:pt>
                <c:pt idx="397">
                  <c:v>0.5</c:v>
                </c:pt>
                <c:pt idx="398">
                  <c:v>3.5</c:v>
                </c:pt>
                <c:pt idx="399">
                  <c:v>11.5</c:v>
                </c:pt>
                <c:pt idx="400">
                  <c:v>112.5</c:v>
                </c:pt>
                <c:pt idx="401">
                  <c:v>112.5</c:v>
                </c:pt>
                <c:pt idx="402">
                  <c:v>132.5</c:v>
                </c:pt>
                <c:pt idx="403">
                  <c:v>132.5</c:v>
                </c:pt>
                <c:pt idx="404">
                  <c:v>132.5</c:v>
                </c:pt>
                <c:pt idx="405">
                  <c:v>132.5</c:v>
                </c:pt>
                <c:pt idx="406">
                  <c:v>135.5</c:v>
                </c:pt>
                <c:pt idx="407">
                  <c:v>136.5</c:v>
                </c:pt>
                <c:pt idx="408">
                  <c:v>136.5</c:v>
                </c:pt>
                <c:pt idx="409">
                  <c:v>156.5</c:v>
                </c:pt>
                <c:pt idx="410">
                  <c:v>172</c:v>
                </c:pt>
                <c:pt idx="411">
                  <c:v>197</c:v>
                </c:pt>
                <c:pt idx="412">
                  <c:v>321</c:v>
                </c:pt>
                <c:pt idx="413">
                  <c:v>349</c:v>
                </c:pt>
                <c:pt idx="414">
                  <c:v>349</c:v>
                </c:pt>
                <c:pt idx="415">
                  <c:v>353</c:v>
                </c:pt>
                <c:pt idx="416">
                  <c:v>353</c:v>
                </c:pt>
                <c:pt idx="417">
                  <c:v>417.5</c:v>
                </c:pt>
                <c:pt idx="418">
                  <c:v>553</c:v>
                </c:pt>
                <c:pt idx="419">
                  <c:v>553</c:v>
                </c:pt>
                <c:pt idx="420">
                  <c:v>553</c:v>
                </c:pt>
                <c:pt idx="421">
                  <c:v>565.5</c:v>
                </c:pt>
                <c:pt idx="422">
                  <c:v>569.5</c:v>
                </c:pt>
                <c:pt idx="423">
                  <c:v>625</c:v>
                </c:pt>
                <c:pt idx="424">
                  <c:v>637</c:v>
                </c:pt>
                <c:pt idx="425">
                  <c:v>786</c:v>
                </c:pt>
                <c:pt idx="426">
                  <c:v>786</c:v>
                </c:pt>
                <c:pt idx="427">
                  <c:v>858</c:v>
                </c:pt>
                <c:pt idx="428">
                  <c:v>858</c:v>
                </c:pt>
                <c:pt idx="429">
                  <c:v>862.5</c:v>
                </c:pt>
                <c:pt idx="430">
                  <c:v>870.5</c:v>
                </c:pt>
                <c:pt idx="431">
                  <c:v>938</c:v>
                </c:pt>
                <c:pt idx="432">
                  <c:v>990.5</c:v>
                </c:pt>
                <c:pt idx="433">
                  <c:v>1042.5</c:v>
                </c:pt>
                <c:pt idx="434">
                  <c:v>1058.5</c:v>
                </c:pt>
                <c:pt idx="435">
                  <c:v>1193</c:v>
                </c:pt>
                <c:pt idx="436">
                  <c:v>1222</c:v>
                </c:pt>
                <c:pt idx="437">
                  <c:v>1223</c:v>
                </c:pt>
                <c:pt idx="438">
                  <c:v>1223</c:v>
                </c:pt>
                <c:pt idx="439">
                  <c:v>1227</c:v>
                </c:pt>
                <c:pt idx="440">
                  <c:v>1235</c:v>
                </c:pt>
                <c:pt idx="441">
                  <c:v>1243.5</c:v>
                </c:pt>
                <c:pt idx="442">
                  <c:v>1250</c:v>
                </c:pt>
                <c:pt idx="443">
                  <c:v>1379</c:v>
                </c:pt>
                <c:pt idx="444">
                  <c:v>1395</c:v>
                </c:pt>
                <c:pt idx="445">
                  <c:v>1419.5</c:v>
                </c:pt>
                <c:pt idx="446">
                  <c:v>1491.5</c:v>
                </c:pt>
                <c:pt idx="447">
                  <c:v>1591.5</c:v>
                </c:pt>
                <c:pt idx="448">
                  <c:v>1595.5</c:v>
                </c:pt>
                <c:pt idx="449">
                  <c:v>1631.5</c:v>
                </c:pt>
                <c:pt idx="450">
                  <c:v>1631.5</c:v>
                </c:pt>
                <c:pt idx="451">
                  <c:v>1631.5</c:v>
                </c:pt>
                <c:pt idx="452">
                  <c:v>1647.5</c:v>
                </c:pt>
                <c:pt idx="453">
                  <c:v>1659</c:v>
                </c:pt>
                <c:pt idx="454">
                  <c:v>1679</c:v>
                </c:pt>
                <c:pt idx="455">
                  <c:v>1707</c:v>
                </c:pt>
                <c:pt idx="456">
                  <c:v>1791.5</c:v>
                </c:pt>
                <c:pt idx="457">
                  <c:v>1799.5</c:v>
                </c:pt>
                <c:pt idx="458">
                  <c:v>1799.5</c:v>
                </c:pt>
                <c:pt idx="459">
                  <c:v>1839</c:v>
                </c:pt>
                <c:pt idx="460">
                  <c:v>1859.5</c:v>
                </c:pt>
                <c:pt idx="461">
                  <c:v>1887.5</c:v>
                </c:pt>
                <c:pt idx="462">
                  <c:v>1915.5</c:v>
                </c:pt>
                <c:pt idx="463">
                  <c:v>2019</c:v>
                </c:pt>
                <c:pt idx="464">
                  <c:v>2048</c:v>
                </c:pt>
                <c:pt idx="465">
                  <c:v>2064.5</c:v>
                </c:pt>
                <c:pt idx="466">
                  <c:v>2092</c:v>
                </c:pt>
                <c:pt idx="467">
                  <c:v>2207</c:v>
                </c:pt>
                <c:pt idx="468">
                  <c:v>2252</c:v>
                </c:pt>
                <c:pt idx="469">
                  <c:v>2273</c:v>
                </c:pt>
                <c:pt idx="470">
                  <c:v>2313</c:v>
                </c:pt>
                <c:pt idx="471">
                  <c:v>2445</c:v>
                </c:pt>
                <c:pt idx="472">
                  <c:v>2461.5</c:v>
                </c:pt>
                <c:pt idx="473">
                  <c:v>2476</c:v>
                </c:pt>
                <c:pt idx="474">
                  <c:v>2517</c:v>
                </c:pt>
                <c:pt idx="475">
                  <c:v>2517.5</c:v>
                </c:pt>
                <c:pt idx="476">
                  <c:v>2517.5</c:v>
                </c:pt>
                <c:pt idx="477">
                  <c:v>2629</c:v>
                </c:pt>
                <c:pt idx="478">
                  <c:v>2661.5</c:v>
                </c:pt>
                <c:pt idx="479">
                  <c:v>2664</c:v>
                </c:pt>
                <c:pt idx="480">
                  <c:v>2693.5</c:v>
                </c:pt>
                <c:pt idx="481">
                  <c:v>2738</c:v>
                </c:pt>
                <c:pt idx="482">
                  <c:v>2738</c:v>
                </c:pt>
                <c:pt idx="483">
                  <c:v>2757</c:v>
                </c:pt>
                <c:pt idx="484">
                  <c:v>2872</c:v>
                </c:pt>
                <c:pt idx="485">
                  <c:v>2873.5</c:v>
                </c:pt>
                <c:pt idx="486">
                  <c:v>2881</c:v>
                </c:pt>
                <c:pt idx="487">
                  <c:v>2885.5</c:v>
                </c:pt>
                <c:pt idx="488">
                  <c:v>2886.5</c:v>
                </c:pt>
                <c:pt idx="489">
                  <c:v>2906</c:v>
                </c:pt>
                <c:pt idx="490">
                  <c:v>2906.5</c:v>
                </c:pt>
                <c:pt idx="491">
                  <c:v>2909</c:v>
                </c:pt>
                <c:pt idx="492">
                  <c:v>2926</c:v>
                </c:pt>
                <c:pt idx="493">
                  <c:v>2926</c:v>
                </c:pt>
                <c:pt idx="494">
                  <c:v>3074</c:v>
                </c:pt>
                <c:pt idx="495">
                  <c:v>3074</c:v>
                </c:pt>
                <c:pt idx="496">
                  <c:v>3081</c:v>
                </c:pt>
                <c:pt idx="497">
                  <c:v>3090</c:v>
                </c:pt>
                <c:pt idx="498">
                  <c:v>3090</c:v>
                </c:pt>
                <c:pt idx="499">
                  <c:v>3090</c:v>
                </c:pt>
                <c:pt idx="500">
                  <c:v>3090</c:v>
                </c:pt>
                <c:pt idx="501">
                  <c:v>3102.5</c:v>
                </c:pt>
                <c:pt idx="502">
                  <c:v>3103.5</c:v>
                </c:pt>
                <c:pt idx="503">
                  <c:v>3110</c:v>
                </c:pt>
                <c:pt idx="504">
                  <c:v>3112</c:v>
                </c:pt>
                <c:pt idx="505">
                  <c:v>3144</c:v>
                </c:pt>
                <c:pt idx="506">
                  <c:v>3175</c:v>
                </c:pt>
                <c:pt idx="507">
                  <c:v>3286.5</c:v>
                </c:pt>
                <c:pt idx="508">
                  <c:v>3290.5</c:v>
                </c:pt>
                <c:pt idx="509">
                  <c:v>3290.5</c:v>
                </c:pt>
                <c:pt idx="510">
                  <c:v>3307</c:v>
                </c:pt>
                <c:pt idx="511">
                  <c:v>3307</c:v>
                </c:pt>
                <c:pt idx="512">
                  <c:v>3307.5</c:v>
                </c:pt>
                <c:pt idx="513">
                  <c:v>3308</c:v>
                </c:pt>
                <c:pt idx="514">
                  <c:v>3313.5</c:v>
                </c:pt>
                <c:pt idx="515">
                  <c:v>3324</c:v>
                </c:pt>
                <c:pt idx="516">
                  <c:v>3327</c:v>
                </c:pt>
                <c:pt idx="517">
                  <c:v>3327</c:v>
                </c:pt>
                <c:pt idx="518">
                  <c:v>3356</c:v>
                </c:pt>
                <c:pt idx="519">
                  <c:v>3507</c:v>
                </c:pt>
                <c:pt idx="520">
                  <c:v>3517</c:v>
                </c:pt>
                <c:pt idx="521">
                  <c:v>3673.5</c:v>
                </c:pt>
                <c:pt idx="522">
                  <c:v>3675.5</c:v>
                </c:pt>
                <c:pt idx="523">
                  <c:v>3683</c:v>
                </c:pt>
                <c:pt idx="524">
                  <c:v>3722</c:v>
                </c:pt>
                <c:pt idx="525">
                  <c:v>3727</c:v>
                </c:pt>
                <c:pt idx="526">
                  <c:v>3731.5</c:v>
                </c:pt>
                <c:pt idx="527">
                  <c:v>3739</c:v>
                </c:pt>
                <c:pt idx="528">
                  <c:v>3763</c:v>
                </c:pt>
                <c:pt idx="529">
                  <c:v>3772</c:v>
                </c:pt>
                <c:pt idx="530">
                  <c:v>3919.5</c:v>
                </c:pt>
                <c:pt idx="531">
                  <c:v>3971</c:v>
                </c:pt>
                <c:pt idx="532">
                  <c:v>3971</c:v>
                </c:pt>
                <c:pt idx="533">
                  <c:v>4064</c:v>
                </c:pt>
                <c:pt idx="534">
                  <c:v>4107</c:v>
                </c:pt>
                <c:pt idx="535">
                  <c:v>4123.5</c:v>
                </c:pt>
                <c:pt idx="536">
                  <c:v>4124</c:v>
                </c:pt>
                <c:pt idx="537">
                  <c:v>4140</c:v>
                </c:pt>
                <c:pt idx="538">
                  <c:v>4140</c:v>
                </c:pt>
                <c:pt idx="539">
                  <c:v>4161.5</c:v>
                </c:pt>
                <c:pt idx="540">
                  <c:v>4276</c:v>
                </c:pt>
                <c:pt idx="541">
                  <c:v>4300</c:v>
                </c:pt>
                <c:pt idx="542">
                  <c:v>4308</c:v>
                </c:pt>
                <c:pt idx="543">
                  <c:v>4315</c:v>
                </c:pt>
                <c:pt idx="544">
                  <c:v>4348</c:v>
                </c:pt>
                <c:pt idx="545">
                  <c:v>4364</c:v>
                </c:pt>
                <c:pt idx="546">
                  <c:v>4508.5</c:v>
                </c:pt>
                <c:pt idx="547">
                  <c:v>4525</c:v>
                </c:pt>
                <c:pt idx="548">
                  <c:v>4528</c:v>
                </c:pt>
                <c:pt idx="549">
                  <c:v>4592</c:v>
                </c:pt>
                <c:pt idx="550">
                  <c:v>4732</c:v>
                </c:pt>
                <c:pt idx="551">
                  <c:v>4757.5</c:v>
                </c:pt>
                <c:pt idx="552">
                  <c:v>4936</c:v>
                </c:pt>
                <c:pt idx="553">
                  <c:v>4944.5</c:v>
                </c:pt>
                <c:pt idx="554">
                  <c:v>4980.5</c:v>
                </c:pt>
                <c:pt idx="555">
                  <c:v>4989</c:v>
                </c:pt>
                <c:pt idx="556">
                  <c:v>4990</c:v>
                </c:pt>
                <c:pt idx="557">
                  <c:v>5014</c:v>
                </c:pt>
                <c:pt idx="558">
                  <c:v>5030</c:v>
                </c:pt>
                <c:pt idx="559">
                  <c:v>5152.5</c:v>
                </c:pt>
                <c:pt idx="560">
                  <c:v>5154</c:v>
                </c:pt>
                <c:pt idx="561">
                  <c:v>5159</c:v>
                </c:pt>
                <c:pt idx="562">
                  <c:v>5161</c:v>
                </c:pt>
                <c:pt idx="563">
                  <c:v>5169</c:v>
                </c:pt>
                <c:pt idx="564">
                  <c:v>5177</c:v>
                </c:pt>
                <c:pt idx="565">
                  <c:v>5178</c:v>
                </c:pt>
                <c:pt idx="566">
                  <c:v>5205.5</c:v>
                </c:pt>
                <c:pt idx="567">
                  <c:v>5385</c:v>
                </c:pt>
                <c:pt idx="568">
                  <c:v>5390</c:v>
                </c:pt>
                <c:pt idx="569">
                  <c:v>5411</c:v>
                </c:pt>
                <c:pt idx="570">
                  <c:v>5589.5</c:v>
                </c:pt>
                <c:pt idx="571">
                  <c:v>5602</c:v>
                </c:pt>
                <c:pt idx="572">
                  <c:v>5619</c:v>
                </c:pt>
                <c:pt idx="573">
                  <c:v>5638.5</c:v>
                </c:pt>
                <c:pt idx="574">
                  <c:v>5663.5</c:v>
                </c:pt>
              </c:numCache>
            </c:numRef>
          </c:xVal>
          <c:yVal>
            <c:numRef>
              <c:f>Active!$O$21:$O$9904</c:f>
              <c:numCache>
                <c:formatCode>General</c:formatCode>
                <c:ptCount val="9884"/>
                <c:pt idx="0">
                  <c:v>-7.4657697480415258E-2</c:v>
                </c:pt>
                <c:pt idx="1">
                  <c:v>-7.4507583469743024E-2</c:v>
                </c:pt>
                <c:pt idx="2">
                  <c:v>-7.4048074169898975E-2</c:v>
                </c:pt>
                <c:pt idx="3">
                  <c:v>-7.3168016458476967E-2</c:v>
                </c:pt>
                <c:pt idx="4">
                  <c:v>-7.3130201478689302E-2</c:v>
                </c:pt>
                <c:pt idx="5">
                  <c:v>-7.3093532407380063E-2</c:v>
                </c:pt>
                <c:pt idx="6">
                  <c:v>-7.305686333607081E-2</c:v>
                </c:pt>
                <c:pt idx="7">
                  <c:v>-7.2819660281039089E-2</c:v>
                </c:pt>
                <c:pt idx="8">
                  <c:v>-7.26981939823272E-2</c:v>
                </c:pt>
                <c:pt idx="9">
                  <c:v>-7.2690172622978305E-2</c:v>
                </c:pt>
                <c:pt idx="10">
                  <c:v>-7.2662670819496372E-2</c:v>
                </c:pt>
                <c:pt idx="11">
                  <c:v>-7.264319037536332E-2</c:v>
                </c:pt>
                <c:pt idx="12">
                  <c:v>-7.2606521304054067E-2</c:v>
                </c:pt>
                <c:pt idx="13">
                  <c:v>-7.2568706324266402E-2</c:v>
                </c:pt>
                <c:pt idx="14">
                  <c:v>-7.2315460550536892E-2</c:v>
                </c:pt>
                <c:pt idx="15">
                  <c:v>-7.2153887455080515E-2</c:v>
                </c:pt>
                <c:pt idx="16">
                  <c:v>-7.1882307145696378E-2</c:v>
                </c:pt>
                <c:pt idx="17">
                  <c:v>-7.1814698545469957E-2</c:v>
                </c:pt>
                <c:pt idx="18">
                  <c:v>-7.1799801735250565E-2</c:v>
                </c:pt>
                <c:pt idx="19">
                  <c:v>-7.0808590901422386E-2</c:v>
                </c:pt>
                <c:pt idx="20">
                  <c:v>-7.0477423351160723E-2</c:v>
                </c:pt>
                <c:pt idx="21">
                  <c:v>-7.0468256083333403E-2</c:v>
                </c:pt>
                <c:pt idx="22">
                  <c:v>-6.9898739569561608E-2</c:v>
                </c:pt>
                <c:pt idx="23">
                  <c:v>-6.983342278629201E-2</c:v>
                </c:pt>
                <c:pt idx="24">
                  <c:v>-6.9384226662753692E-2</c:v>
                </c:pt>
                <c:pt idx="25">
                  <c:v>-6.9337244415138721E-2</c:v>
                </c:pt>
                <c:pt idx="26">
                  <c:v>-6.922609129273255E-2</c:v>
                </c:pt>
                <c:pt idx="27">
                  <c:v>-6.8962532342697308E-2</c:v>
                </c:pt>
                <c:pt idx="28">
                  <c:v>-6.8859400579640045E-2</c:v>
                </c:pt>
                <c:pt idx="29">
                  <c:v>-6.8457186703716699E-2</c:v>
                </c:pt>
                <c:pt idx="30">
                  <c:v>-6.7529000836201308E-2</c:v>
                </c:pt>
                <c:pt idx="31">
                  <c:v>-6.7296381415083248E-2</c:v>
                </c:pt>
                <c:pt idx="32">
                  <c:v>-6.7041989732875326E-2</c:v>
                </c:pt>
                <c:pt idx="33">
                  <c:v>-6.6023277095565214E-2</c:v>
                </c:pt>
                <c:pt idx="34">
                  <c:v>-6.586399581706566E-2</c:v>
                </c:pt>
                <c:pt idx="35">
                  <c:v>-6.5442301497009275E-2</c:v>
                </c:pt>
                <c:pt idx="36">
                  <c:v>-6.4241389411631322E-2</c:v>
                </c:pt>
                <c:pt idx="37">
                  <c:v>-6.3745211040478034E-2</c:v>
                </c:pt>
                <c:pt idx="38">
                  <c:v>-6.3258199937152051E-2</c:v>
                </c:pt>
                <c:pt idx="39">
                  <c:v>-6.3221530865842812E-2</c:v>
                </c:pt>
                <c:pt idx="40">
                  <c:v>-6.3221530865842812E-2</c:v>
                </c:pt>
                <c:pt idx="41">
                  <c:v>-6.2716185226862203E-2</c:v>
                </c:pt>
                <c:pt idx="42">
                  <c:v>-6.2716185226862203E-2</c:v>
                </c:pt>
                <c:pt idx="43">
                  <c:v>-6.2707017959034883E-2</c:v>
                </c:pt>
                <c:pt idx="44">
                  <c:v>-6.2220006855708901E-2</c:v>
                </c:pt>
                <c:pt idx="45">
                  <c:v>-6.2220006855708901E-2</c:v>
                </c:pt>
                <c:pt idx="46">
                  <c:v>-6.2200526411575863E-2</c:v>
                </c:pt>
                <c:pt idx="47">
                  <c:v>-6.2173024608093923E-2</c:v>
                </c:pt>
                <c:pt idx="48">
                  <c:v>-6.2163857340266609E-2</c:v>
                </c:pt>
                <c:pt idx="49">
                  <c:v>-6.2127188268957363E-2</c:v>
                </c:pt>
                <c:pt idx="50">
                  <c:v>-6.1686013504767941E-2</c:v>
                </c:pt>
                <c:pt idx="51">
                  <c:v>-6.1600070368886886E-2</c:v>
                </c:pt>
                <c:pt idx="52">
                  <c:v>-6.1245984649056937E-2</c:v>
                </c:pt>
                <c:pt idx="53">
                  <c:v>-6.1068368834902756E-2</c:v>
                </c:pt>
                <c:pt idx="54">
                  <c:v>-6.0843770773133597E-2</c:v>
                </c:pt>
                <c:pt idx="55">
                  <c:v>-6.0720012657464878E-2</c:v>
                </c:pt>
                <c:pt idx="56">
                  <c:v>-5.9915584905618199E-2</c:v>
                </c:pt>
                <c:pt idx="57">
                  <c:v>-5.9904125820834056E-2</c:v>
                </c:pt>
                <c:pt idx="58">
                  <c:v>-5.9869748566481633E-2</c:v>
                </c:pt>
                <c:pt idx="59">
                  <c:v>-5.9867456749524803E-2</c:v>
                </c:pt>
                <c:pt idx="60">
                  <c:v>-5.9833079495172387E-2</c:v>
                </c:pt>
                <c:pt idx="61">
                  <c:v>-5.979411860690631E-2</c:v>
                </c:pt>
                <c:pt idx="62">
                  <c:v>-5.9791826789949473E-2</c:v>
                </c:pt>
                <c:pt idx="63">
                  <c:v>-5.9737969091464019E-2</c:v>
                </c:pt>
                <c:pt idx="64">
                  <c:v>-5.9718488647330981E-2</c:v>
                </c:pt>
                <c:pt idx="65">
                  <c:v>-5.9692132752327452E-2</c:v>
                </c:pt>
                <c:pt idx="66">
                  <c:v>-5.9673798216672826E-2</c:v>
                </c:pt>
                <c:pt idx="67">
                  <c:v>-5.9448054246425255E-2</c:v>
                </c:pt>
                <c:pt idx="68">
                  <c:v>-5.9360965202065782E-2</c:v>
                </c:pt>
                <c:pt idx="69">
                  <c:v>-5.9297940235753008E-2</c:v>
                </c:pt>
                <c:pt idx="70">
                  <c:v>-5.9261271164443761E-2</c:v>
                </c:pt>
                <c:pt idx="71">
                  <c:v>-5.897479404484024E-2</c:v>
                </c:pt>
                <c:pt idx="72">
                  <c:v>-5.890145590222174E-2</c:v>
                </c:pt>
                <c:pt idx="73">
                  <c:v>-5.8770822335682538E-2</c:v>
                </c:pt>
                <c:pt idx="74">
                  <c:v>-5.8464864771945978E-2</c:v>
                </c:pt>
                <c:pt idx="75">
                  <c:v>-5.8398402080197961E-2</c:v>
                </c:pt>
                <c:pt idx="76">
                  <c:v>-5.8389234812370648E-2</c:v>
                </c:pt>
                <c:pt idx="77">
                  <c:v>-5.8361733008888708E-2</c:v>
                </c:pt>
                <c:pt idx="78">
                  <c:v>-5.8343398473234082E-2</c:v>
                </c:pt>
                <c:pt idx="79">
                  <c:v>-5.8322772120622632E-2</c:v>
                </c:pt>
                <c:pt idx="80">
                  <c:v>-5.8322772120622632E-2</c:v>
                </c:pt>
                <c:pt idx="81">
                  <c:v>-5.8248288069525714E-2</c:v>
                </c:pt>
                <c:pt idx="82">
                  <c:v>-5.7733775162717799E-2</c:v>
                </c:pt>
                <c:pt idx="83">
                  <c:v>-5.7533241178995331E-2</c:v>
                </c:pt>
                <c:pt idx="84">
                  <c:v>-5.7513760734862293E-2</c:v>
                </c:pt>
                <c:pt idx="85">
                  <c:v>-5.7504593467034987E-2</c:v>
                </c:pt>
                <c:pt idx="86">
                  <c:v>-5.7496572107686085E-2</c:v>
                </c:pt>
                <c:pt idx="87">
                  <c:v>-5.7487404839858772E-2</c:v>
                </c:pt>
                <c:pt idx="88">
                  <c:v>-5.7475945755074628E-2</c:v>
                </c:pt>
                <c:pt idx="89">
                  <c:v>-5.7445006226157454E-2</c:v>
                </c:pt>
                <c:pt idx="90">
                  <c:v>-5.7442714409200624E-2</c:v>
                </c:pt>
                <c:pt idx="91">
                  <c:v>-5.7394586253107234E-2</c:v>
                </c:pt>
                <c:pt idx="92">
                  <c:v>-5.7357917181797988E-2</c:v>
                </c:pt>
                <c:pt idx="93">
                  <c:v>-5.7304059483312519E-2</c:v>
                </c:pt>
                <c:pt idx="94">
                  <c:v>-5.7029041448493148E-2</c:v>
                </c:pt>
                <c:pt idx="95">
                  <c:v>-5.6947681946525747E-2</c:v>
                </c:pt>
                <c:pt idx="96">
                  <c:v>-5.6576407599519582E-2</c:v>
                </c:pt>
                <c:pt idx="97">
                  <c:v>-5.6568386240170687E-2</c:v>
                </c:pt>
                <c:pt idx="98">
                  <c:v>-5.6567240331692276E-2</c:v>
                </c:pt>
                <c:pt idx="99">
                  <c:v>-5.6539738528210329E-2</c:v>
                </c:pt>
                <c:pt idx="100">
                  <c:v>-5.6532863077339846E-2</c:v>
                </c:pt>
                <c:pt idx="101">
                  <c:v>-5.6469838111027071E-2</c:v>
                </c:pt>
                <c:pt idx="102">
                  <c:v>-5.6358684988620913E-2</c:v>
                </c:pt>
                <c:pt idx="103">
                  <c:v>-5.6318578191876419E-2</c:v>
                </c:pt>
                <c:pt idx="104">
                  <c:v>-5.6036684706186557E-2</c:v>
                </c:pt>
                <c:pt idx="105">
                  <c:v>-5.5989702458571579E-2</c:v>
                </c:pt>
                <c:pt idx="106">
                  <c:v>-5.5468314100893173E-2</c:v>
                </c:pt>
                <c:pt idx="107">
                  <c:v>-5.5448833656760135E-2</c:v>
                </c:pt>
                <c:pt idx="108">
                  <c:v>-5.5366328246314322E-2</c:v>
                </c:pt>
                <c:pt idx="109">
                  <c:v>-5.5061516591056181E-2</c:v>
                </c:pt>
                <c:pt idx="110">
                  <c:v>-5.5054641140185698E-2</c:v>
                </c:pt>
                <c:pt idx="111">
                  <c:v>-5.5023701611268516E-2</c:v>
                </c:pt>
                <c:pt idx="112">
                  <c:v>-5.4634092728607725E-2</c:v>
                </c:pt>
                <c:pt idx="113">
                  <c:v>-5.4611174559039445E-2</c:v>
                </c:pt>
                <c:pt idx="114">
                  <c:v>-5.4602007291212132E-2</c:v>
                </c:pt>
                <c:pt idx="115">
                  <c:v>-5.4592840023384825E-2</c:v>
                </c:pt>
                <c:pt idx="116">
                  <c:v>-5.4536690507942534E-2</c:v>
                </c:pt>
                <c:pt idx="117">
                  <c:v>-5.4180312971155754E-2</c:v>
                </c:pt>
                <c:pt idx="118">
                  <c:v>-5.4147081625281743E-2</c:v>
                </c:pt>
                <c:pt idx="119">
                  <c:v>-5.4105828920058843E-2</c:v>
                </c:pt>
                <c:pt idx="120">
                  <c:v>-5.3711636403484399E-2</c:v>
                </c:pt>
                <c:pt idx="121">
                  <c:v>-5.3641735986301134E-2</c:v>
                </c:pt>
                <c:pt idx="122">
                  <c:v>-5.3630276901516998E-2</c:v>
                </c:pt>
                <c:pt idx="123">
                  <c:v>-5.3165038059280884E-2</c:v>
                </c:pt>
                <c:pt idx="124">
                  <c:v>-5.3098575367532867E-2</c:v>
                </c:pt>
                <c:pt idx="125">
                  <c:v>-5.3059614479266784E-2</c:v>
                </c:pt>
                <c:pt idx="126">
                  <c:v>-5.3024091316435956E-2</c:v>
                </c:pt>
                <c:pt idx="127">
                  <c:v>-5.2675735138998078E-2</c:v>
                </c:pt>
                <c:pt idx="128">
                  <c:v>-5.2258624452855354E-2</c:v>
                </c:pt>
                <c:pt idx="129">
                  <c:v>-5.2218517656110859E-2</c:v>
                </c:pt>
                <c:pt idx="130">
                  <c:v>-5.2168097683060639E-2</c:v>
                </c:pt>
                <c:pt idx="131">
                  <c:v>-5.2160076323711738E-2</c:v>
                </c:pt>
                <c:pt idx="132">
                  <c:v>-5.2139449971100288E-2</c:v>
                </c:pt>
                <c:pt idx="133">
                  <c:v>-5.1737236095176949E-2</c:v>
                </c:pt>
                <c:pt idx="134">
                  <c:v>-5.1701712932346114E-2</c:v>
                </c:pt>
                <c:pt idx="135">
                  <c:v>-5.1700567023867695E-2</c:v>
                </c:pt>
                <c:pt idx="136">
                  <c:v>-5.1661606135601619E-2</c:v>
                </c:pt>
                <c:pt idx="137">
                  <c:v>-5.1505762582537307E-2</c:v>
                </c:pt>
                <c:pt idx="138">
                  <c:v>-5.1472531236663295E-2</c:v>
                </c:pt>
                <c:pt idx="139">
                  <c:v>-5.1243349540980476E-2</c:v>
                </c:pt>
                <c:pt idx="140">
                  <c:v>-5.0773527064830709E-2</c:v>
                </c:pt>
                <c:pt idx="141">
                  <c:v>-5.0764359797003403E-2</c:v>
                </c:pt>
                <c:pt idx="142">
                  <c:v>-5.0332352300641287E-2</c:v>
                </c:pt>
                <c:pt idx="143">
                  <c:v>-5.0232658263019266E-2</c:v>
                </c:pt>
                <c:pt idx="144">
                  <c:v>-5.0128380591483584E-2</c:v>
                </c:pt>
                <c:pt idx="145">
                  <c:v>-4.9836173929487998E-2</c:v>
                </c:pt>
                <c:pt idx="146">
                  <c:v>-4.888048625849066E-2</c:v>
                </c:pt>
                <c:pt idx="147">
                  <c:v>-4.8844963095659819E-2</c:v>
                </c:pt>
                <c:pt idx="148">
                  <c:v>-4.8807148115872154E-2</c:v>
                </c:pt>
                <c:pt idx="149">
                  <c:v>-4.8806002207393742E-2</c:v>
                </c:pt>
                <c:pt idx="150">
                  <c:v>-4.8796834939566436E-2</c:v>
                </c:pt>
                <c:pt idx="151">
                  <c:v>-4.7945424940104772E-2</c:v>
                </c:pt>
                <c:pt idx="152">
                  <c:v>-4.7917923136622839E-2</c:v>
                </c:pt>
                <c:pt idx="153">
                  <c:v>-4.7420598856991125E-2</c:v>
                </c:pt>
                <c:pt idx="154">
                  <c:v>-4.6899210499312727E-2</c:v>
                </c:pt>
                <c:pt idx="155">
                  <c:v>-4.6841915075392024E-2</c:v>
                </c:pt>
                <c:pt idx="156">
                  <c:v>-4.6841915075392024E-2</c:v>
                </c:pt>
                <c:pt idx="157">
                  <c:v>-4.6336569436411415E-2</c:v>
                </c:pt>
                <c:pt idx="158">
                  <c:v>-4.6226562222483662E-2</c:v>
                </c:pt>
                <c:pt idx="159">
                  <c:v>-4.5941231011358559E-2</c:v>
                </c:pt>
                <c:pt idx="160">
                  <c:v>-4.5793408817643141E-2</c:v>
                </c:pt>
                <c:pt idx="161">
                  <c:v>-4.5503493972604378E-2</c:v>
                </c:pt>
                <c:pt idx="162">
                  <c:v>-4.5465678992816713E-2</c:v>
                </c:pt>
                <c:pt idx="163">
                  <c:v>-4.5316710890622891E-2</c:v>
                </c:pt>
                <c:pt idx="164">
                  <c:v>-4.5023358320148886E-2</c:v>
                </c:pt>
                <c:pt idx="165">
                  <c:v>-4.5015336960799984E-2</c:v>
                </c:pt>
                <c:pt idx="166">
                  <c:v>-4.4783863448160342E-2</c:v>
                </c:pt>
                <c:pt idx="167">
                  <c:v>-4.4630311712052853E-2</c:v>
                </c:pt>
                <c:pt idx="168">
                  <c:v>-4.4519158589646689E-2</c:v>
                </c:pt>
                <c:pt idx="169">
                  <c:v>-4.4051627930453752E-2</c:v>
                </c:pt>
                <c:pt idx="170">
                  <c:v>-4.4050482021975333E-2</c:v>
                </c:pt>
                <c:pt idx="171">
                  <c:v>-4.404131475414802E-2</c:v>
                </c:pt>
                <c:pt idx="172">
                  <c:v>-4.4012667042187668E-2</c:v>
                </c:pt>
                <c:pt idx="173">
                  <c:v>-4.3711293112364769E-2</c:v>
                </c:pt>
                <c:pt idx="174">
                  <c:v>-4.3590972722131291E-2</c:v>
                </c:pt>
                <c:pt idx="175">
                  <c:v>-4.3581805454303978E-2</c:v>
                </c:pt>
                <c:pt idx="176">
                  <c:v>-4.3508467311685478E-2</c:v>
                </c:pt>
                <c:pt idx="177">
                  <c:v>-4.3388146921452E-2</c:v>
                </c:pt>
                <c:pt idx="178">
                  <c:v>-4.32334492768661E-2</c:v>
                </c:pt>
                <c:pt idx="179">
                  <c:v>-4.2992808496399144E-2</c:v>
                </c:pt>
                <c:pt idx="180">
                  <c:v>-4.2855299478989459E-2</c:v>
                </c:pt>
                <c:pt idx="181">
                  <c:v>-4.2849569936597387E-2</c:v>
                </c:pt>
                <c:pt idx="182">
                  <c:v>-4.2699455925925139E-2</c:v>
                </c:pt>
                <c:pt idx="183">
                  <c:v>-4.2607783247652013E-2</c:v>
                </c:pt>
                <c:pt idx="184">
                  <c:v>-4.2607783247652013E-2</c:v>
                </c:pt>
                <c:pt idx="185">
                  <c:v>-4.2581427352648492E-2</c:v>
                </c:pt>
                <c:pt idx="186">
                  <c:v>-4.2479441498069641E-2</c:v>
                </c:pt>
                <c:pt idx="187">
                  <c:v>-4.2479441498069641E-2</c:v>
                </c:pt>
                <c:pt idx="188">
                  <c:v>-4.2231925266732195E-2</c:v>
                </c:pt>
                <c:pt idx="189">
                  <c:v>-4.2167754391941009E-2</c:v>
                </c:pt>
                <c:pt idx="190">
                  <c:v>-4.2159733032592114E-2</c:v>
                </c:pt>
                <c:pt idx="191">
                  <c:v>-4.2149419856286383E-2</c:v>
                </c:pt>
                <c:pt idx="192">
                  <c:v>-4.2149419856286383E-2</c:v>
                </c:pt>
                <c:pt idx="193">
                  <c:v>-4.2103583517149823E-2</c:v>
                </c:pt>
                <c:pt idx="194">
                  <c:v>-4.2102437608671411E-2</c:v>
                </c:pt>
                <c:pt idx="195">
                  <c:v>-4.1917946343646741E-2</c:v>
                </c:pt>
                <c:pt idx="196">
                  <c:v>-4.1772415966888153E-2</c:v>
                </c:pt>
                <c:pt idx="197">
                  <c:v>-4.1707099183618548E-2</c:v>
                </c:pt>
                <c:pt idx="198">
                  <c:v>-4.1697931915791242E-2</c:v>
                </c:pt>
                <c:pt idx="199">
                  <c:v>-4.1697931915791242E-2</c:v>
                </c:pt>
                <c:pt idx="200">
                  <c:v>-4.1697931915791242E-2</c:v>
                </c:pt>
                <c:pt idx="201">
                  <c:v>-4.168991055644234E-2</c:v>
                </c:pt>
                <c:pt idx="202">
                  <c:v>-4.1688764647963929E-2</c:v>
                </c:pt>
                <c:pt idx="203">
                  <c:v>-4.1661262844481989E-2</c:v>
                </c:pt>
                <c:pt idx="204">
                  <c:v>-4.1467604311630012E-2</c:v>
                </c:pt>
                <c:pt idx="205">
                  <c:v>-4.1268216236385963E-2</c:v>
                </c:pt>
                <c:pt idx="206">
                  <c:v>-4.1257903060080231E-2</c:v>
                </c:pt>
                <c:pt idx="207">
                  <c:v>-4.1230401256598298E-2</c:v>
                </c:pt>
                <c:pt idx="208">
                  <c:v>-4.1212066720943671E-2</c:v>
                </c:pt>
                <c:pt idx="209">
                  <c:v>-4.1138728578325172E-2</c:v>
                </c:pt>
                <c:pt idx="210">
                  <c:v>-4.1081433154404469E-2</c:v>
                </c:pt>
                <c:pt idx="211">
                  <c:v>-4.1072265886577156E-2</c:v>
                </c:pt>
                <c:pt idx="212">
                  <c:v>-4.1045909991573634E-2</c:v>
                </c:pt>
                <c:pt idx="213">
                  <c:v>-4.1000073652437068E-2</c:v>
                </c:pt>
                <c:pt idx="214">
                  <c:v>-4.0790372400887294E-2</c:v>
                </c:pt>
                <c:pt idx="215">
                  <c:v>-4.0688386546308436E-2</c:v>
                </c:pt>
                <c:pt idx="216">
                  <c:v>-4.0687240637830024E-2</c:v>
                </c:pt>
                <c:pt idx="217">
                  <c:v>-4.067921927848113E-2</c:v>
                </c:pt>
                <c:pt idx="218">
                  <c:v>-4.0641404298693465E-2</c:v>
                </c:pt>
                <c:pt idx="219">
                  <c:v>-4.0605881135862623E-2</c:v>
                </c:pt>
                <c:pt idx="220">
                  <c:v>-4.0595567959556898E-2</c:v>
                </c:pt>
                <c:pt idx="221">
                  <c:v>-4.0540564352593025E-2</c:v>
                </c:pt>
                <c:pt idx="222">
                  <c:v>-4.034805172821946E-2</c:v>
                </c:pt>
                <c:pt idx="223">
                  <c:v>-4.0257524958424745E-2</c:v>
                </c:pt>
                <c:pt idx="224">
                  <c:v>-4.0248357690597439E-2</c:v>
                </c:pt>
                <c:pt idx="225">
                  <c:v>-4.0211688619288186E-2</c:v>
                </c:pt>
                <c:pt idx="226">
                  <c:v>-3.9853019265544576E-2</c:v>
                </c:pt>
                <c:pt idx="227">
                  <c:v>-3.9770513855098763E-2</c:v>
                </c:pt>
                <c:pt idx="228">
                  <c:v>-3.9631858929210666E-2</c:v>
                </c:pt>
                <c:pt idx="229">
                  <c:v>-3.9329339090909347E-2</c:v>
                </c:pt>
                <c:pt idx="230">
                  <c:v>-3.9220477785460013E-2</c:v>
                </c:pt>
                <c:pt idx="231">
                  <c:v>-3.9155161002190408E-2</c:v>
                </c:pt>
                <c:pt idx="232">
                  <c:v>-3.9128805107186887E-2</c:v>
                </c:pt>
                <c:pt idx="233">
                  <c:v>-3.9045153788262656E-2</c:v>
                </c:pt>
                <c:pt idx="234">
                  <c:v>-3.8861808431716403E-2</c:v>
                </c:pt>
                <c:pt idx="235">
                  <c:v>-3.8788470289097904E-2</c:v>
                </c:pt>
                <c:pt idx="236">
                  <c:v>-3.8749509400831827E-2</c:v>
                </c:pt>
                <c:pt idx="237">
                  <c:v>-3.8717423963436234E-2</c:v>
                </c:pt>
                <c:pt idx="238">
                  <c:v>-3.8717423963436234E-2</c:v>
                </c:pt>
                <c:pt idx="239">
                  <c:v>-3.8685338526040641E-2</c:v>
                </c:pt>
                <c:pt idx="240">
                  <c:v>-3.8393131864045048E-2</c:v>
                </c:pt>
                <c:pt idx="241">
                  <c:v>-3.8277395107725223E-2</c:v>
                </c:pt>
                <c:pt idx="242">
                  <c:v>-3.8217807866847697E-2</c:v>
                </c:pt>
                <c:pt idx="243">
                  <c:v>-3.8217807866847697E-2</c:v>
                </c:pt>
                <c:pt idx="244">
                  <c:v>-3.8162804259883817E-2</c:v>
                </c:pt>
                <c:pt idx="245">
                  <c:v>-3.7859138513104088E-2</c:v>
                </c:pt>
                <c:pt idx="246">
                  <c:v>-3.7831636709622155E-2</c:v>
                </c:pt>
                <c:pt idx="247">
                  <c:v>-3.7776633102658275E-2</c:v>
                </c:pt>
                <c:pt idx="248">
                  <c:v>-3.7758298567003648E-2</c:v>
                </c:pt>
                <c:pt idx="249">
                  <c:v>-3.7712462227867088E-2</c:v>
                </c:pt>
                <c:pt idx="250">
                  <c:v>-3.6862198136883843E-2</c:v>
                </c:pt>
                <c:pt idx="251">
                  <c:v>-3.6851884960578118E-2</c:v>
                </c:pt>
                <c:pt idx="252">
                  <c:v>-3.6439357908349054E-2</c:v>
                </c:pt>
                <c:pt idx="253">
                  <c:v>-3.6422169281172839E-2</c:v>
                </c:pt>
                <c:pt idx="254">
                  <c:v>-3.6380916575949933E-2</c:v>
                </c:pt>
                <c:pt idx="255">
                  <c:v>-3.6015371771335847E-2</c:v>
                </c:pt>
                <c:pt idx="256">
                  <c:v>-3.6014225862857428E-2</c:v>
                </c:pt>
                <c:pt idx="257">
                  <c:v>-3.5898489106537611E-2</c:v>
                </c:pt>
                <c:pt idx="258">
                  <c:v>-3.5499712956049513E-2</c:v>
                </c:pt>
                <c:pt idx="259">
                  <c:v>-3.546533570169709E-2</c:v>
                </c:pt>
                <c:pt idx="260">
                  <c:v>-3.5333556226679469E-2</c:v>
                </c:pt>
                <c:pt idx="261">
                  <c:v>-3.4894673279446876E-2</c:v>
                </c:pt>
                <c:pt idx="262">
                  <c:v>-3.4875192835313838E-2</c:v>
                </c:pt>
                <c:pt idx="263">
                  <c:v>-3.4616217519192256E-2</c:v>
                </c:pt>
                <c:pt idx="264">
                  <c:v>-3.4581840264839833E-2</c:v>
                </c:pt>
                <c:pt idx="265">
                  <c:v>-3.4536003925703274E-2</c:v>
                </c:pt>
                <c:pt idx="266">
                  <c:v>-3.4536003925703274E-2</c:v>
                </c:pt>
                <c:pt idx="267">
                  <c:v>-3.4536003925703274E-2</c:v>
                </c:pt>
                <c:pt idx="268">
                  <c:v>-3.4536003925703274E-2</c:v>
                </c:pt>
                <c:pt idx="269">
                  <c:v>-3.4536003925703274E-2</c:v>
                </c:pt>
                <c:pt idx="270">
                  <c:v>-3.4536003925703274E-2</c:v>
                </c:pt>
                <c:pt idx="271">
                  <c:v>-3.4536003925703274E-2</c:v>
                </c:pt>
                <c:pt idx="272">
                  <c:v>-3.4534858017224862E-2</c:v>
                </c:pt>
                <c:pt idx="273">
                  <c:v>-3.4500480762872439E-2</c:v>
                </c:pt>
                <c:pt idx="274">
                  <c:v>-3.4461519874606356E-2</c:v>
                </c:pt>
                <c:pt idx="275">
                  <c:v>-3.4445477155908559E-2</c:v>
                </c:pt>
                <c:pt idx="276">
                  <c:v>-3.4278174518060103E-2</c:v>
                </c:pt>
                <c:pt idx="277">
                  <c:v>-3.4277028609581692E-2</c:v>
                </c:pt>
                <c:pt idx="278">
                  <c:v>-3.4030658286722665E-2</c:v>
                </c:pt>
                <c:pt idx="279">
                  <c:v>-3.4030658286722665E-2</c:v>
                </c:pt>
                <c:pt idx="280">
                  <c:v>-3.3983676039107694E-2</c:v>
                </c:pt>
                <c:pt idx="281">
                  <c:v>-3.3918359255838089E-2</c:v>
                </c:pt>
                <c:pt idx="282">
                  <c:v>-3.3892003360834561E-2</c:v>
                </c:pt>
                <c:pt idx="283">
                  <c:v>-3.3808352041910336E-2</c:v>
                </c:pt>
                <c:pt idx="284">
                  <c:v>-3.3607818058187876E-2</c:v>
                </c:pt>
                <c:pt idx="285">
                  <c:v>-3.3607818058187876E-2</c:v>
                </c:pt>
                <c:pt idx="286">
                  <c:v>-3.3607818058187876E-2</c:v>
                </c:pt>
                <c:pt idx="287">
                  <c:v>-3.3551668542745584E-2</c:v>
                </c:pt>
                <c:pt idx="288">
                  <c:v>-3.3512707654479508E-2</c:v>
                </c:pt>
                <c:pt idx="289">
                  <c:v>-3.3448536779688315E-2</c:v>
                </c:pt>
                <c:pt idx="290">
                  <c:v>-3.3388949538810789E-2</c:v>
                </c:pt>
                <c:pt idx="291">
                  <c:v>-3.3156330117692728E-2</c:v>
                </c:pt>
                <c:pt idx="292">
                  <c:v>-3.3149454666822245E-2</c:v>
                </c:pt>
                <c:pt idx="293">
                  <c:v>-3.3129974222689207E-2</c:v>
                </c:pt>
                <c:pt idx="294">
                  <c:v>-3.3102472419207267E-2</c:v>
                </c:pt>
                <c:pt idx="295">
                  <c:v>-3.3102472419207267E-2</c:v>
                </c:pt>
                <c:pt idx="296">
                  <c:v>-3.3102472419207267E-2</c:v>
                </c:pt>
                <c:pt idx="297">
                  <c:v>-3.2981006120495378E-2</c:v>
                </c:pt>
                <c:pt idx="298">
                  <c:v>-3.2926002513531498E-2</c:v>
                </c:pt>
                <c:pt idx="299">
                  <c:v>-3.2919127062661015E-2</c:v>
                </c:pt>
                <c:pt idx="300">
                  <c:v>-3.2907667977876871E-2</c:v>
                </c:pt>
                <c:pt idx="301">
                  <c:v>-3.2873290723524448E-2</c:v>
                </c:pt>
                <c:pt idx="302">
                  <c:v>-3.283547574373679E-2</c:v>
                </c:pt>
                <c:pt idx="303">
                  <c:v>-3.2637233576971153E-2</c:v>
                </c:pt>
                <c:pt idx="304">
                  <c:v>-3.2616607224359696E-2</c:v>
                </c:pt>
                <c:pt idx="305">
                  <c:v>-3.2616607224359696E-2</c:v>
                </c:pt>
                <c:pt idx="306">
                  <c:v>-3.2609731773489213E-2</c:v>
                </c:pt>
                <c:pt idx="307">
                  <c:v>-3.2497432742604637E-2</c:v>
                </c:pt>
                <c:pt idx="308">
                  <c:v>-3.2394300979547368E-2</c:v>
                </c:pt>
                <c:pt idx="309">
                  <c:v>-3.2284293765619615E-2</c:v>
                </c:pt>
                <c:pt idx="310">
                  <c:v>-3.227627240627072E-2</c:v>
                </c:pt>
                <c:pt idx="311">
                  <c:v>-3.2267105138443407E-2</c:v>
                </c:pt>
                <c:pt idx="312">
                  <c:v>-3.2146784748209929E-2</c:v>
                </c:pt>
                <c:pt idx="313">
                  <c:v>-3.2146784748209929E-2</c:v>
                </c:pt>
                <c:pt idx="314">
                  <c:v>-3.2146784748209929E-2</c:v>
                </c:pt>
                <c:pt idx="315">
                  <c:v>-3.2146784748209929E-2</c:v>
                </c:pt>
                <c:pt idx="316">
                  <c:v>-3.2146784748209929E-2</c:v>
                </c:pt>
                <c:pt idx="317">
                  <c:v>-3.2128450212555303E-2</c:v>
                </c:pt>
                <c:pt idx="318">
                  <c:v>-3.207344660559143E-2</c:v>
                </c:pt>
                <c:pt idx="319">
                  <c:v>-3.2029902083411693E-2</c:v>
                </c:pt>
                <c:pt idx="320">
                  <c:v>-3.2029902083411693E-2</c:v>
                </c:pt>
                <c:pt idx="321">
                  <c:v>-3.1992087103624028E-2</c:v>
                </c:pt>
                <c:pt idx="322">
                  <c:v>-3.1992087103624028E-2</c:v>
                </c:pt>
                <c:pt idx="323">
                  <c:v>-3.1715923160326238E-2</c:v>
                </c:pt>
                <c:pt idx="324">
                  <c:v>-3.1679254089016985E-2</c:v>
                </c:pt>
                <c:pt idx="325">
                  <c:v>-3.1678108180538574E-2</c:v>
                </c:pt>
                <c:pt idx="326">
                  <c:v>-3.166894091271126E-2</c:v>
                </c:pt>
                <c:pt idx="327">
                  <c:v>-3.166894091271126E-2</c:v>
                </c:pt>
                <c:pt idx="328">
                  <c:v>-3.166894091271126E-2</c:v>
                </c:pt>
                <c:pt idx="329">
                  <c:v>-3.166894091271126E-2</c:v>
                </c:pt>
                <c:pt idx="330">
                  <c:v>-3.1597894587049584E-2</c:v>
                </c:pt>
                <c:pt idx="331">
                  <c:v>-3.1597894587049584E-2</c:v>
                </c:pt>
                <c:pt idx="332">
                  <c:v>-3.1595602770092761E-2</c:v>
                </c:pt>
                <c:pt idx="333">
                  <c:v>-3.1595602770092761E-2</c:v>
                </c:pt>
                <c:pt idx="334">
                  <c:v>-3.1485595556165008E-2</c:v>
                </c:pt>
                <c:pt idx="335">
                  <c:v>-3.1458093752683068E-2</c:v>
                </c:pt>
                <c:pt idx="336">
                  <c:v>-3.1321730643751794E-2</c:v>
                </c:pt>
                <c:pt idx="337">
                  <c:v>-3.1219744789172943E-2</c:v>
                </c:pt>
                <c:pt idx="338">
                  <c:v>-3.1219744789172943E-2</c:v>
                </c:pt>
                <c:pt idx="339">
                  <c:v>-3.1219744789172943E-2</c:v>
                </c:pt>
                <c:pt idx="340">
                  <c:v>-3.1219744789172943E-2</c:v>
                </c:pt>
                <c:pt idx="341">
                  <c:v>-3.1219744789172943E-2</c:v>
                </c:pt>
                <c:pt idx="342">
                  <c:v>-3.1219744789172943E-2</c:v>
                </c:pt>
                <c:pt idx="343">
                  <c:v>-3.1219744789172943E-2</c:v>
                </c:pt>
                <c:pt idx="344">
                  <c:v>-3.1219744789172943E-2</c:v>
                </c:pt>
                <c:pt idx="345">
                  <c:v>-3.1219744789172943E-2</c:v>
                </c:pt>
                <c:pt idx="346">
                  <c:v>-3.1219744789172943E-2</c:v>
                </c:pt>
                <c:pt idx="347">
                  <c:v>-3.1219744789172943E-2</c:v>
                </c:pt>
                <c:pt idx="348">
                  <c:v>-3.121057752134563E-2</c:v>
                </c:pt>
                <c:pt idx="349">
                  <c:v>-3.121057752134563E-2</c:v>
                </c:pt>
                <c:pt idx="350">
                  <c:v>-3.121057752134563E-2</c:v>
                </c:pt>
                <c:pt idx="351">
                  <c:v>-3.121057752134563E-2</c:v>
                </c:pt>
                <c:pt idx="352">
                  <c:v>-3.121057752134563E-2</c:v>
                </c:pt>
                <c:pt idx="353">
                  <c:v>-3.121057752134563E-2</c:v>
                </c:pt>
                <c:pt idx="354">
                  <c:v>-3.117390845003638E-2</c:v>
                </c:pt>
                <c:pt idx="355">
                  <c:v>-3.1101716215896292E-2</c:v>
                </c:pt>
                <c:pt idx="356">
                  <c:v>-3.0751068221501587E-2</c:v>
                </c:pt>
                <c:pt idx="357">
                  <c:v>-3.0741900953674274E-2</c:v>
                </c:pt>
                <c:pt idx="358">
                  <c:v>-3.0732733685846961E-2</c:v>
                </c:pt>
                <c:pt idx="359">
                  <c:v>-3.0732733685846961E-2</c:v>
                </c:pt>
                <c:pt idx="360">
                  <c:v>-3.0717836875627576E-2</c:v>
                </c:pt>
                <c:pt idx="361">
                  <c:v>-3.0714399150192334E-2</c:v>
                </c:pt>
                <c:pt idx="362">
                  <c:v>-3.0714399150192334E-2</c:v>
                </c:pt>
                <c:pt idx="363">
                  <c:v>-3.0713253241713923E-2</c:v>
                </c:pt>
                <c:pt idx="364">
                  <c:v>-3.0709815516278677E-2</c:v>
                </c:pt>
                <c:pt idx="365">
                  <c:v>-3.0705231882365021E-2</c:v>
                </c:pt>
                <c:pt idx="366">
                  <c:v>-3.0697210523016123E-2</c:v>
                </c:pt>
                <c:pt idx="367">
                  <c:v>-3.0682313712796741E-2</c:v>
                </c:pt>
                <c:pt idx="368">
                  <c:v>-3.0681167804318326E-2</c:v>
                </c:pt>
                <c:pt idx="369">
                  <c:v>-3.0680021895839914E-2</c:v>
                </c:pt>
                <c:pt idx="370">
                  <c:v>-3.0673146444969428E-2</c:v>
                </c:pt>
                <c:pt idx="371">
                  <c:v>-3.0672000536491016E-2</c:v>
                </c:pt>
                <c:pt idx="372">
                  <c:v>-3.0667416902577359E-2</c:v>
                </c:pt>
                <c:pt idx="373">
                  <c:v>-3.0663979177142114E-2</c:v>
                </c:pt>
                <c:pt idx="374">
                  <c:v>-3.0662833268663703E-2</c:v>
                </c:pt>
                <c:pt idx="375">
                  <c:v>-3.0658249634750046E-2</c:v>
                </c:pt>
                <c:pt idx="376">
                  <c:v>-3.0643352824530661E-2</c:v>
                </c:pt>
                <c:pt idx="377">
                  <c:v>-3.063991509909542E-2</c:v>
                </c:pt>
                <c:pt idx="378">
                  <c:v>-3.0635331465181763E-2</c:v>
                </c:pt>
                <c:pt idx="379">
                  <c:v>-3.0630747831268106E-2</c:v>
                </c:pt>
                <c:pt idx="380">
                  <c:v>-3.0626164197354453E-2</c:v>
                </c:pt>
                <c:pt idx="381">
                  <c:v>-3.0625018288876038E-2</c:v>
                </c:pt>
                <c:pt idx="382">
                  <c:v>-3.0606683753221411E-2</c:v>
                </c:pt>
                <c:pt idx="383">
                  <c:v>-3.0356875704927143E-2</c:v>
                </c:pt>
                <c:pt idx="384">
                  <c:v>-3.0300726189484855E-2</c:v>
                </c:pt>
                <c:pt idx="385">
                  <c:v>-3.0282391653830228E-2</c:v>
                </c:pt>
                <c:pt idx="386">
                  <c:v>-3.0273224386002915E-2</c:v>
                </c:pt>
                <c:pt idx="387">
                  <c:v>-3.0246868490999394E-2</c:v>
                </c:pt>
                <c:pt idx="388">
                  <c:v>-3.0236555314693665E-2</c:v>
                </c:pt>
                <c:pt idx="389">
                  <c:v>-3.0218220779039042E-2</c:v>
                </c:pt>
                <c:pt idx="390">
                  <c:v>-3.0199886243384415E-2</c:v>
                </c:pt>
                <c:pt idx="391">
                  <c:v>-3.0182697616208204E-2</c:v>
                </c:pt>
                <c:pt idx="392">
                  <c:v>-3.0146028544898954E-2</c:v>
                </c:pt>
                <c:pt idx="393">
                  <c:v>-3.0135715368593226E-2</c:v>
                </c:pt>
                <c:pt idx="394">
                  <c:v>-2.9778191923328038E-2</c:v>
                </c:pt>
                <c:pt idx="395">
                  <c:v>-2.9714021048536848E-2</c:v>
                </c:pt>
                <c:pt idx="396">
                  <c:v>-2.970599968918795E-2</c:v>
                </c:pt>
                <c:pt idx="397">
                  <c:v>-2.9621202461785307E-2</c:v>
                </c:pt>
                <c:pt idx="398">
                  <c:v>-2.9614327010914824E-2</c:v>
                </c:pt>
                <c:pt idx="399">
                  <c:v>-2.9595992475260197E-2</c:v>
                </c:pt>
                <c:pt idx="400">
                  <c:v>-2.9364518962620555E-2</c:v>
                </c:pt>
                <c:pt idx="401">
                  <c:v>-2.9364518962620555E-2</c:v>
                </c:pt>
                <c:pt idx="402">
                  <c:v>-2.9318682623483992E-2</c:v>
                </c:pt>
                <c:pt idx="403">
                  <c:v>-2.9318682623483992E-2</c:v>
                </c:pt>
                <c:pt idx="404">
                  <c:v>-2.9318682623483992E-2</c:v>
                </c:pt>
                <c:pt idx="405">
                  <c:v>-2.9318682623483992E-2</c:v>
                </c:pt>
                <c:pt idx="406">
                  <c:v>-2.9311807172613509E-2</c:v>
                </c:pt>
                <c:pt idx="407">
                  <c:v>-2.9309515355656679E-2</c:v>
                </c:pt>
                <c:pt idx="408">
                  <c:v>-2.9309515355656679E-2</c:v>
                </c:pt>
                <c:pt idx="409">
                  <c:v>-2.9263679016520116E-2</c:v>
                </c:pt>
                <c:pt idx="410">
                  <c:v>-2.9228155853689281E-2</c:v>
                </c:pt>
                <c:pt idx="411">
                  <c:v>-2.9170860429768578E-2</c:v>
                </c:pt>
                <c:pt idx="412">
                  <c:v>-2.8886675127121886E-2</c:v>
                </c:pt>
                <c:pt idx="413">
                  <c:v>-2.8822504252330697E-2</c:v>
                </c:pt>
                <c:pt idx="414">
                  <c:v>-2.8822504252330697E-2</c:v>
                </c:pt>
                <c:pt idx="415">
                  <c:v>-2.8813336984503387E-2</c:v>
                </c:pt>
                <c:pt idx="416">
                  <c:v>-2.8813336984503387E-2</c:v>
                </c:pt>
                <c:pt idx="417">
                  <c:v>-2.8665514790787969E-2</c:v>
                </c:pt>
                <c:pt idx="418">
                  <c:v>-2.8354973593137756E-2</c:v>
                </c:pt>
                <c:pt idx="419">
                  <c:v>-2.8354973593137756E-2</c:v>
                </c:pt>
                <c:pt idx="420">
                  <c:v>-2.8354973593137756E-2</c:v>
                </c:pt>
                <c:pt idx="421">
                  <c:v>-2.8326325881177405E-2</c:v>
                </c:pt>
                <c:pt idx="422">
                  <c:v>-2.8317158613350091E-2</c:v>
                </c:pt>
                <c:pt idx="423">
                  <c:v>-2.8189962772246131E-2</c:v>
                </c:pt>
                <c:pt idx="424">
                  <c:v>-2.8162460968764191E-2</c:v>
                </c:pt>
                <c:pt idx="425">
                  <c:v>-2.7820980242196796E-2</c:v>
                </c:pt>
                <c:pt idx="426">
                  <c:v>-2.7820980242196796E-2</c:v>
                </c:pt>
                <c:pt idx="427">
                  <c:v>-2.765596942130517E-2</c:v>
                </c:pt>
                <c:pt idx="428">
                  <c:v>-2.765596942130517E-2</c:v>
                </c:pt>
                <c:pt idx="429">
                  <c:v>-2.7645656244999442E-2</c:v>
                </c:pt>
                <c:pt idx="430">
                  <c:v>-2.7627321709344819E-2</c:v>
                </c:pt>
                <c:pt idx="431">
                  <c:v>-2.7472624064758918E-2</c:v>
                </c:pt>
                <c:pt idx="432">
                  <c:v>-2.735230367452544E-2</c:v>
                </c:pt>
                <c:pt idx="433">
                  <c:v>-2.7233129192770378E-2</c:v>
                </c:pt>
                <c:pt idx="434">
                  <c:v>-2.7196460121461125E-2</c:v>
                </c:pt>
                <c:pt idx="435">
                  <c:v>-2.6888210740767741E-2</c:v>
                </c:pt>
                <c:pt idx="436">
                  <c:v>-2.6821748049019725E-2</c:v>
                </c:pt>
                <c:pt idx="437">
                  <c:v>-2.6819456232062895E-2</c:v>
                </c:pt>
                <c:pt idx="438">
                  <c:v>-2.6819456232062895E-2</c:v>
                </c:pt>
                <c:pt idx="439">
                  <c:v>-2.6810288964235582E-2</c:v>
                </c:pt>
                <c:pt idx="440">
                  <c:v>-2.6791954428580959E-2</c:v>
                </c:pt>
                <c:pt idx="441">
                  <c:v>-2.6772473984447917E-2</c:v>
                </c:pt>
                <c:pt idx="442">
                  <c:v>-2.6757577174228536E-2</c:v>
                </c:pt>
                <c:pt idx="443">
                  <c:v>-2.6461932786797704E-2</c:v>
                </c:pt>
                <c:pt idx="444">
                  <c:v>-2.6425263715488454E-2</c:v>
                </c:pt>
                <c:pt idx="445">
                  <c:v>-2.6369114200046166E-2</c:v>
                </c:pt>
                <c:pt idx="446">
                  <c:v>-2.6204103379154537E-2</c:v>
                </c:pt>
                <c:pt idx="447">
                  <c:v>-2.5974921683471722E-2</c:v>
                </c:pt>
                <c:pt idx="448">
                  <c:v>-2.5965754415644408E-2</c:v>
                </c:pt>
                <c:pt idx="449">
                  <c:v>-1.6329136781068843E-2</c:v>
                </c:pt>
                <c:pt idx="450">
                  <c:v>-2.5883249005198596E-2</c:v>
                </c:pt>
                <c:pt idx="451">
                  <c:v>-1.6329136781068843E-2</c:v>
                </c:pt>
                <c:pt idx="452">
                  <c:v>-2.5846579933889346E-2</c:v>
                </c:pt>
                <c:pt idx="453">
                  <c:v>-2.5820224038885821E-2</c:v>
                </c:pt>
                <c:pt idx="454">
                  <c:v>-2.5774387699749261E-2</c:v>
                </c:pt>
                <c:pt idx="455">
                  <c:v>-2.5710216824958072E-2</c:v>
                </c:pt>
                <c:pt idx="456">
                  <c:v>-2.5516558292106091E-2</c:v>
                </c:pt>
                <c:pt idx="457">
                  <c:v>-2.5498223756451468E-2</c:v>
                </c:pt>
                <c:pt idx="458">
                  <c:v>-2.5498223756451468E-2</c:v>
                </c:pt>
                <c:pt idx="459">
                  <c:v>-2.5407696986656757E-2</c:v>
                </c:pt>
                <c:pt idx="460">
                  <c:v>-2.5360714739041779E-2</c:v>
                </c:pt>
                <c:pt idx="461">
                  <c:v>-2.5296543864250592E-2</c:v>
                </c:pt>
                <c:pt idx="462">
                  <c:v>-2.5232372989459403E-2</c:v>
                </c:pt>
                <c:pt idx="463">
                  <c:v>-2.4995169934427689E-2</c:v>
                </c:pt>
                <c:pt idx="464">
                  <c:v>-2.4928707242679673E-2</c:v>
                </c:pt>
                <c:pt idx="465">
                  <c:v>-2.4890892262892008E-2</c:v>
                </c:pt>
                <c:pt idx="466">
                  <c:v>-2.4827867296579233E-2</c:v>
                </c:pt>
                <c:pt idx="467">
                  <c:v>-2.4564308346543998E-2</c:v>
                </c:pt>
                <c:pt idx="468">
                  <c:v>-2.4461176583486732E-2</c:v>
                </c:pt>
                <c:pt idx="469">
                  <c:v>-2.4413048427393339E-2</c:v>
                </c:pt>
                <c:pt idx="470">
                  <c:v>-2.4321375749120213E-2</c:v>
                </c:pt>
                <c:pt idx="471">
                  <c:v>-2.4018855910818898E-2</c:v>
                </c:pt>
                <c:pt idx="472">
                  <c:v>-2.3981040931031233E-2</c:v>
                </c:pt>
                <c:pt idx="473">
                  <c:v>-2.3947809585157225E-2</c:v>
                </c:pt>
                <c:pt idx="474">
                  <c:v>-2.3853845089927272E-2</c:v>
                </c:pt>
                <c:pt idx="475">
                  <c:v>-2.3852699181448857E-2</c:v>
                </c:pt>
                <c:pt idx="476">
                  <c:v>-2.3852699181448857E-2</c:v>
                </c:pt>
                <c:pt idx="477">
                  <c:v>-2.3597161590762517E-2</c:v>
                </c:pt>
                <c:pt idx="478">
                  <c:v>-2.3522677539665603E-2</c:v>
                </c:pt>
                <c:pt idx="479">
                  <c:v>-2.3516947997273531E-2</c:v>
                </c:pt>
                <c:pt idx="480">
                  <c:v>-2.3449339397047103E-2</c:v>
                </c:pt>
                <c:pt idx="481">
                  <c:v>-2.3347353542468252E-2</c:v>
                </c:pt>
                <c:pt idx="482">
                  <c:v>-2.3347353542468252E-2</c:v>
                </c:pt>
                <c:pt idx="483">
                  <c:v>-2.3303809020288516E-2</c:v>
                </c:pt>
                <c:pt idx="484">
                  <c:v>-2.3040250070253277E-2</c:v>
                </c:pt>
                <c:pt idx="485">
                  <c:v>-2.3036812344818035E-2</c:v>
                </c:pt>
                <c:pt idx="486">
                  <c:v>-2.3019623717641824E-2</c:v>
                </c:pt>
                <c:pt idx="487">
                  <c:v>-2.3009310541336099E-2</c:v>
                </c:pt>
                <c:pt idx="488">
                  <c:v>-2.3007018724379269E-2</c:v>
                </c:pt>
                <c:pt idx="489">
                  <c:v>-2.2962328293721121E-2</c:v>
                </c:pt>
                <c:pt idx="490">
                  <c:v>-2.2961182385242706E-2</c:v>
                </c:pt>
                <c:pt idx="491">
                  <c:v>-2.2955452842850638E-2</c:v>
                </c:pt>
                <c:pt idx="492">
                  <c:v>-2.2916491954584558E-2</c:v>
                </c:pt>
                <c:pt idx="493">
                  <c:v>-2.2916491954584558E-2</c:v>
                </c:pt>
                <c:pt idx="494">
                  <c:v>-2.257730304497399E-2</c:v>
                </c:pt>
                <c:pt idx="495">
                  <c:v>-2.257730304497399E-2</c:v>
                </c:pt>
                <c:pt idx="496">
                  <c:v>-2.2561260326276193E-2</c:v>
                </c:pt>
                <c:pt idx="497">
                  <c:v>-2.2540633973664743E-2</c:v>
                </c:pt>
                <c:pt idx="498">
                  <c:v>-2.2540633973664743E-2</c:v>
                </c:pt>
                <c:pt idx="499">
                  <c:v>-2.2540633973664743E-2</c:v>
                </c:pt>
                <c:pt idx="500">
                  <c:v>-2.2540633973664743E-2</c:v>
                </c:pt>
                <c:pt idx="501">
                  <c:v>-2.2511986261704389E-2</c:v>
                </c:pt>
                <c:pt idx="502">
                  <c:v>-2.2509694444747562E-2</c:v>
                </c:pt>
                <c:pt idx="503">
                  <c:v>-2.2494797634528177E-2</c:v>
                </c:pt>
                <c:pt idx="504">
                  <c:v>-2.2490214000614524E-2</c:v>
                </c:pt>
                <c:pt idx="505">
                  <c:v>-2.2416875857996021E-2</c:v>
                </c:pt>
                <c:pt idx="506">
                  <c:v>-2.2345829532334348E-2</c:v>
                </c:pt>
                <c:pt idx="507">
                  <c:v>-2.2090291941648011E-2</c:v>
                </c:pt>
                <c:pt idx="508">
                  <c:v>-2.2081124673820698E-2</c:v>
                </c:pt>
                <c:pt idx="509">
                  <c:v>-2.2081124673820698E-2</c:v>
                </c:pt>
                <c:pt idx="510">
                  <c:v>-2.2043309694033033E-2</c:v>
                </c:pt>
                <c:pt idx="511">
                  <c:v>-2.2043309694033033E-2</c:v>
                </c:pt>
                <c:pt idx="512">
                  <c:v>-2.2042163785554618E-2</c:v>
                </c:pt>
                <c:pt idx="513">
                  <c:v>-2.2041017877076206E-2</c:v>
                </c:pt>
                <c:pt idx="514">
                  <c:v>-2.2028412883813651E-2</c:v>
                </c:pt>
                <c:pt idx="515">
                  <c:v>-2.2004348805766953E-2</c:v>
                </c:pt>
                <c:pt idx="516">
                  <c:v>-2.199747335489647E-2</c:v>
                </c:pt>
                <c:pt idx="517">
                  <c:v>-2.199747335489647E-2</c:v>
                </c:pt>
                <c:pt idx="518">
                  <c:v>-2.1931010663148454E-2</c:v>
                </c:pt>
                <c:pt idx="519">
                  <c:v>-2.1584946302667406E-2</c:v>
                </c:pt>
                <c:pt idx="520">
                  <c:v>-2.1562028133099122E-2</c:v>
                </c:pt>
                <c:pt idx="521">
                  <c:v>-2.1203358779355516E-2</c:v>
                </c:pt>
                <c:pt idx="522">
                  <c:v>-2.119877514544186E-2</c:v>
                </c:pt>
                <c:pt idx="523">
                  <c:v>-2.1181586518265648E-2</c:v>
                </c:pt>
                <c:pt idx="524">
                  <c:v>-2.1092205656949352E-2</c:v>
                </c:pt>
                <c:pt idx="525">
                  <c:v>-2.1080746572165208E-2</c:v>
                </c:pt>
                <c:pt idx="526">
                  <c:v>-2.1070433395859484E-2</c:v>
                </c:pt>
                <c:pt idx="527">
                  <c:v>-2.1053244768683272E-2</c:v>
                </c:pt>
                <c:pt idx="528">
                  <c:v>-2.0998241161719396E-2</c:v>
                </c:pt>
                <c:pt idx="529">
                  <c:v>-2.0977614809107946E-2</c:v>
                </c:pt>
                <c:pt idx="530">
                  <c:v>-2.0639571807975793E-2</c:v>
                </c:pt>
                <c:pt idx="531">
                  <c:v>-2.0521543234699142E-2</c:v>
                </c:pt>
                <c:pt idx="532">
                  <c:v>-2.0521543234699142E-2</c:v>
                </c:pt>
                <c:pt idx="533">
                  <c:v>-2.0308404257714123E-2</c:v>
                </c:pt>
                <c:pt idx="534">
                  <c:v>-2.0209856128570514E-2</c:v>
                </c:pt>
                <c:pt idx="535">
                  <c:v>-2.0172041148782849E-2</c:v>
                </c:pt>
                <c:pt idx="536">
                  <c:v>-2.0170895240304437E-2</c:v>
                </c:pt>
                <c:pt idx="537">
                  <c:v>-2.0134226168995184E-2</c:v>
                </c:pt>
                <c:pt idx="538">
                  <c:v>-2.0134226168995184E-2</c:v>
                </c:pt>
                <c:pt idx="539">
                  <c:v>-2.0084952104423379E-2</c:v>
                </c:pt>
                <c:pt idx="540">
                  <c:v>-1.9822539062866556E-2</c:v>
                </c:pt>
                <c:pt idx="541">
                  <c:v>-1.9767535455902679E-2</c:v>
                </c:pt>
                <c:pt idx="542">
                  <c:v>-1.9749200920248056E-2</c:v>
                </c:pt>
                <c:pt idx="543">
                  <c:v>-1.9733158201550256E-2</c:v>
                </c:pt>
                <c:pt idx="544">
                  <c:v>-1.965752824197493E-2</c:v>
                </c:pt>
                <c:pt idx="545">
                  <c:v>-1.962085917066568E-2</c:v>
                </c:pt>
                <c:pt idx="546">
                  <c:v>-1.9289691620404011E-2</c:v>
                </c:pt>
                <c:pt idx="547">
                  <c:v>-1.9251876640616346E-2</c:v>
                </c:pt>
                <c:pt idx="548">
                  <c:v>-1.9245001189745863E-2</c:v>
                </c:pt>
                <c:pt idx="549">
                  <c:v>-1.9098324904508863E-2</c:v>
                </c:pt>
                <c:pt idx="550">
                  <c:v>-1.8777470530552919E-2</c:v>
                </c:pt>
                <c:pt idx="551">
                  <c:v>-1.8719029198153804E-2</c:v>
                </c:pt>
                <c:pt idx="552">
                  <c:v>-1.8309939871359978E-2</c:v>
                </c:pt>
                <c:pt idx="553">
                  <c:v>-1.829045942722694E-2</c:v>
                </c:pt>
                <c:pt idx="554">
                  <c:v>-1.8207954016781124E-2</c:v>
                </c:pt>
                <c:pt idx="555">
                  <c:v>-1.8188473572648085E-2</c:v>
                </c:pt>
                <c:pt idx="556">
                  <c:v>-1.8186181755691259E-2</c:v>
                </c:pt>
                <c:pt idx="557">
                  <c:v>-1.8131178148727382E-2</c:v>
                </c:pt>
                <c:pt idx="558">
                  <c:v>-1.8094509077418133E-2</c:v>
                </c:pt>
                <c:pt idx="559">
                  <c:v>-1.7813761500206686E-2</c:v>
                </c:pt>
                <c:pt idx="560">
                  <c:v>-1.7810323774771441E-2</c:v>
                </c:pt>
                <c:pt idx="561">
                  <c:v>-1.7798864689987301E-2</c:v>
                </c:pt>
                <c:pt idx="562">
                  <c:v>-1.7794281056073644E-2</c:v>
                </c:pt>
                <c:pt idx="563">
                  <c:v>-1.7775946520419021E-2</c:v>
                </c:pt>
                <c:pt idx="564">
                  <c:v>-1.7757611984764395E-2</c:v>
                </c:pt>
                <c:pt idx="565">
                  <c:v>-1.7755320167807565E-2</c:v>
                </c:pt>
                <c:pt idx="566">
                  <c:v>-1.769229520149479E-2</c:v>
                </c:pt>
                <c:pt idx="567">
                  <c:v>-1.7280914057744137E-2</c:v>
                </c:pt>
                <c:pt idx="568">
                  <c:v>-1.7269454972960001E-2</c:v>
                </c:pt>
                <c:pt idx="569">
                  <c:v>-1.7221326816866608E-2</c:v>
                </c:pt>
                <c:pt idx="570">
                  <c:v>-1.6812237490072782E-2</c:v>
                </c:pt>
                <c:pt idx="571">
                  <c:v>-1.678358977811243E-2</c:v>
                </c:pt>
                <c:pt idx="572">
                  <c:v>-1.6744628889846354E-2</c:v>
                </c:pt>
                <c:pt idx="573">
                  <c:v>-1.6699938459188206E-2</c:v>
                </c:pt>
                <c:pt idx="574">
                  <c:v>-1.6642643035267499E-2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6E9-4CBF-92CA-55D786A875D0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Active!$F$21:$F$9904</c:f>
              <c:numCache>
                <c:formatCode>General</c:formatCode>
                <c:ptCount val="9884"/>
                <c:pt idx="0">
                  <c:v>-19650.5</c:v>
                </c:pt>
                <c:pt idx="1">
                  <c:v>-19585</c:v>
                </c:pt>
                <c:pt idx="2">
                  <c:v>-19384.5</c:v>
                </c:pt>
                <c:pt idx="3">
                  <c:v>-19000.5</c:v>
                </c:pt>
                <c:pt idx="4">
                  <c:v>-18984</c:v>
                </c:pt>
                <c:pt idx="5">
                  <c:v>-18968</c:v>
                </c:pt>
                <c:pt idx="6">
                  <c:v>-18952</c:v>
                </c:pt>
                <c:pt idx="7">
                  <c:v>-18848.5</c:v>
                </c:pt>
                <c:pt idx="8">
                  <c:v>-18795.5</c:v>
                </c:pt>
                <c:pt idx="9">
                  <c:v>-18792</c:v>
                </c:pt>
                <c:pt idx="10">
                  <c:v>-18780</c:v>
                </c:pt>
                <c:pt idx="11">
                  <c:v>-18771.5</c:v>
                </c:pt>
                <c:pt idx="12">
                  <c:v>-18755.5</c:v>
                </c:pt>
                <c:pt idx="13">
                  <c:v>-18739</c:v>
                </c:pt>
                <c:pt idx="14">
                  <c:v>-18628.5</c:v>
                </c:pt>
                <c:pt idx="15">
                  <c:v>-18558</c:v>
                </c:pt>
                <c:pt idx="16">
                  <c:v>-18439.5</c:v>
                </c:pt>
                <c:pt idx="17">
                  <c:v>-18410</c:v>
                </c:pt>
                <c:pt idx="18">
                  <c:v>-18403.5</c:v>
                </c:pt>
                <c:pt idx="19">
                  <c:v>-17971</c:v>
                </c:pt>
                <c:pt idx="20">
                  <c:v>-17826.5</c:v>
                </c:pt>
                <c:pt idx="21">
                  <c:v>-17822.5</c:v>
                </c:pt>
                <c:pt idx="22">
                  <c:v>-17574</c:v>
                </c:pt>
                <c:pt idx="23">
                  <c:v>-17545.5</c:v>
                </c:pt>
                <c:pt idx="24">
                  <c:v>-17349.5</c:v>
                </c:pt>
                <c:pt idx="25">
                  <c:v>-17329</c:v>
                </c:pt>
                <c:pt idx="26">
                  <c:v>-17280.5</c:v>
                </c:pt>
                <c:pt idx="27">
                  <c:v>-17165.5</c:v>
                </c:pt>
                <c:pt idx="28">
                  <c:v>-17120.5</c:v>
                </c:pt>
                <c:pt idx="29">
                  <c:v>-16945</c:v>
                </c:pt>
                <c:pt idx="30">
                  <c:v>-16540</c:v>
                </c:pt>
                <c:pt idx="31">
                  <c:v>-16438.5</c:v>
                </c:pt>
                <c:pt idx="32">
                  <c:v>-16327.5</c:v>
                </c:pt>
                <c:pt idx="33">
                  <c:v>-15883</c:v>
                </c:pt>
                <c:pt idx="34">
                  <c:v>-15813.5</c:v>
                </c:pt>
                <c:pt idx="35">
                  <c:v>-15629.5</c:v>
                </c:pt>
                <c:pt idx="36">
                  <c:v>-15105.5</c:v>
                </c:pt>
                <c:pt idx="37">
                  <c:v>-14889</c:v>
                </c:pt>
                <c:pt idx="38">
                  <c:v>-14676.5</c:v>
                </c:pt>
                <c:pt idx="39">
                  <c:v>-14660.5</c:v>
                </c:pt>
                <c:pt idx="40">
                  <c:v>-14660.5</c:v>
                </c:pt>
                <c:pt idx="41">
                  <c:v>-14440</c:v>
                </c:pt>
                <c:pt idx="42">
                  <c:v>-14440</c:v>
                </c:pt>
                <c:pt idx="43">
                  <c:v>-14436</c:v>
                </c:pt>
                <c:pt idx="44">
                  <c:v>-14223.5</c:v>
                </c:pt>
                <c:pt idx="45">
                  <c:v>-14223.5</c:v>
                </c:pt>
                <c:pt idx="46">
                  <c:v>-14215</c:v>
                </c:pt>
                <c:pt idx="47">
                  <c:v>-14203</c:v>
                </c:pt>
                <c:pt idx="48">
                  <c:v>-14199</c:v>
                </c:pt>
                <c:pt idx="49">
                  <c:v>-14183</c:v>
                </c:pt>
                <c:pt idx="50">
                  <c:v>-13990.5</c:v>
                </c:pt>
                <c:pt idx="51">
                  <c:v>-13953</c:v>
                </c:pt>
                <c:pt idx="52">
                  <c:v>-13798.5</c:v>
                </c:pt>
                <c:pt idx="53">
                  <c:v>-13721</c:v>
                </c:pt>
                <c:pt idx="54">
                  <c:v>-13623</c:v>
                </c:pt>
                <c:pt idx="55">
                  <c:v>-13569</c:v>
                </c:pt>
                <c:pt idx="56">
                  <c:v>-13218</c:v>
                </c:pt>
                <c:pt idx="57">
                  <c:v>-13213</c:v>
                </c:pt>
                <c:pt idx="58">
                  <c:v>-13198</c:v>
                </c:pt>
                <c:pt idx="59">
                  <c:v>-13197</c:v>
                </c:pt>
                <c:pt idx="60">
                  <c:v>-13182</c:v>
                </c:pt>
                <c:pt idx="61">
                  <c:v>-13165</c:v>
                </c:pt>
                <c:pt idx="62">
                  <c:v>-13164</c:v>
                </c:pt>
                <c:pt idx="63">
                  <c:v>-13140.5</c:v>
                </c:pt>
                <c:pt idx="64">
                  <c:v>-13132</c:v>
                </c:pt>
                <c:pt idx="65">
                  <c:v>-13120.5</c:v>
                </c:pt>
                <c:pt idx="66">
                  <c:v>-13112.5</c:v>
                </c:pt>
                <c:pt idx="67">
                  <c:v>-13014</c:v>
                </c:pt>
                <c:pt idx="68">
                  <c:v>-12976</c:v>
                </c:pt>
                <c:pt idx="69">
                  <c:v>-12948.5</c:v>
                </c:pt>
                <c:pt idx="70">
                  <c:v>-12932.5</c:v>
                </c:pt>
                <c:pt idx="71">
                  <c:v>-12807.5</c:v>
                </c:pt>
                <c:pt idx="72">
                  <c:v>-12775.5</c:v>
                </c:pt>
                <c:pt idx="73">
                  <c:v>-12718.5</c:v>
                </c:pt>
                <c:pt idx="74">
                  <c:v>-12585</c:v>
                </c:pt>
                <c:pt idx="75">
                  <c:v>-12556</c:v>
                </c:pt>
                <c:pt idx="76">
                  <c:v>-12552</c:v>
                </c:pt>
                <c:pt idx="77">
                  <c:v>-12540</c:v>
                </c:pt>
                <c:pt idx="78">
                  <c:v>-12532</c:v>
                </c:pt>
                <c:pt idx="79">
                  <c:v>-12523</c:v>
                </c:pt>
                <c:pt idx="80">
                  <c:v>-12523</c:v>
                </c:pt>
                <c:pt idx="81">
                  <c:v>-12490.5</c:v>
                </c:pt>
                <c:pt idx="82">
                  <c:v>-12266</c:v>
                </c:pt>
                <c:pt idx="83">
                  <c:v>-12178.5</c:v>
                </c:pt>
                <c:pt idx="84">
                  <c:v>-12170</c:v>
                </c:pt>
                <c:pt idx="85">
                  <c:v>-12166</c:v>
                </c:pt>
                <c:pt idx="86">
                  <c:v>-12162.5</c:v>
                </c:pt>
                <c:pt idx="87">
                  <c:v>-12158.5</c:v>
                </c:pt>
                <c:pt idx="88">
                  <c:v>-12153.5</c:v>
                </c:pt>
                <c:pt idx="89">
                  <c:v>-12140</c:v>
                </c:pt>
                <c:pt idx="90">
                  <c:v>-12139</c:v>
                </c:pt>
                <c:pt idx="91">
                  <c:v>-12118</c:v>
                </c:pt>
                <c:pt idx="92">
                  <c:v>-12102</c:v>
                </c:pt>
                <c:pt idx="93">
                  <c:v>-12078.5</c:v>
                </c:pt>
                <c:pt idx="94">
                  <c:v>-11958.5</c:v>
                </c:pt>
                <c:pt idx="95">
                  <c:v>-11923</c:v>
                </c:pt>
                <c:pt idx="96">
                  <c:v>-11761</c:v>
                </c:pt>
                <c:pt idx="97">
                  <c:v>-11757.5</c:v>
                </c:pt>
                <c:pt idx="98">
                  <c:v>-11757</c:v>
                </c:pt>
                <c:pt idx="99">
                  <c:v>-11745</c:v>
                </c:pt>
                <c:pt idx="100">
                  <c:v>-11742</c:v>
                </c:pt>
                <c:pt idx="101">
                  <c:v>-11714.5</c:v>
                </c:pt>
                <c:pt idx="102">
                  <c:v>-11666</c:v>
                </c:pt>
                <c:pt idx="103">
                  <c:v>-11648.5</c:v>
                </c:pt>
                <c:pt idx="104">
                  <c:v>-11525.5</c:v>
                </c:pt>
                <c:pt idx="105">
                  <c:v>-11505</c:v>
                </c:pt>
                <c:pt idx="106">
                  <c:v>-11277.5</c:v>
                </c:pt>
                <c:pt idx="107">
                  <c:v>-11269</c:v>
                </c:pt>
                <c:pt idx="108">
                  <c:v>-11233</c:v>
                </c:pt>
                <c:pt idx="109">
                  <c:v>-11100</c:v>
                </c:pt>
                <c:pt idx="110">
                  <c:v>-11097</c:v>
                </c:pt>
                <c:pt idx="111">
                  <c:v>-11083.5</c:v>
                </c:pt>
                <c:pt idx="112">
                  <c:v>-10913.5</c:v>
                </c:pt>
                <c:pt idx="113">
                  <c:v>-10903.5</c:v>
                </c:pt>
                <c:pt idx="114">
                  <c:v>-10899.5</c:v>
                </c:pt>
                <c:pt idx="115">
                  <c:v>-10895.5</c:v>
                </c:pt>
                <c:pt idx="116">
                  <c:v>-10871</c:v>
                </c:pt>
                <c:pt idx="117">
                  <c:v>-10715.5</c:v>
                </c:pt>
                <c:pt idx="118">
                  <c:v>-10701</c:v>
                </c:pt>
                <c:pt idx="119">
                  <c:v>-10683</c:v>
                </c:pt>
                <c:pt idx="120">
                  <c:v>-10511</c:v>
                </c:pt>
                <c:pt idx="121">
                  <c:v>-10480.5</c:v>
                </c:pt>
                <c:pt idx="122">
                  <c:v>-10475.5</c:v>
                </c:pt>
                <c:pt idx="123">
                  <c:v>-10272.5</c:v>
                </c:pt>
                <c:pt idx="124">
                  <c:v>-10243.5</c:v>
                </c:pt>
                <c:pt idx="125">
                  <c:v>-10226.5</c:v>
                </c:pt>
                <c:pt idx="126">
                  <c:v>-10211</c:v>
                </c:pt>
                <c:pt idx="127">
                  <c:v>-10059</c:v>
                </c:pt>
                <c:pt idx="128">
                  <c:v>-9877</c:v>
                </c:pt>
                <c:pt idx="129">
                  <c:v>-9859.5</c:v>
                </c:pt>
                <c:pt idx="130">
                  <c:v>-9837.5</c:v>
                </c:pt>
                <c:pt idx="131">
                  <c:v>-9834</c:v>
                </c:pt>
                <c:pt idx="132">
                  <c:v>-9825</c:v>
                </c:pt>
                <c:pt idx="133">
                  <c:v>-9649.5</c:v>
                </c:pt>
                <c:pt idx="134">
                  <c:v>-9634</c:v>
                </c:pt>
                <c:pt idx="135">
                  <c:v>-9633.5</c:v>
                </c:pt>
                <c:pt idx="136">
                  <c:v>-9616.5</c:v>
                </c:pt>
                <c:pt idx="137">
                  <c:v>-9548.5</c:v>
                </c:pt>
                <c:pt idx="138">
                  <c:v>-9534</c:v>
                </c:pt>
                <c:pt idx="139">
                  <c:v>-9434</c:v>
                </c:pt>
                <c:pt idx="140">
                  <c:v>-9229</c:v>
                </c:pt>
                <c:pt idx="141">
                  <c:v>-9225</c:v>
                </c:pt>
                <c:pt idx="142">
                  <c:v>-9036.5</c:v>
                </c:pt>
                <c:pt idx="143">
                  <c:v>-8993</c:v>
                </c:pt>
                <c:pt idx="144">
                  <c:v>-8947.5</c:v>
                </c:pt>
                <c:pt idx="145">
                  <c:v>-8820</c:v>
                </c:pt>
                <c:pt idx="146">
                  <c:v>-8403</c:v>
                </c:pt>
                <c:pt idx="147">
                  <c:v>-8387.5</c:v>
                </c:pt>
                <c:pt idx="148">
                  <c:v>-8371</c:v>
                </c:pt>
                <c:pt idx="149">
                  <c:v>-8370.5</c:v>
                </c:pt>
                <c:pt idx="150">
                  <c:v>-8366.5</c:v>
                </c:pt>
                <c:pt idx="151">
                  <c:v>-7995</c:v>
                </c:pt>
                <c:pt idx="152">
                  <c:v>-7983</c:v>
                </c:pt>
                <c:pt idx="153">
                  <c:v>-7766</c:v>
                </c:pt>
                <c:pt idx="154">
                  <c:v>-7538.5</c:v>
                </c:pt>
                <c:pt idx="155">
                  <c:v>-7513.5</c:v>
                </c:pt>
                <c:pt idx="156">
                  <c:v>-7513.5</c:v>
                </c:pt>
                <c:pt idx="157">
                  <c:v>-7293</c:v>
                </c:pt>
                <c:pt idx="158">
                  <c:v>-7245</c:v>
                </c:pt>
                <c:pt idx="159">
                  <c:v>-7120.5</c:v>
                </c:pt>
                <c:pt idx="160">
                  <c:v>-7056</c:v>
                </c:pt>
                <c:pt idx="161">
                  <c:v>-6929.5</c:v>
                </c:pt>
                <c:pt idx="162">
                  <c:v>-6913</c:v>
                </c:pt>
                <c:pt idx="163">
                  <c:v>-6848</c:v>
                </c:pt>
                <c:pt idx="164">
                  <c:v>-6720</c:v>
                </c:pt>
                <c:pt idx="165">
                  <c:v>-6716.5</c:v>
                </c:pt>
                <c:pt idx="166">
                  <c:v>-6615.5</c:v>
                </c:pt>
                <c:pt idx="167">
                  <c:v>-6548.5</c:v>
                </c:pt>
                <c:pt idx="168">
                  <c:v>-6500</c:v>
                </c:pt>
                <c:pt idx="169">
                  <c:v>-6296</c:v>
                </c:pt>
                <c:pt idx="170">
                  <c:v>-6295.5</c:v>
                </c:pt>
                <c:pt idx="171">
                  <c:v>-6291.5</c:v>
                </c:pt>
                <c:pt idx="172">
                  <c:v>-6279</c:v>
                </c:pt>
                <c:pt idx="173">
                  <c:v>-6147.5</c:v>
                </c:pt>
                <c:pt idx="174">
                  <c:v>-6095</c:v>
                </c:pt>
                <c:pt idx="175">
                  <c:v>-6091</c:v>
                </c:pt>
                <c:pt idx="176">
                  <c:v>-6059</c:v>
                </c:pt>
                <c:pt idx="177">
                  <c:v>-6006.5</c:v>
                </c:pt>
                <c:pt idx="178">
                  <c:v>-5939</c:v>
                </c:pt>
                <c:pt idx="179">
                  <c:v>-5834</c:v>
                </c:pt>
                <c:pt idx="180">
                  <c:v>-5774</c:v>
                </c:pt>
                <c:pt idx="181">
                  <c:v>-5771.5</c:v>
                </c:pt>
                <c:pt idx="182">
                  <c:v>-5706</c:v>
                </c:pt>
                <c:pt idx="183">
                  <c:v>-5666</c:v>
                </c:pt>
                <c:pt idx="184">
                  <c:v>-5666</c:v>
                </c:pt>
                <c:pt idx="185">
                  <c:v>-5654.5</c:v>
                </c:pt>
                <c:pt idx="186">
                  <c:v>-5610</c:v>
                </c:pt>
                <c:pt idx="187">
                  <c:v>-5610</c:v>
                </c:pt>
                <c:pt idx="188">
                  <c:v>-5502</c:v>
                </c:pt>
                <c:pt idx="189">
                  <c:v>-5474</c:v>
                </c:pt>
                <c:pt idx="190">
                  <c:v>-5470.5</c:v>
                </c:pt>
                <c:pt idx="191">
                  <c:v>-5466</c:v>
                </c:pt>
                <c:pt idx="192">
                  <c:v>-5466</c:v>
                </c:pt>
                <c:pt idx="193">
                  <c:v>-5446</c:v>
                </c:pt>
                <c:pt idx="194">
                  <c:v>-5445.5</c:v>
                </c:pt>
                <c:pt idx="195">
                  <c:v>-5365</c:v>
                </c:pt>
                <c:pt idx="196">
                  <c:v>-5301.5</c:v>
                </c:pt>
                <c:pt idx="197">
                  <c:v>-5273</c:v>
                </c:pt>
                <c:pt idx="198">
                  <c:v>-5269</c:v>
                </c:pt>
                <c:pt idx="199">
                  <c:v>-5269</c:v>
                </c:pt>
                <c:pt idx="200">
                  <c:v>-5269</c:v>
                </c:pt>
                <c:pt idx="201">
                  <c:v>-5265.5</c:v>
                </c:pt>
                <c:pt idx="202">
                  <c:v>-5265</c:v>
                </c:pt>
                <c:pt idx="203">
                  <c:v>-5253</c:v>
                </c:pt>
                <c:pt idx="204">
                  <c:v>-5168.5</c:v>
                </c:pt>
                <c:pt idx="205">
                  <c:v>-5081.5</c:v>
                </c:pt>
                <c:pt idx="206">
                  <c:v>-5077</c:v>
                </c:pt>
                <c:pt idx="207">
                  <c:v>-5065</c:v>
                </c:pt>
                <c:pt idx="208">
                  <c:v>-5057</c:v>
                </c:pt>
                <c:pt idx="209">
                  <c:v>-5025</c:v>
                </c:pt>
                <c:pt idx="210">
                  <c:v>-5000</c:v>
                </c:pt>
                <c:pt idx="211">
                  <c:v>-4996</c:v>
                </c:pt>
                <c:pt idx="212">
                  <c:v>-4984.5</c:v>
                </c:pt>
                <c:pt idx="213">
                  <c:v>-4964.5</c:v>
                </c:pt>
                <c:pt idx="214">
                  <c:v>-4873</c:v>
                </c:pt>
                <c:pt idx="215">
                  <c:v>-4828.5</c:v>
                </c:pt>
                <c:pt idx="216">
                  <c:v>-4828</c:v>
                </c:pt>
                <c:pt idx="217">
                  <c:v>-4824.5</c:v>
                </c:pt>
                <c:pt idx="218">
                  <c:v>-4808</c:v>
                </c:pt>
                <c:pt idx="219">
                  <c:v>-4792.5</c:v>
                </c:pt>
                <c:pt idx="220">
                  <c:v>-4788</c:v>
                </c:pt>
                <c:pt idx="221">
                  <c:v>-4764</c:v>
                </c:pt>
                <c:pt idx="222">
                  <c:v>-4680</c:v>
                </c:pt>
                <c:pt idx="223">
                  <c:v>-4640.5</c:v>
                </c:pt>
                <c:pt idx="224">
                  <c:v>-4636.5</c:v>
                </c:pt>
                <c:pt idx="225">
                  <c:v>-4620.5</c:v>
                </c:pt>
                <c:pt idx="226">
                  <c:v>-4464</c:v>
                </c:pt>
                <c:pt idx="227">
                  <c:v>-4428</c:v>
                </c:pt>
                <c:pt idx="228">
                  <c:v>-4367.5</c:v>
                </c:pt>
                <c:pt idx="229">
                  <c:v>-4235.5</c:v>
                </c:pt>
                <c:pt idx="230">
                  <c:v>-4188</c:v>
                </c:pt>
                <c:pt idx="231">
                  <c:v>-4159.5</c:v>
                </c:pt>
                <c:pt idx="232">
                  <c:v>-4148</c:v>
                </c:pt>
                <c:pt idx="233">
                  <c:v>-4111.5</c:v>
                </c:pt>
                <c:pt idx="234">
                  <c:v>-4031.5</c:v>
                </c:pt>
                <c:pt idx="235">
                  <c:v>-3999.5</c:v>
                </c:pt>
                <c:pt idx="236">
                  <c:v>-3982.5</c:v>
                </c:pt>
                <c:pt idx="237">
                  <c:v>-3968.5</c:v>
                </c:pt>
                <c:pt idx="238">
                  <c:v>-3968.5</c:v>
                </c:pt>
                <c:pt idx="239">
                  <c:v>-3954.5</c:v>
                </c:pt>
                <c:pt idx="240">
                  <c:v>-3827</c:v>
                </c:pt>
                <c:pt idx="241">
                  <c:v>-3776.5</c:v>
                </c:pt>
                <c:pt idx="242">
                  <c:v>-3750.5</c:v>
                </c:pt>
                <c:pt idx="243">
                  <c:v>-3750.5</c:v>
                </c:pt>
                <c:pt idx="244">
                  <c:v>-3726.5</c:v>
                </c:pt>
                <c:pt idx="245">
                  <c:v>-3594</c:v>
                </c:pt>
                <c:pt idx="246">
                  <c:v>-3582</c:v>
                </c:pt>
                <c:pt idx="247">
                  <c:v>-3558</c:v>
                </c:pt>
                <c:pt idx="248">
                  <c:v>-3550</c:v>
                </c:pt>
                <c:pt idx="249">
                  <c:v>-3530</c:v>
                </c:pt>
                <c:pt idx="250">
                  <c:v>-3159</c:v>
                </c:pt>
                <c:pt idx="251">
                  <c:v>-3154.5</c:v>
                </c:pt>
                <c:pt idx="252">
                  <c:v>-2974.5</c:v>
                </c:pt>
                <c:pt idx="253">
                  <c:v>-2967</c:v>
                </c:pt>
                <c:pt idx="254">
                  <c:v>-2949</c:v>
                </c:pt>
                <c:pt idx="255">
                  <c:v>-2789.5</c:v>
                </c:pt>
                <c:pt idx="256">
                  <c:v>-2789</c:v>
                </c:pt>
                <c:pt idx="257">
                  <c:v>-2738.5</c:v>
                </c:pt>
                <c:pt idx="258">
                  <c:v>-2564.5</c:v>
                </c:pt>
                <c:pt idx="259">
                  <c:v>-2549.5</c:v>
                </c:pt>
                <c:pt idx="260">
                  <c:v>-2492</c:v>
                </c:pt>
                <c:pt idx="261">
                  <c:v>-2300.5</c:v>
                </c:pt>
                <c:pt idx="262">
                  <c:v>-2292</c:v>
                </c:pt>
                <c:pt idx="263">
                  <c:v>-2179</c:v>
                </c:pt>
                <c:pt idx="264">
                  <c:v>-2164</c:v>
                </c:pt>
                <c:pt idx="265">
                  <c:v>-2144</c:v>
                </c:pt>
                <c:pt idx="266">
                  <c:v>-2144</c:v>
                </c:pt>
                <c:pt idx="267">
                  <c:v>-2144</c:v>
                </c:pt>
                <c:pt idx="268">
                  <c:v>-2144</c:v>
                </c:pt>
                <c:pt idx="269">
                  <c:v>-2144</c:v>
                </c:pt>
                <c:pt idx="270">
                  <c:v>-2144</c:v>
                </c:pt>
                <c:pt idx="271">
                  <c:v>-2144</c:v>
                </c:pt>
                <c:pt idx="272">
                  <c:v>-2143.5</c:v>
                </c:pt>
                <c:pt idx="273">
                  <c:v>-2128.5</c:v>
                </c:pt>
                <c:pt idx="274">
                  <c:v>-2111.5</c:v>
                </c:pt>
                <c:pt idx="275">
                  <c:v>-2104.5</c:v>
                </c:pt>
                <c:pt idx="276">
                  <c:v>-2031.5</c:v>
                </c:pt>
                <c:pt idx="277">
                  <c:v>-2031</c:v>
                </c:pt>
                <c:pt idx="278">
                  <c:v>-1923.5</c:v>
                </c:pt>
                <c:pt idx="279">
                  <c:v>-1923.5</c:v>
                </c:pt>
                <c:pt idx="280">
                  <c:v>-1903</c:v>
                </c:pt>
                <c:pt idx="281">
                  <c:v>-1874.5</c:v>
                </c:pt>
                <c:pt idx="282">
                  <c:v>-1863</c:v>
                </c:pt>
                <c:pt idx="283">
                  <c:v>-1826.5</c:v>
                </c:pt>
                <c:pt idx="284">
                  <c:v>-1739</c:v>
                </c:pt>
                <c:pt idx="285">
                  <c:v>-1739</c:v>
                </c:pt>
                <c:pt idx="286">
                  <c:v>-1739</c:v>
                </c:pt>
                <c:pt idx="287">
                  <c:v>-1714.5</c:v>
                </c:pt>
                <c:pt idx="288">
                  <c:v>-1697.5</c:v>
                </c:pt>
                <c:pt idx="289">
                  <c:v>-1669.5</c:v>
                </c:pt>
                <c:pt idx="290">
                  <c:v>-1643.5</c:v>
                </c:pt>
                <c:pt idx="291">
                  <c:v>-1542</c:v>
                </c:pt>
                <c:pt idx="292">
                  <c:v>-1539</c:v>
                </c:pt>
                <c:pt idx="293">
                  <c:v>-1530.5</c:v>
                </c:pt>
                <c:pt idx="294">
                  <c:v>-1518.5</c:v>
                </c:pt>
                <c:pt idx="295">
                  <c:v>-1518.5</c:v>
                </c:pt>
                <c:pt idx="296">
                  <c:v>-1518.5</c:v>
                </c:pt>
                <c:pt idx="297">
                  <c:v>-1465.5</c:v>
                </c:pt>
                <c:pt idx="298">
                  <c:v>-1441.5</c:v>
                </c:pt>
                <c:pt idx="299">
                  <c:v>-1438.5</c:v>
                </c:pt>
                <c:pt idx="300">
                  <c:v>-1433.5</c:v>
                </c:pt>
                <c:pt idx="301">
                  <c:v>-1418.5</c:v>
                </c:pt>
                <c:pt idx="302">
                  <c:v>-1402</c:v>
                </c:pt>
                <c:pt idx="303">
                  <c:v>-1315.5</c:v>
                </c:pt>
                <c:pt idx="304">
                  <c:v>-1306.5</c:v>
                </c:pt>
                <c:pt idx="305">
                  <c:v>-1306.5</c:v>
                </c:pt>
                <c:pt idx="306">
                  <c:v>-1303.5</c:v>
                </c:pt>
                <c:pt idx="307">
                  <c:v>-1254.5</c:v>
                </c:pt>
                <c:pt idx="308">
                  <c:v>-1209.5</c:v>
                </c:pt>
                <c:pt idx="309">
                  <c:v>-1161.5</c:v>
                </c:pt>
                <c:pt idx="310">
                  <c:v>-1158</c:v>
                </c:pt>
                <c:pt idx="311">
                  <c:v>-1154</c:v>
                </c:pt>
                <c:pt idx="312">
                  <c:v>-1101.5</c:v>
                </c:pt>
                <c:pt idx="313">
                  <c:v>-1101.5</c:v>
                </c:pt>
                <c:pt idx="314">
                  <c:v>-1101.5</c:v>
                </c:pt>
                <c:pt idx="315">
                  <c:v>-1101.5</c:v>
                </c:pt>
                <c:pt idx="316">
                  <c:v>-1101.5</c:v>
                </c:pt>
                <c:pt idx="317">
                  <c:v>-1093.5</c:v>
                </c:pt>
                <c:pt idx="318">
                  <c:v>-1069.5</c:v>
                </c:pt>
                <c:pt idx="319">
                  <c:v>-1050.5</c:v>
                </c:pt>
                <c:pt idx="320">
                  <c:v>-1050.5</c:v>
                </c:pt>
                <c:pt idx="321">
                  <c:v>-1034</c:v>
                </c:pt>
                <c:pt idx="322">
                  <c:v>-1034</c:v>
                </c:pt>
                <c:pt idx="323">
                  <c:v>-913.5</c:v>
                </c:pt>
                <c:pt idx="324">
                  <c:v>-897.5</c:v>
                </c:pt>
                <c:pt idx="325">
                  <c:v>-897</c:v>
                </c:pt>
                <c:pt idx="326">
                  <c:v>-893</c:v>
                </c:pt>
                <c:pt idx="327">
                  <c:v>-893</c:v>
                </c:pt>
                <c:pt idx="328">
                  <c:v>-893</c:v>
                </c:pt>
                <c:pt idx="329">
                  <c:v>-893</c:v>
                </c:pt>
                <c:pt idx="330">
                  <c:v>-862</c:v>
                </c:pt>
                <c:pt idx="331">
                  <c:v>-862</c:v>
                </c:pt>
                <c:pt idx="332">
                  <c:v>-861</c:v>
                </c:pt>
                <c:pt idx="333">
                  <c:v>-861</c:v>
                </c:pt>
                <c:pt idx="334">
                  <c:v>-813</c:v>
                </c:pt>
                <c:pt idx="335">
                  <c:v>-801</c:v>
                </c:pt>
                <c:pt idx="336">
                  <c:v>-741.5</c:v>
                </c:pt>
                <c:pt idx="337">
                  <c:v>-697</c:v>
                </c:pt>
                <c:pt idx="338">
                  <c:v>-697</c:v>
                </c:pt>
                <c:pt idx="339">
                  <c:v>-697</c:v>
                </c:pt>
                <c:pt idx="340">
                  <c:v>-697</c:v>
                </c:pt>
                <c:pt idx="341">
                  <c:v>-697</c:v>
                </c:pt>
                <c:pt idx="342">
                  <c:v>-697</c:v>
                </c:pt>
                <c:pt idx="343">
                  <c:v>-697</c:v>
                </c:pt>
                <c:pt idx="344">
                  <c:v>-697</c:v>
                </c:pt>
                <c:pt idx="345">
                  <c:v>-697</c:v>
                </c:pt>
                <c:pt idx="346">
                  <c:v>-697</c:v>
                </c:pt>
                <c:pt idx="347">
                  <c:v>-697</c:v>
                </c:pt>
                <c:pt idx="348">
                  <c:v>-693</c:v>
                </c:pt>
                <c:pt idx="349">
                  <c:v>-693</c:v>
                </c:pt>
                <c:pt idx="350">
                  <c:v>-693</c:v>
                </c:pt>
                <c:pt idx="351">
                  <c:v>-693</c:v>
                </c:pt>
                <c:pt idx="352">
                  <c:v>-693</c:v>
                </c:pt>
                <c:pt idx="353">
                  <c:v>-693</c:v>
                </c:pt>
                <c:pt idx="354">
                  <c:v>-677</c:v>
                </c:pt>
                <c:pt idx="355">
                  <c:v>-645.5</c:v>
                </c:pt>
                <c:pt idx="356">
                  <c:v>-492.5</c:v>
                </c:pt>
                <c:pt idx="357">
                  <c:v>-488.5</c:v>
                </c:pt>
                <c:pt idx="358">
                  <c:v>-484.5</c:v>
                </c:pt>
                <c:pt idx="359">
                  <c:v>-484.5</c:v>
                </c:pt>
                <c:pt idx="360">
                  <c:v>-478</c:v>
                </c:pt>
                <c:pt idx="361">
                  <c:v>-476.5</c:v>
                </c:pt>
                <c:pt idx="362">
                  <c:v>-476.5</c:v>
                </c:pt>
                <c:pt idx="363">
                  <c:v>-476</c:v>
                </c:pt>
                <c:pt idx="364">
                  <c:v>-474.5</c:v>
                </c:pt>
                <c:pt idx="365">
                  <c:v>-472.5</c:v>
                </c:pt>
                <c:pt idx="366">
                  <c:v>-469</c:v>
                </c:pt>
                <c:pt idx="367">
                  <c:v>-462.5</c:v>
                </c:pt>
                <c:pt idx="368">
                  <c:v>-462</c:v>
                </c:pt>
                <c:pt idx="369">
                  <c:v>-461.5</c:v>
                </c:pt>
                <c:pt idx="370">
                  <c:v>-458.5</c:v>
                </c:pt>
                <c:pt idx="371">
                  <c:v>-458</c:v>
                </c:pt>
                <c:pt idx="372">
                  <c:v>-456</c:v>
                </c:pt>
                <c:pt idx="373">
                  <c:v>-454.5</c:v>
                </c:pt>
                <c:pt idx="374">
                  <c:v>-454</c:v>
                </c:pt>
                <c:pt idx="375">
                  <c:v>-452</c:v>
                </c:pt>
                <c:pt idx="376">
                  <c:v>-445.5</c:v>
                </c:pt>
                <c:pt idx="377">
                  <c:v>-444</c:v>
                </c:pt>
                <c:pt idx="378">
                  <c:v>-442</c:v>
                </c:pt>
                <c:pt idx="379">
                  <c:v>-440</c:v>
                </c:pt>
                <c:pt idx="380">
                  <c:v>-438</c:v>
                </c:pt>
                <c:pt idx="381">
                  <c:v>-437.5</c:v>
                </c:pt>
                <c:pt idx="382">
                  <c:v>-429.5</c:v>
                </c:pt>
                <c:pt idx="383">
                  <c:v>-320.5</c:v>
                </c:pt>
                <c:pt idx="384">
                  <c:v>-296</c:v>
                </c:pt>
                <c:pt idx="385">
                  <c:v>-288</c:v>
                </c:pt>
                <c:pt idx="386">
                  <c:v>-284</c:v>
                </c:pt>
                <c:pt idx="387">
                  <c:v>-272.5</c:v>
                </c:pt>
                <c:pt idx="388">
                  <c:v>-268</c:v>
                </c:pt>
                <c:pt idx="389">
                  <c:v>-260</c:v>
                </c:pt>
                <c:pt idx="390">
                  <c:v>-252</c:v>
                </c:pt>
                <c:pt idx="391">
                  <c:v>-244.5</c:v>
                </c:pt>
                <c:pt idx="392">
                  <c:v>-228.5</c:v>
                </c:pt>
                <c:pt idx="393">
                  <c:v>-224</c:v>
                </c:pt>
                <c:pt idx="394">
                  <c:v>-68</c:v>
                </c:pt>
                <c:pt idx="395">
                  <c:v>-40</c:v>
                </c:pt>
                <c:pt idx="396">
                  <c:v>-36.5</c:v>
                </c:pt>
                <c:pt idx="397">
                  <c:v>0.5</c:v>
                </c:pt>
                <c:pt idx="398">
                  <c:v>3.5</c:v>
                </c:pt>
                <c:pt idx="399">
                  <c:v>11.5</c:v>
                </c:pt>
                <c:pt idx="400">
                  <c:v>112.5</c:v>
                </c:pt>
                <c:pt idx="401">
                  <c:v>112.5</c:v>
                </c:pt>
                <c:pt idx="402">
                  <c:v>132.5</c:v>
                </c:pt>
                <c:pt idx="403">
                  <c:v>132.5</c:v>
                </c:pt>
                <c:pt idx="404">
                  <c:v>132.5</c:v>
                </c:pt>
                <c:pt idx="405">
                  <c:v>132.5</c:v>
                </c:pt>
                <c:pt idx="406">
                  <c:v>135.5</c:v>
                </c:pt>
                <c:pt idx="407">
                  <c:v>136.5</c:v>
                </c:pt>
                <c:pt idx="408">
                  <c:v>136.5</c:v>
                </c:pt>
                <c:pt idx="409">
                  <c:v>156.5</c:v>
                </c:pt>
                <c:pt idx="410">
                  <c:v>172</c:v>
                </c:pt>
                <c:pt idx="411">
                  <c:v>197</c:v>
                </c:pt>
                <c:pt idx="412">
                  <c:v>321</c:v>
                </c:pt>
                <c:pt idx="413">
                  <c:v>349</c:v>
                </c:pt>
                <c:pt idx="414">
                  <c:v>349</c:v>
                </c:pt>
                <c:pt idx="415">
                  <c:v>353</c:v>
                </c:pt>
                <c:pt idx="416">
                  <c:v>353</c:v>
                </c:pt>
                <c:pt idx="417">
                  <c:v>417.5</c:v>
                </c:pt>
                <c:pt idx="418">
                  <c:v>553</c:v>
                </c:pt>
                <c:pt idx="419">
                  <c:v>553</c:v>
                </c:pt>
                <c:pt idx="420">
                  <c:v>553</c:v>
                </c:pt>
                <c:pt idx="421">
                  <c:v>565.5</c:v>
                </c:pt>
                <c:pt idx="422">
                  <c:v>569.5</c:v>
                </c:pt>
                <c:pt idx="423">
                  <c:v>625</c:v>
                </c:pt>
                <c:pt idx="424">
                  <c:v>637</c:v>
                </c:pt>
                <c:pt idx="425">
                  <c:v>786</c:v>
                </c:pt>
                <c:pt idx="426">
                  <c:v>786</c:v>
                </c:pt>
                <c:pt idx="427">
                  <c:v>858</c:v>
                </c:pt>
                <c:pt idx="428">
                  <c:v>858</c:v>
                </c:pt>
                <c:pt idx="429">
                  <c:v>862.5</c:v>
                </c:pt>
                <c:pt idx="430">
                  <c:v>870.5</c:v>
                </c:pt>
                <c:pt idx="431">
                  <c:v>938</c:v>
                </c:pt>
                <c:pt idx="432">
                  <c:v>990.5</c:v>
                </c:pt>
                <c:pt idx="433">
                  <c:v>1042.5</c:v>
                </c:pt>
                <c:pt idx="434">
                  <c:v>1058.5</c:v>
                </c:pt>
                <c:pt idx="435">
                  <c:v>1193</c:v>
                </c:pt>
                <c:pt idx="436">
                  <c:v>1222</c:v>
                </c:pt>
                <c:pt idx="437">
                  <c:v>1223</c:v>
                </c:pt>
                <c:pt idx="438">
                  <c:v>1223</c:v>
                </c:pt>
                <c:pt idx="439">
                  <c:v>1227</c:v>
                </c:pt>
                <c:pt idx="440">
                  <c:v>1235</c:v>
                </c:pt>
                <c:pt idx="441">
                  <c:v>1243.5</c:v>
                </c:pt>
                <c:pt idx="442">
                  <c:v>1250</c:v>
                </c:pt>
                <c:pt idx="443">
                  <c:v>1379</c:v>
                </c:pt>
                <c:pt idx="444">
                  <c:v>1395</c:v>
                </c:pt>
                <c:pt idx="445">
                  <c:v>1419.5</c:v>
                </c:pt>
                <c:pt idx="446">
                  <c:v>1491.5</c:v>
                </c:pt>
                <c:pt idx="447">
                  <c:v>1591.5</c:v>
                </c:pt>
                <c:pt idx="448">
                  <c:v>1595.5</c:v>
                </c:pt>
                <c:pt idx="449">
                  <c:v>1631.5</c:v>
                </c:pt>
                <c:pt idx="450">
                  <c:v>1631.5</c:v>
                </c:pt>
                <c:pt idx="451">
                  <c:v>1631.5</c:v>
                </c:pt>
                <c:pt idx="452">
                  <c:v>1647.5</c:v>
                </c:pt>
                <c:pt idx="453">
                  <c:v>1659</c:v>
                </c:pt>
                <c:pt idx="454">
                  <c:v>1679</c:v>
                </c:pt>
                <c:pt idx="455">
                  <c:v>1707</c:v>
                </c:pt>
                <c:pt idx="456">
                  <c:v>1791.5</c:v>
                </c:pt>
                <c:pt idx="457">
                  <c:v>1799.5</c:v>
                </c:pt>
                <c:pt idx="458">
                  <c:v>1799.5</c:v>
                </c:pt>
                <c:pt idx="459">
                  <c:v>1839</c:v>
                </c:pt>
                <c:pt idx="460">
                  <c:v>1859.5</c:v>
                </c:pt>
                <c:pt idx="461">
                  <c:v>1887.5</c:v>
                </c:pt>
                <c:pt idx="462">
                  <c:v>1915.5</c:v>
                </c:pt>
                <c:pt idx="463">
                  <c:v>2019</c:v>
                </c:pt>
                <c:pt idx="464">
                  <c:v>2048</c:v>
                </c:pt>
                <c:pt idx="465">
                  <c:v>2064.5</c:v>
                </c:pt>
                <c:pt idx="466">
                  <c:v>2092</c:v>
                </c:pt>
                <c:pt idx="467">
                  <c:v>2207</c:v>
                </c:pt>
                <c:pt idx="468">
                  <c:v>2252</c:v>
                </c:pt>
                <c:pt idx="469">
                  <c:v>2273</c:v>
                </c:pt>
                <c:pt idx="470">
                  <c:v>2313</c:v>
                </c:pt>
                <c:pt idx="471">
                  <c:v>2445</c:v>
                </c:pt>
                <c:pt idx="472">
                  <c:v>2461.5</c:v>
                </c:pt>
                <c:pt idx="473">
                  <c:v>2476</c:v>
                </c:pt>
                <c:pt idx="474">
                  <c:v>2517</c:v>
                </c:pt>
                <c:pt idx="475">
                  <c:v>2517.5</c:v>
                </c:pt>
                <c:pt idx="476">
                  <c:v>2517.5</c:v>
                </c:pt>
                <c:pt idx="477">
                  <c:v>2629</c:v>
                </c:pt>
                <c:pt idx="478">
                  <c:v>2661.5</c:v>
                </c:pt>
                <c:pt idx="479">
                  <c:v>2664</c:v>
                </c:pt>
                <c:pt idx="480">
                  <c:v>2693.5</c:v>
                </c:pt>
                <c:pt idx="481">
                  <c:v>2738</c:v>
                </c:pt>
                <c:pt idx="482">
                  <c:v>2738</c:v>
                </c:pt>
                <c:pt idx="483">
                  <c:v>2757</c:v>
                </c:pt>
                <c:pt idx="484">
                  <c:v>2872</c:v>
                </c:pt>
                <c:pt idx="485">
                  <c:v>2873.5</c:v>
                </c:pt>
                <c:pt idx="486">
                  <c:v>2881</c:v>
                </c:pt>
                <c:pt idx="487">
                  <c:v>2885.5</c:v>
                </c:pt>
                <c:pt idx="488">
                  <c:v>2886.5</c:v>
                </c:pt>
                <c:pt idx="489">
                  <c:v>2906</c:v>
                </c:pt>
                <c:pt idx="490">
                  <c:v>2906.5</c:v>
                </c:pt>
                <c:pt idx="491">
                  <c:v>2909</c:v>
                </c:pt>
                <c:pt idx="492">
                  <c:v>2926</c:v>
                </c:pt>
                <c:pt idx="493">
                  <c:v>2926</c:v>
                </c:pt>
                <c:pt idx="494">
                  <c:v>3074</c:v>
                </c:pt>
                <c:pt idx="495">
                  <c:v>3074</c:v>
                </c:pt>
                <c:pt idx="496">
                  <c:v>3081</c:v>
                </c:pt>
                <c:pt idx="497">
                  <c:v>3090</c:v>
                </c:pt>
                <c:pt idx="498">
                  <c:v>3090</c:v>
                </c:pt>
                <c:pt idx="499">
                  <c:v>3090</c:v>
                </c:pt>
                <c:pt idx="500">
                  <c:v>3090</c:v>
                </c:pt>
                <c:pt idx="501">
                  <c:v>3102.5</c:v>
                </c:pt>
                <c:pt idx="502">
                  <c:v>3103.5</c:v>
                </c:pt>
                <c:pt idx="503">
                  <c:v>3110</c:v>
                </c:pt>
                <c:pt idx="504">
                  <c:v>3112</c:v>
                </c:pt>
                <c:pt idx="505">
                  <c:v>3144</c:v>
                </c:pt>
                <c:pt idx="506">
                  <c:v>3175</c:v>
                </c:pt>
                <c:pt idx="507">
                  <c:v>3286.5</c:v>
                </c:pt>
                <c:pt idx="508">
                  <c:v>3290.5</c:v>
                </c:pt>
                <c:pt idx="509">
                  <c:v>3290.5</c:v>
                </c:pt>
                <c:pt idx="510">
                  <c:v>3307</c:v>
                </c:pt>
                <c:pt idx="511">
                  <c:v>3307</c:v>
                </c:pt>
                <c:pt idx="512">
                  <c:v>3307.5</c:v>
                </c:pt>
                <c:pt idx="513">
                  <c:v>3308</c:v>
                </c:pt>
                <c:pt idx="514">
                  <c:v>3313.5</c:v>
                </c:pt>
                <c:pt idx="515">
                  <c:v>3324</c:v>
                </c:pt>
                <c:pt idx="516">
                  <c:v>3327</c:v>
                </c:pt>
                <c:pt idx="517">
                  <c:v>3327</c:v>
                </c:pt>
                <c:pt idx="518">
                  <c:v>3356</c:v>
                </c:pt>
                <c:pt idx="519">
                  <c:v>3507</c:v>
                </c:pt>
                <c:pt idx="520">
                  <c:v>3517</c:v>
                </c:pt>
                <c:pt idx="521">
                  <c:v>3673.5</c:v>
                </c:pt>
                <c:pt idx="522">
                  <c:v>3675.5</c:v>
                </c:pt>
                <c:pt idx="523">
                  <c:v>3683</c:v>
                </c:pt>
                <c:pt idx="524">
                  <c:v>3722</c:v>
                </c:pt>
                <c:pt idx="525">
                  <c:v>3727</c:v>
                </c:pt>
                <c:pt idx="526">
                  <c:v>3731.5</c:v>
                </c:pt>
                <c:pt idx="527">
                  <c:v>3739</c:v>
                </c:pt>
                <c:pt idx="528">
                  <c:v>3763</c:v>
                </c:pt>
                <c:pt idx="529">
                  <c:v>3772</c:v>
                </c:pt>
                <c:pt idx="530">
                  <c:v>3919.5</c:v>
                </c:pt>
                <c:pt idx="531">
                  <c:v>3971</c:v>
                </c:pt>
                <c:pt idx="532">
                  <c:v>3971</c:v>
                </c:pt>
                <c:pt idx="533">
                  <c:v>4064</c:v>
                </c:pt>
                <c:pt idx="534">
                  <c:v>4107</c:v>
                </c:pt>
                <c:pt idx="535">
                  <c:v>4123.5</c:v>
                </c:pt>
                <c:pt idx="536">
                  <c:v>4124</c:v>
                </c:pt>
                <c:pt idx="537">
                  <c:v>4140</c:v>
                </c:pt>
                <c:pt idx="538">
                  <c:v>4140</c:v>
                </c:pt>
                <c:pt idx="539">
                  <c:v>4161.5</c:v>
                </c:pt>
                <c:pt idx="540">
                  <c:v>4276</c:v>
                </c:pt>
                <c:pt idx="541">
                  <c:v>4300</c:v>
                </c:pt>
                <c:pt idx="542">
                  <c:v>4308</c:v>
                </c:pt>
                <c:pt idx="543">
                  <c:v>4315</c:v>
                </c:pt>
                <c:pt idx="544">
                  <c:v>4348</c:v>
                </c:pt>
                <c:pt idx="545">
                  <c:v>4364</c:v>
                </c:pt>
                <c:pt idx="546">
                  <c:v>4508.5</c:v>
                </c:pt>
                <c:pt idx="547">
                  <c:v>4525</c:v>
                </c:pt>
                <c:pt idx="548">
                  <c:v>4528</c:v>
                </c:pt>
                <c:pt idx="549">
                  <c:v>4592</c:v>
                </c:pt>
                <c:pt idx="550">
                  <c:v>4732</c:v>
                </c:pt>
                <c:pt idx="551">
                  <c:v>4757.5</c:v>
                </c:pt>
                <c:pt idx="552">
                  <c:v>4936</c:v>
                </c:pt>
                <c:pt idx="553">
                  <c:v>4944.5</c:v>
                </c:pt>
                <c:pt idx="554">
                  <c:v>4980.5</c:v>
                </c:pt>
                <c:pt idx="555">
                  <c:v>4989</c:v>
                </c:pt>
                <c:pt idx="556">
                  <c:v>4990</c:v>
                </c:pt>
                <c:pt idx="557">
                  <c:v>5014</c:v>
                </c:pt>
                <c:pt idx="558">
                  <c:v>5030</c:v>
                </c:pt>
                <c:pt idx="559">
                  <c:v>5152.5</c:v>
                </c:pt>
                <c:pt idx="560">
                  <c:v>5154</c:v>
                </c:pt>
                <c:pt idx="561">
                  <c:v>5159</c:v>
                </c:pt>
                <c:pt idx="562">
                  <c:v>5161</c:v>
                </c:pt>
                <c:pt idx="563">
                  <c:v>5169</c:v>
                </c:pt>
                <c:pt idx="564">
                  <c:v>5177</c:v>
                </c:pt>
                <c:pt idx="565">
                  <c:v>5178</c:v>
                </c:pt>
                <c:pt idx="566">
                  <c:v>5205.5</c:v>
                </c:pt>
                <c:pt idx="567">
                  <c:v>5385</c:v>
                </c:pt>
                <c:pt idx="568">
                  <c:v>5390</c:v>
                </c:pt>
                <c:pt idx="569">
                  <c:v>5411</c:v>
                </c:pt>
                <c:pt idx="570">
                  <c:v>5589.5</c:v>
                </c:pt>
                <c:pt idx="571">
                  <c:v>5602</c:v>
                </c:pt>
                <c:pt idx="572">
                  <c:v>5619</c:v>
                </c:pt>
                <c:pt idx="573">
                  <c:v>5638.5</c:v>
                </c:pt>
                <c:pt idx="574">
                  <c:v>5663.5</c:v>
                </c:pt>
              </c:numCache>
            </c:numRef>
          </c:xVal>
          <c:yVal>
            <c:numRef>
              <c:f>Active!$P$21:$P$9904</c:f>
              <c:numCache>
                <c:formatCode>General</c:formatCode>
                <c:ptCount val="9884"/>
                <c:pt idx="0">
                  <c:v>8.5216513987322468E-2</c:v>
                </c:pt>
                <c:pt idx="1">
                  <c:v>8.5008852103285376E-2</c:v>
                </c:pt>
                <c:pt idx="2">
                  <c:v>8.4373184809400842E-2</c:v>
                </c:pt>
                <c:pt idx="3">
                  <c:v>8.3155747199168129E-2</c:v>
                </c:pt>
                <c:pt idx="4">
                  <c:v>8.3103435426853445E-2</c:v>
                </c:pt>
                <c:pt idx="5">
                  <c:v>8.3052708859760419E-2</c:v>
                </c:pt>
                <c:pt idx="6">
                  <c:v>8.3001982292667392E-2</c:v>
                </c:pt>
                <c:pt idx="7">
                  <c:v>8.2673844811784358E-2</c:v>
                </c:pt>
                <c:pt idx="8">
                  <c:v>8.2505813058288691E-2</c:v>
                </c:pt>
                <c:pt idx="9">
                  <c:v>8.2494716621737088E-2</c:v>
                </c:pt>
                <c:pt idx="10">
                  <c:v>8.2456671696417322E-2</c:v>
                </c:pt>
                <c:pt idx="11">
                  <c:v>8.2429723207649144E-2</c:v>
                </c:pt>
                <c:pt idx="12">
                  <c:v>8.2378996640556118E-2</c:v>
                </c:pt>
                <c:pt idx="13">
                  <c:v>8.2326684868241434E-2</c:v>
                </c:pt>
                <c:pt idx="14">
                  <c:v>8.1976354514255195E-2</c:v>
                </c:pt>
                <c:pt idx="15">
                  <c:v>8.1752840578001529E-2</c:v>
                </c:pt>
                <c:pt idx="16">
                  <c:v>8.137714694046877E-2</c:v>
                </c:pt>
                <c:pt idx="17">
                  <c:v>8.1283619832391005E-2</c:v>
                </c:pt>
                <c:pt idx="18">
                  <c:v>8.1263012164509457E-2</c:v>
                </c:pt>
                <c:pt idx="19">
                  <c:v>7.9891809647776008E-2</c:v>
                </c:pt>
                <c:pt idx="20">
                  <c:v>7.9433685338717086E-2</c:v>
                </c:pt>
                <c:pt idx="21">
                  <c:v>7.9421003696943826E-2</c:v>
                </c:pt>
                <c:pt idx="22">
                  <c:v>7.8633156701780199E-2</c:v>
                </c:pt>
                <c:pt idx="23">
                  <c:v>7.8542800004145749E-2</c:v>
                </c:pt>
                <c:pt idx="24">
                  <c:v>7.7921399557256132E-2</c:v>
                </c:pt>
                <c:pt idx="25">
                  <c:v>7.7856406143168189E-2</c:v>
                </c:pt>
                <c:pt idx="26">
                  <c:v>7.7702641236667452E-2</c:v>
                </c:pt>
                <c:pt idx="27">
                  <c:v>7.7338044035686282E-2</c:v>
                </c:pt>
                <c:pt idx="28">
                  <c:v>7.7195375565737148E-2</c:v>
                </c:pt>
                <c:pt idx="29">
                  <c:v>7.6638968532935475E-2</c:v>
                </c:pt>
                <c:pt idx="30">
                  <c:v>7.5354952303393161E-2</c:v>
                </c:pt>
                <c:pt idx="31">
                  <c:v>7.5033155643396757E-2</c:v>
                </c:pt>
                <c:pt idx="32">
                  <c:v>7.468124008418886E-2</c:v>
                </c:pt>
                <c:pt idx="33">
                  <c:v>7.327199264213563E-2</c:v>
                </c:pt>
                <c:pt idx="34">
                  <c:v>7.3051649116325279E-2</c:v>
                </c:pt>
                <c:pt idx="35">
                  <c:v>7.2468293594755442E-2</c:v>
                </c:pt>
                <c:pt idx="36">
                  <c:v>7.0806998522458725E-2</c:v>
                </c:pt>
                <c:pt idx="37">
                  <c:v>7.0120604661481165E-2</c:v>
                </c:pt>
                <c:pt idx="38">
                  <c:v>6.9446892442276864E-2</c:v>
                </c:pt>
                <c:pt idx="39">
                  <c:v>6.9396165875183824E-2</c:v>
                </c:pt>
                <c:pt idx="40">
                  <c:v>6.9396165875183824E-2</c:v>
                </c:pt>
                <c:pt idx="41">
                  <c:v>6.8697090372433017E-2</c:v>
                </c:pt>
                <c:pt idx="42">
                  <c:v>6.8697090372433017E-2</c:v>
                </c:pt>
                <c:pt idx="43">
                  <c:v>6.8684408730659757E-2</c:v>
                </c:pt>
                <c:pt idx="44">
                  <c:v>6.8010696511455457E-2</c:v>
                </c:pt>
                <c:pt idx="45">
                  <c:v>6.8010696511455457E-2</c:v>
                </c:pt>
                <c:pt idx="46">
                  <c:v>6.7983748022687279E-2</c:v>
                </c:pt>
                <c:pt idx="47">
                  <c:v>6.7945703097367513E-2</c:v>
                </c:pt>
                <c:pt idx="48">
                  <c:v>6.7933021455594267E-2</c:v>
                </c:pt>
                <c:pt idx="49">
                  <c:v>6.7882294888501227E-2</c:v>
                </c:pt>
                <c:pt idx="50">
                  <c:v>6.7271990878163213E-2</c:v>
                </c:pt>
                <c:pt idx="51">
                  <c:v>6.7153100486538927E-2</c:v>
                </c:pt>
                <c:pt idx="52">
                  <c:v>6.6663272073046856E-2</c:v>
                </c:pt>
                <c:pt idx="53">
                  <c:v>6.6417565263689998E-2</c:v>
                </c:pt>
                <c:pt idx="54">
                  <c:v>6.6106865040245183E-2</c:v>
                </c:pt>
                <c:pt idx="55">
                  <c:v>6.5935662876306214E-2</c:v>
                </c:pt>
                <c:pt idx="56">
                  <c:v>6.4822848810702882E-2</c:v>
                </c:pt>
                <c:pt idx="57">
                  <c:v>6.4806996758486307E-2</c:v>
                </c:pt>
                <c:pt idx="58">
                  <c:v>6.4759440601836582E-2</c:v>
                </c:pt>
                <c:pt idx="59">
                  <c:v>6.4756270191393267E-2</c:v>
                </c:pt>
                <c:pt idx="60">
                  <c:v>6.470871403474357E-2</c:v>
                </c:pt>
                <c:pt idx="61">
                  <c:v>6.4654817057207215E-2</c:v>
                </c:pt>
                <c:pt idx="62">
                  <c:v>6.4651646646763899E-2</c:v>
                </c:pt>
                <c:pt idx="63">
                  <c:v>6.4577142001346011E-2</c:v>
                </c:pt>
                <c:pt idx="64">
                  <c:v>6.4550193512577847E-2</c:v>
                </c:pt>
                <c:pt idx="65">
                  <c:v>6.4513733792479724E-2</c:v>
                </c:pt>
                <c:pt idx="66">
                  <c:v>6.4488370508933218E-2</c:v>
                </c:pt>
                <c:pt idx="67">
                  <c:v>6.4176085080266745E-2</c:v>
                </c:pt>
                <c:pt idx="68">
                  <c:v>6.4055609483420803E-2</c:v>
                </c:pt>
                <c:pt idx="69">
                  <c:v>6.3968423196229668E-2</c:v>
                </c:pt>
                <c:pt idx="70">
                  <c:v>6.3917696629136628E-2</c:v>
                </c:pt>
                <c:pt idx="71">
                  <c:v>6.3521395323722335E-2</c:v>
                </c:pt>
                <c:pt idx="72">
                  <c:v>6.3419942189536282E-2</c:v>
                </c:pt>
                <c:pt idx="73">
                  <c:v>6.3239228794267355E-2</c:v>
                </c:pt>
                <c:pt idx="74">
                  <c:v>6.2815979000084898E-2</c:v>
                </c:pt>
                <c:pt idx="75">
                  <c:v>6.2724037097228777E-2</c:v>
                </c:pt>
                <c:pt idx="76">
                  <c:v>6.2711355455455517E-2</c:v>
                </c:pt>
                <c:pt idx="77">
                  <c:v>6.2673310530135751E-2</c:v>
                </c:pt>
                <c:pt idx="78">
                  <c:v>6.2647947246589231E-2</c:v>
                </c:pt>
                <c:pt idx="79">
                  <c:v>6.2619413552599396E-2</c:v>
                </c:pt>
                <c:pt idx="80">
                  <c:v>6.2619413552599396E-2</c:v>
                </c:pt>
                <c:pt idx="81">
                  <c:v>6.2516375213191686E-2</c:v>
                </c:pt>
                <c:pt idx="82">
                  <c:v>6.1804618068667612E-2</c:v>
                </c:pt>
                <c:pt idx="83">
                  <c:v>6.1527207154877604E-2</c:v>
                </c:pt>
                <c:pt idx="84">
                  <c:v>6.1500258666109434E-2</c:v>
                </c:pt>
                <c:pt idx="85">
                  <c:v>6.1487577024336174E-2</c:v>
                </c:pt>
                <c:pt idx="86">
                  <c:v>6.1476480587784578E-2</c:v>
                </c:pt>
                <c:pt idx="87">
                  <c:v>6.1463798946011318E-2</c:v>
                </c:pt>
                <c:pt idx="88">
                  <c:v>6.1447946893794743E-2</c:v>
                </c:pt>
                <c:pt idx="89">
                  <c:v>6.1405146352810004E-2</c:v>
                </c:pt>
                <c:pt idx="90">
                  <c:v>6.1401975942366689E-2</c:v>
                </c:pt>
                <c:pt idx="91">
                  <c:v>6.1335397323057088E-2</c:v>
                </c:pt>
                <c:pt idx="92">
                  <c:v>6.1284670755964055E-2</c:v>
                </c:pt>
                <c:pt idx="93">
                  <c:v>6.1210166110546166E-2</c:v>
                </c:pt>
                <c:pt idx="94">
                  <c:v>6.0829716857348448E-2</c:v>
                </c:pt>
                <c:pt idx="95">
                  <c:v>6.0717167286610786E-2</c:v>
                </c:pt>
                <c:pt idx="96">
                  <c:v>6.0203560794793859E-2</c:v>
                </c:pt>
                <c:pt idx="97">
                  <c:v>6.0192464358242263E-2</c:v>
                </c:pt>
                <c:pt idx="98">
                  <c:v>6.0190879153020606E-2</c:v>
                </c:pt>
                <c:pt idx="99">
                  <c:v>6.0152834227700833E-2</c:v>
                </c:pt>
                <c:pt idx="100">
                  <c:v>6.0143322996370888E-2</c:v>
                </c:pt>
                <c:pt idx="101">
                  <c:v>6.0056136709179746E-2</c:v>
                </c:pt>
                <c:pt idx="102">
                  <c:v>5.9902371802678996E-2</c:v>
                </c:pt>
                <c:pt idx="103">
                  <c:v>5.9846889619920997E-2</c:v>
                </c:pt>
                <c:pt idx="104">
                  <c:v>5.9456929135393334E-2</c:v>
                </c:pt>
                <c:pt idx="105">
                  <c:v>5.9391935721305383E-2</c:v>
                </c:pt>
                <c:pt idx="106">
                  <c:v>5.8670667345451372E-2</c:v>
                </c:pt>
                <c:pt idx="107">
                  <c:v>5.8643718856683201E-2</c:v>
                </c:pt>
                <c:pt idx="108">
                  <c:v>5.8529584080723882E-2</c:v>
                </c:pt>
                <c:pt idx="109">
                  <c:v>5.8107919491763076E-2</c:v>
                </c:pt>
                <c:pt idx="110">
                  <c:v>5.8098408260433131E-2</c:v>
                </c:pt>
                <c:pt idx="111">
                  <c:v>5.8055607719448385E-2</c:v>
                </c:pt>
                <c:pt idx="112">
                  <c:v>5.7516637944084945E-2</c:v>
                </c:pt>
                <c:pt idx="113">
                  <c:v>5.7484933839651801E-2</c:v>
                </c:pt>
                <c:pt idx="114">
                  <c:v>5.7472252197878548E-2</c:v>
                </c:pt>
                <c:pt idx="115">
                  <c:v>5.7459570556105288E-2</c:v>
                </c:pt>
                <c:pt idx="116">
                  <c:v>5.7381895500244084E-2</c:v>
                </c:pt>
                <c:pt idx="117">
                  <c:v>5.6888896676308705E-2</c:v>
                </c:pt>
                <c:pt idx="118">
                  <c:v>5.6842925724880644E-2</c:v>
                </c:pt>
                <c:pt idx="119">
                  <c:v>5.6785858336900988E-2</c:v>
                </c:pt>
                <c:pt idx="120">
                  <c:v>5.6240547740650917E-2</c:v>
                </c:pt>
                <c:pt idx="121">
                  <c:v>5.6143850222129831E-2</c:v>
                </c:pt>
                <c:pt idx="122">
                  <c:v>5.6127998169913255E-2</c:v>
                </c:pt>
                <c:pt idx="123">
                  <c:v>5.5484404849920448E-2</c:v>
                </c:pt>
                <c:pt idx="124">
                  <c:v>5.5392462947064326E-2</c:v>
                </c:pt>
                <c:pt idx="125">
                  <c:v>5.5338565969527985E-2</c:v>
                </c:pt>
                <c:pt idx="126">
                  <c:v>5.5289424607656609E-2</c:v>
                </c:pt>
                <c:pt idx="127">
                  <c:v>5.4807522220272832E-2</c:v>
                </c:pt>
                <c:pt idx="128">
                  <c:v>5.4230507519589619E-2</c:v>
                </c:pt>
                <c:pt idx="129">
                  <c:v>5.4175025336831613E-2</c:v>
                </c:pt>
                <c:pt idx="130">
                  <c:v>5.4105276307078704E-2</c:v>
                </c:pt>
                <c:pt idx="131">
                  <c:v>5.4094179870527101E-2</c:v>
                </c:pt>
                <c:pt idx="132">
                  <c:v>5.4065646176537266E-2</c:v>
                </c:pt>
                <c:pt idx="133">
                  <c:v>5.35092391437356E-2</c:v>
                </c:pt>
                <c:pt idx="134">
                  <c:v>5.3460097781864224E-2</c:v>
                </c:pt>
                <c:pt idx="135">
                  <c:v>5.3458512576642567E-2</c:v>
                </c:pt>
                <c:pt idx="136">
                  <c:v>5.3404615599106225E-2</c:v>
                </c:pt>
                <c:pt idx="137">
                  <c:v>5.3189027688960847E-2</c:v>
                </c:pt>
                <c:pt idx="138">
                  <c:v>5.3143056737532793E-2</c:v>
                </c:pt>
                <c:pt idx="139">
                  <c:v>5.2826015693201361E-2</c:v>
                </c:pt>
                <c:pt idx="140">
                  <c:v>5.2176081552321917E-2</c:v>
                </c:pt>
                <c:pt idx="141">
                  <c:v>5.2163399910548656E-2</c:v>
                </c:pt>
                <c:pt idx="142">
                  <c:v>5.1565777541983902E-2</c:v>
                </c:pt>
                <c:pt idx="143">
                  <c:v>5.1427864687699727E-2</c:v>
                </c:pt>
                <c:pt idx="144">
                  <c:v>5.1283611012528929E-2</c:v>
                </c:pt>
                <c:pt idx="145">
                  <c:v>5.0879383681006349E-2</c:v>
                </c:pt>
                <c:pt idx="146">
                  <c:v>4.9557322526144254E-2</c:v>
                </c:pt>
                <c:pt idx="147">
                  <c:v>4.9508181164272885E-2</c:v>
                </c:pt>
                <c:pt idx="148">
                  <c:v>4.9455869391958202E-2</c:v>
                </c:pt>
                <c:pt idx="149">
                  <c:v>4.9454284186736544E-2</c:v>
                </c:pt>
                <c:pt idx="150">
                  <c:v>4.9441602544963284E-2</c:v>
                </c:pt>
                <c:pt idx="151">
                  <c:v>4.8263795065272001E-2</c:v>
                </c:pt>
                <c:pt idx="152">
                  <c:v>4.8225750139952228E-2</c:v>
                </c:pt>
                <c:pt idx="153">
                  <c:v>4.753777107375301E-2</c:v>
                </c:pt>
                <c:pt idx="154">
                  <c:v>4.6816502697898998E-2</c:v>
                </c:pt>
                <c:pt idx="155">
                  <c:v>4.6737242436816137E-2</c:v>
                </c:pt>
                <c:pt idx="156">
                  <c:v>4.6737242436816137E-2</c:v>
                </c:pt>
                <c:pt idx="157">
                  <c:v>4.6038166934065324E-2</c:v>
                </c:pt>
                <c:pt idx="158">
                  <c:v>4.5885987232786238E-2</c:v>
                </c:pt>
                <c:pt idx="159">
                  <c:v>4.5491271132593603E-2</c:v>
                </c:pt>
                <c:pt idx="160">
                  <c:v>4.5286779658999826E-2</c:v>
                </c:pt>
                <c:pt idx="161">
                  <c:v>4.4885722737920561E-2</c:v>
                </c:pt>
                <c:pt idx="162">
                  <c:v>4.483341096560587E-2</c:v>
                </c:pt>
                <c:pt idx="163">
                  <c:v>4.4627334286790436E-2</c:v>
                </c:pt>
                <c:pt idx="164">
                  <c:v>4.4221521750046199E-2</c:v>
                </c:pt>
                <c:pt idx="165">
                  <c:v>4.4210425313494603E-2</c:v>
                </c:pt>
                <c:pt idx="166">
                  <c:v>4.389021385871985E-2</c:v>
                </c:pt>
                <c:pt idx="167">
                  <c:v>4.3677796359017793E-2</c:v>
                </c:pt>
                <c:pt idx="168">
                  <c:v>4.3524031452517042E-2</c:v>
                </c:pt>
                <c:pt idx="169">
                  <c:v>4.2877267722080913E-2</c:v>
                </c:pt>
                <c:pt idx="170">
                  <c:v>4.2875682516859255E-2</c:v>
                </c:pt>
                <c:pt idx="171">
                  <c:v>4.2863000875086002E-2</c:v>
                </c:pt>
                <c:pt idx="172">
                  <c:v>4.2823370744544564E-2</c:v>
                </c:pt>
                <c:pt idx="173">
                  <c:v>4.2406461771248731E-2</c:v>
                </c:pt>
                <c:pt idx="174">
                  <c:v>4.2240015222974728E-2</c:v>
                </c:pt>
                <c:pt idx="175">
                  <c:v>4.2227333581201468E-2</c:v>
                </c:pt>
                <c:pt idx="176">
                  <c:v>4.2125880447015415E-2</c:v>
                </c:pt>
                <c:pt idx="177">
                  <c:v>4.1959433898741405E-2</c:v>
                </c:pt>
                <c:pt idx="178">
                  <c:v>4.1745431193817684E-2</c:v>
                </c:pt>
                <c:pt idx="179">
                  <c:v>4.1412538097269677E-2</c:v>
                </c:pt>
                <c:pt idx="180">
                  <c:v>4.1222313470670818E-2</c:v>
                </c:pt>
                <c:pt idx="181">
                  <c:v>4.1214387444562531E-2</c:v>
                </c:pt>
                <c:pt idx="182">
                  <c:v>4.1006725560525439E-2</c:v>
                </c:pt>
                <c:pt idx="183">
                  <c:v>4.0879909142792867E-2</c:v>
                </c:pt>
                <c:pt idx="184">
                  <c:v>4.0879909142792867E-2</c:v>
                </c:pt>
                <c:pt idx="185">
                  <c:v>4.0843449422694758E-2</c:v>
                </c:pt>
                <c:pt idx="186">
                  <c:v>4.0702366157967268E-2</c:v>
                </c:pt>
                <c:pt idx="187">
                  <c:v>4.0702366157967268E-2</c:v>
                </c:pt>
                <c:pt idx="188">
                  <c:v>4.0359961830089316E-2</c:v>
                </c:pt>
                <c:pt idx="189">
                  <c:v>4.027119033767651E-2</c:v>
                </c:pt>
                <c:pt idx="190">
                  <c:v>4.0260093901124915E-2</c:v>
                </c:pt>
                <c:pt idx="191">
                  <c:v>4.0245827054129997E-2</c:v>
                </c:pt>
                <c:pt idx="192">
                  <c:v>4.0245827054129997E-2</c:v>
                </c:pt>
                <c:pt idx="193">
                  <c:v>4.0182418845263711E-2</c:v>
                </c:pt>
                <c:pt idx="194">
                  <c:v>4.0180833640042053E-2</c:v>
                </c:pt>
                <c:pt idx="195">
                  <c:v>3.9925615599355244E-2</c:v>
                </c:pt>
                <c:pt idx="196">
                  <c:v>3.9724294536204782E-2</c:v>
                </c:pt>
                <c:pt idx="197">
                  <c:v>3.9633937838570332E-2</c:v>
                </c:pt>
                <c:pt idx="198">
                  <c:v>3.9621256196797072E-2</c:v>
                </c:pt>
                <c:pt idx="199">
                  <c:v>3.9621256196797072E-2</c:v>
                </c:pt>
                <c:pt idx="200">
                  <c:v>3.9621256196797072E-2</c:v>
                </c:pt>
                <c:pt idx="201">
                  <c:v>3.961015976024547E-2</c:v>
                </c:pt>
                <c:pt idx="202">
                  <c:v>3.9608574555023812E-2</c:v>
                </c:pt>
                <c:pt idx="203">
                  <c:v>3.9570529629704046E-2</c:v>
                </c:pt>
                <c:pt idx="204">
                  <c:v>3.9302629947243976E-2</c:v>
                </c:pt>
                <c:pt idx="205">
                  <c:v>3.9026804238675633E-2</c:v>
                </c:pt>
                <c:pt idx="206">
                  <c:v>3.9012537391680716E-2</c:v>
                </c:pt>
                <c:pt idx="207">
                  <c:v>3.8974492466360942E-2</c:v>
                </c:pt>
                <c:pt idx="208">
                  <c:v>3.8949129182814429E-2</c:v>
                </c:pt>
                <c:pt idx="209">
                  <c:v>3.884767604862837E-2</c:v>
                </c:pt>
                <c:pt idx="210">
                  <c:v>3.8768415787545508E-2</c:v>
                </c:pt>
                <c:pt idx="211">
                  <c:v>3.8755734145772255E-2</c:v>
                </c:pt>
                <c:pt idx="212">
                  <c:v>3.8719274425674133E-2</c:v>
                </c:pt>
                <c:pt idx="213">
                  <c:v>3.8655866216807847E-2</c:v>
                </c:pt>
                <c:pt idx="214">
                  <c:v>3.8365773661244586E-2</c:v>
                </c:pt>
                <c:pt idx="215">
                  <c:v>3.8224690396517096E-2</c:v>
                </c:pt>
                <c:pt idx="216">
                  <c:v>3.8223105191295438E-2</c:v>
                </c:pt>
                <c:pt idx="217">
                  <c:v>3.8212008754743843E-2</c:v>
                </c:pt>
                <c:pt idx="218">
                  <c:v>3.8159696982429152E-2</c:v>
                </c:pt>
                <c:pt idx="219">
                  <c:v>3.8110555620557783E-2</c:v>
                </c:pt>
                <c:pt idx="220">
                  <c:v>3.8096288773562866E-2</c:v>
                </c:pt>
                <c:pt idx="221">
                  <c:v>3.8020198922923319E-2</c:v>
                </c:pt>
                <c:pt idx="222">
                  <c:v>3.7753884445684914E-2</c:v>
                </c:pt>
                <c:pt idx="223">
                  <c:v>3.7628653233173999E-2</c:v>
                </c:pt>
                <c:pt idx="224">
                  <c:v>3.7615971591400739E-2</c:v>
                </c:pt>
                <c:pt idx="225">
                  <c:v>3.7565245024307713E-2</c:v>
                </c:pt>
                <c:pt idx="226">
                  <c:v>3.7069075789929018E-2</c:v>
                </c:pt>
                <c:pt idx="227">
                  <c:v>3.6954941013969698E-2</c:v>
                </c:pt>
                <c:pt idx="228">
                  <c:v>3.6763131182149182E-2</c:v>
                </c:pt>
                <c:pt idx="229">
                  <c:v>3.6344637003631684E-2</c:v>
                </c:pt>
                <c:pt idx="230">
                  <c:v>3.6194042507574256E-2</c:v>
                </c:pt>
                <c:pt idx="231">
                  <c:v>3.6103685809939792E-2</c:v>
                </c:pt>
                <c:pt idx="232">
                  <c:v>3.6067226089841677E-2</c:v>
                </c:pt>
                <c:pt idx="233">
                  <c:v>3.5951506108660707E-2</c:v>
                </c:pt>
                <c:pt idx="234">
                  <c:v>3.5697873273195554E-2</c:v>
                </c:pt>
                <c:pt idx="235">
                  <c:v>3.5596420139009495E-2</c:v>
                </c:pt>
                <c:pt idx="236">
                  <c:v>3.5542523161473154E-2</c:v>
                </c:pt>
                <c:pt idx="237">
                  <c:v>3.5498137415266751E-2</c:v>
                </c:pt>
                <c:pt idx="238">
                  <c:v>3.5498137415266751E-2</c:v>
                </c:pt>
                <c:pt idx="239">
                  <c:v>3.5453751669060354E-2</c:v>
                </c:pt>
                <c:pt idx="240">
                  <c:v>3.5049524337537774E-2</c:v>
                </c:pt>
                <c:pt idx="241">
                  <c:v>3.4889418610150394E-2</c:v>
                </c:pt>
                <c:pt idx="242">
                  <c:v>3.4806987938624225E-2</c:v>
                </c:pt>
                <c:pt idx="243">
                  <c:v>3.4806987938624225E-2</c:v>
                </c:pt>
                <c:pt idx="244">
                  <c:v>3.4730898087984678E-2</c:v>
                </c:pt>
                <c:pt idx="245">
                  <c:v>3.431081870424553E-2</c:v>
                </c:pt>
                <c:pt idx="246">
                  <c:v>3.4272773778925757E-2</c:v>
                </c:pt>
                <c:pt idx="247">
                  <c:v>3.419668392828621E-2</c:v>
                </c:pt>
                <c:pt idx="248">
                  <c:v>3.4171320644739697E-2</c:v>
                </c:pt>
                <c:pt idx="249">
                  <c:v>3.4107912435873411E-2</c:v>
                </c:pt>
                <c:pt idx="250">
                  <c:v>3.2931690161403779E-2</c:v>
                </c:pt>
                <c:pt idx="251">
                  <c:v>3.2917423314408868E-2</c:v>
                </c:pt>
                <c:pt idx="252">
                  <c:v>3.2346749434612285E-2</c:v>
                </c:pt>
                <c:pt idx="253">
                  <c:v>3.2322971356287422E-2</c:v>
                </c:pt>
                <c:pt idx="254">
                  <c:v>3.2265903968307766E-2</c:v>
                </c:pt>
                <c:pt idx="255">
                  <c:v>3.1760223502599126E-2</c:v>
                </c:pt>
                <c:pt idx="256">
                  <c:v>3.1758638297377469E-2</c:v>
                </c:pt>
                <c:pt idx="257">
                  <c:v>3.1598532569990095E-2</c:v>
                </c:pt>
                <c:pt idx="258">
                  <c:v>3.1046881152853398E-2</c:v>
                </c:pt>
                <c:pt idx="259">
                  <c:v>3.0999324996203684E-2</c:v>
                </c:pt>
                <c:pt idx="260">
                  <c:v>3.0817026395713105E-2</c:v>
                </c:pt>
                <c:pt idx="261">
                  <c:v>3.020989279581841E-2</c:v>
                </c:pt>
                <c:pt idx="262">
                  <c:v>3.0182944307050236E-2</c:v>
                </c:pt>
                <c:pt idx="263">
                  <c:v>2.9824687926955716E-2</c:v>
                </c:pt>
                <c:pt idx="264">
                  <c:v>2.9777131770305998E-2</c:v>
                </c:pt>
                <c:pt idx="265">
                  <c:v>2.9713723561439712E-2</c:v>
                </c:pt>
                <c:pt idx="266">
                  <c:v>2.9713723561439712E-2</c:v>
                </c:pt>
                <c:pt idx="267">
                  <c:v>2.9713723561439712E-2</c:v>
                </c:pt>
                <c:pt idx="268">
                  <c:v>2.9713723561439712E-2</c:v>
                </c:pt>
                <c:pt idx="269">
                  <c:v>2.9713723561439712E-2</c:v>
                </c:pt>
                <c:pt idx="270">
                  <c:v>2.9713723561439712E-2</c:v>
                </c:pt>
                <c:pt idx="271">
                  <c:v>2.9713723561439712E-2</c:v>
                </c:pt>
                <c:pt idx="272">
                  <c:v>2.9712138356218054E-2</c:v>
                </c:pt>
                <c:pt idx="273">
                  <c:v>2.9664582199568339E-2</c:v>
                </c:pt>
                <c:pt idx="274">
                  <c:v>2.9610685222031995E-2</c:v>
                </c:pt>
                <c:pt idx="275">
                  <c:v>2.9588492348928797E-2</c:v>
                </c:pt>
                <c:pt idx="276">
                  <c:v>2.9357052386566846E-2</c:v>
                </c:pt>
                <c:pt idx="277">
                  <c:v>2.9355467181345192E-2</c:v>
                </c:pt>
                <c:pt idx="278">
                  <c:v>2.9014648058688898E-2</c:v>
                </c:pt>
                <c:pt idx="279">
                  <c:v>2.9014648058688898E-2</c:v>
                </c:pt>
                <c:pt idx="280">
                  <c:v>2.8949654644600954E-2</c:v>
                </c:pt>
                <c:pt idx="281">
                  <c:v>2.8859297946966494E-2</c:v>
                </c:pt>
                <c:pt idx="282">
                  <c:v>2.8822838226868378E-2</c:v>
                </c:pt>
                <c:pt idx="283">
                  <c:v>2.8707118245687405E-2</c:v>
                </c:pt>
                <c:pt idx="284">
                  <c:v>2.8429707331897397E-2</c:v>
                </c:pt>
                <c:pt idx="285">
                  <c:v>2.8429707331897397E-2</c:v>
                </c:pt>
                <c:pt idx="286">
                  <c:v>2.8429707331897397E-2</c:v>
                </c:pt>
                <c:pt idx="287">
                  <c:v>2.8352032276036197E-2</c:v>
                </c:pt>
                <c:pt idx="288">
                  <c:v>2.8298135298499852E-2</c:v>
                </c:pt>
                <c:pt idx="289">
                  <c:v>2.8209363806087052E-2</c:v>
                </c:pt>
                <c:pt idx="290">
                  <c:v>2.8126933134560876E-2</c:v>
                </c:pt>
                <c:pt idx="291">
                  <c:v>2.7805136474564472E-2</c:v>
                </c:pt>
                <c:pt idx="292">
                  <c:v>2.7795625243234527E-2</c:v>
                </c:pt>
                <c:pt idx="293">
                  <c:v>2.7768676754466357E-2</c:v>
                </c:pt>
                <c:pt idx="294">
                  <c:v>2.7730631829146583E-2</c:v>
                </c:pt>
                <c:pt idx="295">
                  <c:v>2.7730631829146583E-2</c:v>
                </c:pt>
                <c:pt idx="296">
                  <c:v>2.7730631829146583E-2</c:v>
                </c:pt>
                <c:pt idx="297">
                  <c:v>2.7562600075650923E-2</c:v>
                </c:pt>
                <c:pt idx="298">
                  <c:v>2.7486510225011376E-2</c:v>
                </c:pt>
                <c:pt idx="299">
                  <c:v>2.7476998993681435E-2</c:v>
                </c:pt>
                <c:pt idx="300">
                  <c:v>2.7461146941464863E-2</c:v>
                </c:pt>
                <c:pt idx="301">
                  <c:v>2.7413590784815148E-2</c:v>
                </c:pt>
                <c:pt idx="302">
                  <c:v>2.7361279012500461E-2</c:v>
                </c:pt>
                <c:pt idx="303">
                  <c:v>2.7087038509153769E-2</c:v>
                </c:pt>
                <c:pt idx="304">
                  <c:v>2.705850481516394E-2</c:v>
                </c:pt>
                <c:pt idx="305">
                  <c:v>2.705850481516394E-2</c:v>
                </c:pt>
                <c:pt idx="306">
                  <c:v>2.7048993583833995E-2</c:v>
                </c:pt>
                <c:pt idx="307">
                  <c:v>2.6893643472111595E-2</c:v>
                </c:pt>
                <c:pt idx="308">
                  <c:v>2.6750975002162447E-2</c:v>
                </c:pt>
                <c:pt idx="309">
                  <c:v>2.6598795300883358E-2</c:v>
                </c:pt>
                <c:pt idx="310">
                  <c:v>2.6587698864331759E-2</c:v>
                </c:pt>
                <c:pt idx="311">
                  <c:v>2.6575017222558502E-2</c:v>
                </c:pt>
                <c:pt idx="312">
                  <c:v>2.6408570674284496E-2</c:v>
                </c:pt>
                <c:pt idx="313">
                  <c:v>2.6408570674284496E-2</c:v>
                </c:pt>
                <c:pt idx="314">
                  <c:v>2.6408570674284496E-2</c:v>
                </c:pt>
                <c:pt idx="315">
                  <c:v>2.6408570674284496E-2</c:v>
                </c:pt>
                <c:pt idx="316">
                  <c:v>2.6408570674284496E-2</c:v>
                </c:pt>
                <c:pt idx="317">
                  <c:v>2.6383207390737982E-2</c:v>
                </c:pt>
                <c:pt idx="318">
                  <c:v>2.6307117540098436E-2</c:v>
                </c:pt>
                <c:pt idx="319">
                  <c:v>2.6246879741675465E-2</c:v>
                </c:pt>
                <c:pt idx="320">
                  <c:v>2.6246879741675465E-2</c:v>
                </c:pt>
                <c:pt idx="321">
                  <c:v>2.6194567969360778E-2</c:v>
                </c:pt>
                <c:pt idx="322">
                  <c:v>2.6194567969360778E-2</c:v>
                </c:pt>
                <c:pt idx="323">
                  <c:v>2.5812533510941399E-2</c:v>
                </c:pt>
                <c:pt idx="324">
                  <c:v>2.5761806943848369E-2</c:v>
                </c:pt>
                <c:pt idx="325">
                  <c:v>2.5760221738626712E-2</c:v>
                </c:pt>
                <c:pt idx="326">
                  <c:v>2.5747540096853455E-2</c:v>
                </c:pt>
                <c:pt idx="327">
                  <c:v>2.5747540096853455E-2</c:v>
                </c:pt>
                <c:pt idx="328">
                  <c:v>2.5747540096853455E-2</c:v>
                </c:pt>
                <c:pt idx="329">
                  <c:v>2.5747540096853455E-2</c:v>
                </c:pt>
                <c:pt idx="330">
                  <c:v>2.5649257373110711E-2</c:v>
                </c:pt>
                <c:pt idx="331">
                  <c:v>2.5649257373110711E-2</c:v>
                </c:pt>
                <c:pt idx="332">
                  <c:v>2.5646086962667396E-2</c:v>
                </c:pt>
                <c:pt idx="333">
                  <c:v>2.5646086962667396E-2</c:v>
                </c:pt>
                <c:pt idx="334">
                  <c:v>2.5493907261388307E-2</c:v>
                </c:pt>
                <c:pt idx="335">
                  <c:v>2.5455862336068533E-2</c:v>
                </c:pt>
                <c:pt idx="336">
                  <c:v>2.5267222914691329E-2</c:v>
                </c:pt>
                <c:pt idx="337">
                  <c:v>2.5126139649963842E-2</c:v>
                </c:pt>
                <c:pt idx="338">
                  <c:v>2.5126139649963842E-2</c:v>
                </c:pt>
                <c:pt idx="339">
                  <c:v>2.5126139649963842E-2</c:v>
                </c:pt>
                <c:pt idx="340">
                  <c:v>2.5126139649963842E-2</c:v>
                </c:pt>
                <c:pt idx="341">
                  <c:v>2.5126139649963842E-2</c:v>
                </c:pt>
                <c:pt idx="342">
                  <c:v>2.5126139649963842E-2</c:v>
                </c:pt>
                <c:pt idx="343">
                  <c:v>2.5126139649963842E-2</c:v>
                </c:pt>
                <c:pt idx="344">
                  <c:v>2.5126139649963842E-2</c:v>
                </c:pt>
                <c:pt idx="345">
                  <c:v>2.5126139649963842E-2</c:v>
                </c:pt>
                <c:pt idx="346">
                  <c:v>2.5126139649963842E-2</c:v>
                </c:pt>
                <c:pt idx="347">
                  <c:v>2.5126139649963842E-2</c:v>
                </c:pt>
                <c:pt idx="348">
                  <c:v>2.5113458008190585E-2</c:v>
                </c:pt>
                <c:pt idx="349">
                  <c:v>2.5113458008190585E-2</c:v>
                </c:pt>
                <c:pt idx="350">
                  <c:v>2.5113458008190585E-2</c:v>
                </c:pt>
                <c:pt idx="351">
                  <c:v>2.5113458008190585E-2</c:v>
                </c:pt>
                <c:pt idx="352">
                  <c:v>2.5113458008190585E-2</c:v>
                </c:pt>
                <c:pt idx="353">
                  <c:v>2.5113458008190585E-2</c:v>
                </c:pt>
                <c:pt idx="354">
                  <c:v>2.5062731441097552E-2</c:v>
                </c:pt>
                <c:pt idx="355">
                  <c:v>2.496286351213315E-2</c:v>
                </c:pt>
                <c:pt idx="356">
                  <c:v>2.4477790714306055E-2</c:v>
                </c:pt>
                <c:pt idx="357">
                  <c:v>2.4465109072532798E-2</c:v>
                </c:pt>
                <c:pt idx="358">
                  <c:v>2.4452427430759541E-2</c:v>
                </c:pt>
                <c:pt idx="359">
                  <c:v>2.4452427430759541E-2</c:v>
                </c:pt>
                <c:pt idx="360">
                  <c:v>2.4431819762877997E-2</c:v>
                </c:pt>
                <c:pt idx="361">
                  <c:v>2.4427064147213025E-2</c:v>
                </c:pt>
                <c:pt idx="362">
                  <c:v>2.4427064147213025E-2</c:v>
                </c:pt>
                <c:pt idx="363">
                  <c:v>2.4425478941991367E-2</c:v>
                </c:pt>
                <c:pt idx="364">
                  <c:v>2.4420723326326398E-2</c:v>
                </c:pt>
                <c:pt idx="365">
                  <c:v>2.4414382505439768E-2</c:v>
                </c:pt>
                <c:pt idx="366">
                  <c:v>2.4403286068888169E-2</c:v>
                </c:pt>
                <c:pt idx="367">
                  <c:v>2.4382678401006625E-2</c:v>
                </c:pt>
                <c:pt idx="368">
                  <c:v>2.4381093195784968E-2</c:v>
                </c:pt>
                <c:pt idx="369">
                  <c:v>2.437950799056331E-2</c:v>
                </c:pt>
                <c:pt idx="370">
                  <c:v>2.4369996759233369E-2</c:v>
                </c:pt>
                <c:pt idx="371">
                  <c:v>2.4368411554011711E-2</c:v>
                </c:pt>
                <c:pt idx="372">
                  <c:v>2.4362070733125081E-2</c:v>
                </c:pt>
                <c:pt idx="373">
                  <c:v>2.4357315117460109E-2</c:v>
                </c:pt>
                <c:pt idx="374">
                  <c:v>2.4355729912238451E-2</c:v>
                </c:pt>
                <c:pt idx="375">
                  <c:v>2.4349389091351824E-2</c:v>
                </c:pt>
                <c:pt idx="376">
                  <c:v>2.432878142347028E-2</c:v>
                </c:pt>
                <c:pt idx="377">
                  <c:v>2.4324025807805308E-2</c:v>
                </c:pt>
                <c:pt idx="378">
                  <c:v>2.4317684986918681E-2</c:v>
                </c:pt>
                <c:pt idx="379">
                  <c:v>2.4311344166032051E-2</c:v>
                </c:pt>
                <c:pt idx="380">
                  <c:v>2.4305003345145425E-2</c:v>
                </c:pt>
                <c:pt idx="381">
                  <c:v>2.4303418139923767E-2</c:v>
                </c:pt>
                <c:pt idx="382">
                  <c:v>2.4278054856377251E-2</c:v>
                </c:pt>
                <c:pt idx="383">
                  <c:v>2.3932480118055988E-2</c:v>
                </c:pt>
                <c:pt idx="384">
                  <c:v>2.3854805062194784E-2</c:v>
                </c:pt>
                <c:pt idx="385">
                  <c:v>2.3829441778648271E-2</c:v>
                </c:pt>
                <c:pt idx="386">
                  <c:v>2.3816760136875011E-2</c:v>
                </c:pt>
                <c:pt idx="387">
                  <c:v>2.3780300416776898E-2</c:v>
                </c:pt>
                <c:pt idx="388">
                  <c:v>2.3766033569781984E-2</c:v>
                </c:pt>
                <c:pt idx="389">
                  <c:v>2.3740670286235468E-2</c:v>
                </c:pt>
                <c:pt idx="390">
                  <c:v>2.3715307002688955E-2</c:v>
                </c:pt>
                <c:pt idx="391">
                  <c:v>2.3691528924364096E-2</c:v>
                </c:pt>
                <c:pt idx="392">
                  <c:v>2.3640802357271066E-2</c:v>
                </c:pt>
                <c:pt idx="393">
                  <c:v>2.3626535510276152E-2</c:v>
                </c:pt>
                <c:pt idx="394">
                  <c:v>2.3131951481119111E-2</c:v>
                </c:pt>
                <c:pt idx="395">
                  <c:v>2.3043179988706308E-2</c:v>
                </c:pt>
                <c:pt idx="396">
                  <c:v>2.3032083552154709E-2</c:v>
                </c:pt>
                <c:pt idx="397">
                  <c:v>2.2914778365752078E-2</c:v>
                </c:pt>
                <c:pt idx="398">
                  <c:v>2.2905267134422137E-2</c:v>
                </c:pt>
                <c:pt idx="399">
                  <c:v>2.287990385087562E-2</c:v>
                </c:pt>
                <c:pt idx="400">
                  <c:v>2.255969239610087E-2</c:v>
                </c:pt>
                <c:pt idx="401">
                  <c:v>2.255969239610087E-2</c:v>
                </c:pt>
                <c:pt idx="402">
                  <c:v>2.2496284187234584E-2</c:v>
                </c:pt>
                <c:pt idx="403">
                  <c:v>2.2496284187234584E-2</c:v>
                </c:pt>
                <c:pt idx="404">
                  <c:v>2.2496284187234584E-2</c:v>
                </c:pt>
                <c:pt idx="405">
                  <c:v>2.2496284187234584E-2</c:v>
                </c:pt>
                <c:pt idx="406">
                  <c:v>2.2486772955904642E-2</c:v>
                </c:pt>
                <c:pt idx="407">
                  <c:v>2.2483602545461327E-2</c:v>
                </c:pt>
                <c:pt idx="408">
                  <c:v>2.2483602545461327E-2</c:v>
                </c:pt>
                <c:pt idx="409">
                  <c:v>2.2420194336595037E-2</c:v>
                </c:pt>
                <c:pt idx="410">
                  <c:v>2.2371052974723665E-2</c:v>
                </c:pt>
                <c:pt idx="411">
                  <c:v>2.2291792713640807E-2</c:v>
                </c:pt>
                <c:pt idx="412">
                  <c:v>2.1898661818669826E-2</c:v>
                </c:pt>
                <c:pt idx="413">
                  <c:v>2.1809890326257027E-2</c:v>
                </c:pt>
                <c:pt idx="414">
                  <c:v>2.1809890326257027E-2</c:v>
                </c:pt>
                <c:pt idx="415">
                  <c:v>2.1797208684483767E-2</c:v>
                </c:pt>
                <c:pt idx="416">
                  <c:v>2.1797208684483767E-2</c:v>
                </c:pt>
                <c:pt idx="417">
                  <c:v>2.1592717210889994E-2</c:v>
                </c:pt>
                <c:pt idx="418">
                  <c:v>2.1163126595820897E-2</c:v>
                </c:pt>
                <c:pt idx="419">
                  <c:v>2.1163126595820897E-2</c:v>
                </c:pt>
                <c:pt idx="420">
                  <c:v>2.1163126595820897E-2</c:v>
                </c:pt>
                <c:pt idx="421">
                  <c:v>2.1123496465279466E-2</c:v>
                </c:pt>
                <c:pt idx="422">
                  <c:v>2.111081482350621E-2</c:v>
                </c:pt>
                <c:pt idx="423">
                  <c:v>2.0934857043902265E-2</c:v>
                </c:pt>
                <c:pt idx="424">
                  <c:v>2.0896812118582492E-2</c:v>
                </c:pt>
                <c:pt idx="425">
                  <c:v>2.0424420962528653E-2</c:v>
                </c:pt>
                <c:pt idx="426">
                  <c:v>2.0424420962528653E-2</c:v>
                </c:pt>
                <c:pt idx="427">
                  <c:v>2.0196151410610021E-2</c:v>
                </c:pt>
                <c:pt idx="428">
                  <c:v>2.0196151410610021E-2</c:v>
                </c:pt>
                <c:pt idx="429">
                  <c:v>2.0181884563615103E-2</c:v>
                </c:pt>
                <c:pt idx="430">
                  <c:v>2.015652128006859E-2</c:v>
                </c:pt>
                <c:pt idx="431">
                  <c:v>1.9942518575144872E-2</c:v>
                </c:pt>
                <c:pt idx="432">
                  <c:v>1.9776072026870869E-2</c:v>
                </c:pt>
                <c:pt idx="433">
                  <c:v>1.961121068381852E-2</c:v>
                </c:pt>
                <c:pt idx="434">
                  <c:v>1.956048411672549E-2</c:v>
                </c:pt>
                <c:pt idx="435">
                  <c:v>1.9134063912099711E-2</c:v>
                </c:pt>
                <c:pt idx="436">
                  <c:v>1.9042122009243594E-2</c:v>
                </c:pt>
                <c:pt idx="437">
                  <c:v>1.9038951598800279E-2</c:v>
                </c:pt>
                <c:pt idx="438">
                  <c:v>1.9038951598800279E-2</c:v>
                </c:pt>
                <c:pt idx="439">
                  <c:v>1.9026269957027022E-2</c:v>
                </c:pt>
                <c:pt idx="440">
                  <c:v>1.9000906673480505E-2</c:v>
                </c:pt>
                <c:pt idx="441">
                  <c:v>1.8973958184712335E-2</c:v>
                </c:pt>
                <c:pt idx="442">
                  <c:v>1.8953350516830794E-2</c:v>
                </c:pt>
                <c:pt idx="443">
                  <c:v>1.8544367569643241E-2</c:v>
                </c:pt>
                <c:pt idx="444">
                  <c:v>1.8493641002550212E-2</c:v>
                </c:pt>
                <c:pt idx="445">
                  <c:v>1.8415965946689008E-2</c:v>
                </c:pt>
                <c:pt idx="446">
                  <c:v>1.8187696394770376E-2</c:v>
                </c:pt>
                <c:pt idx="447">
                  <c:v>1.7870655350438941E-2</c:v>
                </c:pt>
                <c:pt idx="448">
                  <c:v>1.7857973708665681E-2</c:v>
                </c:pt>
                <c:pt idx="449">
                  <c:v>1.7743838932706365E-2</c:v>
                </c:pt>
                <c:pt idx="450">
                  <c:v>1.7743838932706365E-2</c:v>
                </c:pt>
                <c:pt idx="451">
                  <c:v>1.7743838932706365E-2</c:v>
                </c:pt>
                <c:pt idx="452">
                  <c:v>1.7693112365613335E-2</c:v>
                </c:pt>
                <c:pt idx="453">
                  <c:v>1.765665264551522E-2</c:v>
                </c:pt>
                <c:pt idx="454">
                  <c:v>1.7593244436648933E-2</c:v>
                </c:pt>
                <c:pt idx="455">
                  <c:v>1.7504472944236134E-2</c:v>
                </c:pt>
                <c:pt idx="456">
                  <c:v>1.7236573261776071E-2</c:v>
                </c:pt>
                <c:pt idx="457">
                  <c:v>1.7211209978229555E-2</c:v>
                </c:pt>
                <c:pt idx="458">
                  <c:v>1.7211209978229555E-2</c:v>
                </c:pt>
                <c:pt idx="459">
                  <c:v>1.7085978765718636E-2</c:v>
                </c:pt>
                <c:pt idx="460">
                  <c:v>1.7020985351630692E-2</c:v>
                </c:pt>
                <c:pt idx="461">
                  <c:v>1.6932213859217893E-2</c:v>
                </c:pt>
                <c:pt idx="462">
                  <c:v>1.684344236680509E-2</c:v>
                </c:pt>
                <c:pt idx="463">
                  <c:v>1.6515304885922052E-2</c:v>
                </c:pt>
                <c:pt idx="464">
                  <c:v>1.6423362983065938E-2</c:v>
                </c:pt>
                <c:pt idx="465">
                  <c:v>1.6371051210751251E-2</c:v>
                </c:pt>
                <c:pt idx="466">
                  <c:v>1.6283864923560105E-2</c:v>
                </c:pt>
                <c:pt idx="467">
                  <c:v>1.5919267722578956E-2</c:v>
                </c:pt>
                <c:pt idx="468">
                  <c:v>1.5776599252629808E-2</c:v>
                </c:pt>
                <c:pt idx="469">
                  <c:v>1.5710020633320207E-2</c:v>
                </c:pt>
                <c:pt idx="470">
                  <c:v>1.5583204215587634E-2</c:v>
                </c:pt>
                <c:pt idx="471">
                  <c:v>1.5164710037070138E-2</c:v>
                </c:pt>
                <c:pt idx="472">
                  <c:v>1.5112398264755453E-2</c:v>
                </c:pt>
                <c:pt idx="473">
                  <c:v>1.5066427313327394E-2</c:v>
                </c:pt>
                <c:pt idx="474">
                  <c:v>1.4936440485151505E-2</c:v>
                </c:pt>
                <c:pt idx="475">
                  <c:v>1.4934855279929847E-2</c:v>
                </c:pt>
                <c:pt idx="476">
                  <c:v>1.4934855279929847E-2</c:v>
                </c:pt>
                <c:pt idx="477">
                  <c:v>1.4581354515500296E-2</c:v>
                </c:pt>
                <c:pt idx="478">
                  <c:v>1.4478316176092581E-2</c:v>
                </c:pt>
                <c:pt idx="479">
                  <c:v>1.4470390149984295E-2</c:v>
                </c:pt>
                <c:pt idx="480">
                  <c:v>1.4376863041906522E-2</c:v>
                </c:pt>
                <c:pt idx="481">
                  <c:v>1.4235779777179032E-2</c:v>
                </c:pt>
                <c:pt idx="482">
                  <c:v>1.4235779777179032E-2</c:v>
                </c:pt>
                <c:pt idx="483">
                  <c:v>1.417554197875606E-2</c:v>
                </c:pt>
                <c:pt idx="484">
                  <c:v>1.3810944777774909E-2</c:v>
                </c:pt>
                <c:pt idx="485">
                  <c:v>1.3806189162109937E-2</c:v>
                </c:pt>
                <c:pt idx="486">
                  <c:v>1.3782411083785079E-2</c:v>
                </c:pt>
                <c:pt idx="487">
                  <c:v>1.3768144236790165E-2</c:v>
                </c:pt>
                <c:pt idx="488">
                  <c:v>1.376497382634685E-2</c:v>
                </c:pt>
                <c:pt idx="489">
                  <c:v>1.3703150822702221E-2</c:v>
                </c:pt>
                <c:pt idx="490">
                  <c:v>1.3701565617480564E-2</c:v>
                </c:pt>
                <c:pt idx="491">
                  <c:v>1.3693639591372278E-2</c:v>
                </c:pt>
                <c:pt idx="492">
                  <c:v>1.3639742613835933E-2</c:v>
                </c:pt>
                <c:pt idx="493">
                  <c:v>1.3639742613835933E-2</c:v>
                </c:pt>
                <c:pt idx="494">
                  <c:v>1.3170521868225409E-2</c:v>
                </c:pt>
                <c:pt idx="495">
                  <c:v>1.3170521868225409E-2</c:v>
                </c:pt>
                <c:pt idx="496">
                  <c:v>1.3148328995122209E-2</c:v>
                </c:pt>
                <c:pt idx="497">
                  <c:v>1.311979530113238E-2</c:v>
                </c:pt>
                <c:pt idx="498">
                  <c:v>1.311979530113238E-2</c:v>
                </c:pt>
                <c:pt idx="499">
                  <c:v>1.311979530113238E-2</c:v>
                </c:pt>
                <c:pt idx="500">
                  <c:v>1.311979530113238E-2</c:v>
                </c:pt>
                <c:pt idx="501">
                  <c:v>1.3080165170590951E-2</c:v>
                </c:pt>
                <c:pt idx="502">
                  <c:v>1.3076994760147636E-2</c:v>
                </c:pt>
                <c:pt idx="503">
                  <c:v>1.3056387092266093E-2</c:v>
                </c:pt>
                <c:pt idx="504">
                  <c:v>1.3050046271379463E-2</c:v>
                </c:pt>
                <c:pt idx="505">
                  <c:v>1.2948593137193404E-2</c:v>
                </c:pt>
                <c:pt idx="506">
                  <c:v>1.2850310413450659E-2</c:v>
                </c:pt>
                <c:pt idx="507">
                  <c:v>1.2496809649021109E-2</c:v>
                </c:pt>
                <c:pt idx="508">
                  <c:v>1.2484128007247852E-2</c:v>
                </c:pt>
                <c:pt idx="509">
                  <c:v>1.2484128007247852E-2</c:v>
                </c:pt>
                <c:pt idx="510">
                  <c:v>1.2431816234933165E-2</c:v>
                </c:pt>
                <c:pt idx="511">
                  <c:v>1.2431816234933165E-2</c:v>
                </c:pt>
                <c:pt idx="512">
                  <c:v>1.2430231029711507E-2</c:v>
                </c:pt>
                <c:pt idx="513">
                  <c:v>1.242864582448985E-2</c:v>
                </c:pt>
                <c:pt idx="514">
                  <c:v>1.2411208567051621E-2</c:v>
                </c:pt>
                <c:pt idx="515">
                  <c:v>1.237791925739682E-2</c:v>
                </c:pt>
                <c:pt idx="516">
                  <c:v>1.2368408026066877E-2</c:v>
                </c:pt>
                <c:pt idx="517">
                  <c:v>1.2368408026066877E-2</c:v>
                </c:pt>
                <c:pt idx="518">
                  <c:v>1.2276466123210761E-2</c:v>
                </c:pt>
                <c:pt idx="519">
                  <c:v>1.1797734146270293E-2</c:v>
                </c:pt>
                <c:pt idx="520">
                  <c:v>1.176603004183715E-2</c:v>
                </c:pt>
                <c:pt idx="521">
                  <c:v>1.1269860807458454E-2</c:v>
                </c:pt>
                <c:pt idx="522">
                  <c:v>1.1263519986571826E-2</c:v>
                </c:pt>
                <c:pt idx="523">
                  <c:v>1.1239741908246966E-2</c:v>
                </c:pt>
                <c:pt idx="524">
                  <c:v>1.1116095900957707E-2</c:v>
                </c:pt>
                <c:pt idx="525">
                  <c:v>1.1100243848741136E-2</c:v>
                </c:pt>
                <c:pt idx="526">
                  <c:v>1.1085977001746222E-2</c:v>
                </c:pt>
                <c:pt idx="527">
                  <c:v>1.1062198923421364E-2</c:v>
                </c:pt>
                <c:pt idx="528">
                  <c:v>1.098610907278182E-2</c:v>
                </c:pt>
                <c:pt idx="529">
                  <c:v>1.095757537879199E-2</c:v>
                </c:pt>
                <c:pt idx="530">
                  <c:v>1.0489939838403123E-2</c:v>
                </c:pt>
                <c:pt idx="531">
                  <c:v>1.0326663700572433E-2</c:v>
                </c:pt>
                <c:pt idx="532">
                  <c:v>1.0326663700572433E-2</c:v>
                </c:pt>
                <c:pt idx="533">
                  <c:v>1.0031815529344198E-2</c:v>
                </c:pt>
                <c:pt idx="534">
                  <c:v>9.8954878802816806E-3</c:v>
                </c:pt>
                <c:pt idx="535">
                  <c:v>9.8431761079669933E-3</c:v>
                </c:pt>
                <c:pt idx="536">
                  <c:v>9.8415909027453376E-3</c:v>
                </c:pt>
                <c:pt idx="537">
                  <c:v>9.7908643356523078E-3</c:v>
                </c:pt>
                <c:pt idx="538">
                  <c:v>9.7908643356523078E-3</c:v>
                </c:pt>
                <c:pt idx="539">
                  <c:v>9.722700511121049E-3</c:v>
                </c:pt>
                <c:pt idx="540">
                  <c:v>9.3596885153615552E-3</c:v>
                </c:pt>
                <c:pt idx="541">
                  <c:v>9.2835986647220106E-3</c:v>
                </c:pt>
                <c:pt idx="542">
                  <c:v>9.2582353811754958E-3</c:v>
                </c:pt>
                <c:pt idx="543">
                  <c:v>9.2360425080722942E-3</c:v>
                </c:pt>
                <c:pt idx="544">
                  <c:v>9.1314189634429214E-3</c:v>
                </c:pt>
                <c:pt idx="545">
                  <c:v>9.0806923963498917E-3</c:v>
                </c:pt>
                <c:pt idx="546">
                  <c:v>8.6225680872909667E-3</c:v>
                </c:pt>
                <c:pt idx="547">
                  <c:v>8.5702563149762812E-3</c:v>
                </c:pt>
                <c:pt idx="548">
                  <c:v>8.5607450836463379E-3</c:v>
                </c:pt>
                <c:pt idx="549">
                  <c:v>8.357838815274219E-3</c:v>
                </c:pt>
                <c:pt idx="550">
                  <c:v>7.9139813532102098E-3</c:v>
                </c:pt>
                <c:pt idx="551">
                  <c:v>7.8331358869056927E-3</c:v>
                </c:pt>
                <c:pt idx="552">
                  <c:v>7.2672176227740817E-3</c:v>
                </c:pt>
                <c:pt idx="553">
                  <c:v>7.2402691340059076E-3</c:v>
                </c:pt>
                <c:pt idx="554">
                  <c:v>7.1261343580465916E-3</c:v>
                </c:pt>
                <c:pt idx="555">
                  <c:v>7.099185869278421E-3</c:v>
                </c:pt>
                <c:pt idx="556">
                  <c:v>7.096015458835106E-3</c:v>
                </c:pt>
                <c:pt idx="557">
                  <c:v>7.0199256081955597E-3</c:v>
                </c:pt>
                <c:pt idx="558">
                  <c:v>6.9691990411025299E-3</c:v>
                </c:pt>
                <c:pt idx="559">
                  <c:v>6.5808237617965212E-3</c:v>
                </c:pt>
                <c:pt idx="560">
                  <c:v>6.5760681461315522E-3</c:v>
                </c:pt>
                <c:pt idx="561">
                  <c:v>6.5602160939149806E-3</c:v>
                </c:pt>
                <c:pt idx="562">
                  <c:v>6.5538752730283506E-3</c:v>
                </c:pt>
                <c:pt idx="563">
                  <c:v>6.5285119894818375E-3</c:v>
                </c:pt>
                <c:pt idx="564">
                  <c:v>6.5031487059353209E-3</c:v>
                </c:pt>
                <c:pt idx="565">
                  <c:v>6.4999782954920059E-3</c:v>
                </c:pt>
                <c:pt idx="566">
                  <c:v>6.4127920083008605E-3</c:v>
                </c:pt>
                <c:pt idx="567">
                  <c:v>5.8437033337259345E-3</c:v>
                </c:pt>
                <c:pt idx="568">
                  <c:v>5.8278512815093629E-3</c:v>
                </c:pt>
                <c:pt idx="569">
                  <c:v>5.7612726621997616E-3</c:v>
                </c:pt>
                <c:pt idx="570">
                  <c:v>5.1953543980681506E-3</c:v>
                </c:pt>
                <c:pt idx="571">
                  <c:v>5.1557242675267199E-3</c:v>
                </c:pt>
                <c:pt idx="572">
                  <c:v>5.1018272899903752E-3</c:v>
                </c:pt>
                <c:pt idx="573">
                  <c:v>5.0400042863457464E-3</c:v>
                </c:pt>
                <c:pt idx="574">
                  <c:v>4.9607440252628886E-3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6E9-4CBF-92CA-55D786A87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016368"/>
        <c:axId val="1"/>
      </c:scatterChart>
      <c:valAx>
        <c:axId val="899016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07721674650809"/>
              <c:y val="0.871562201513801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552447552447551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90163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048951048951049"/>
          <c:y val="0.92048929663608559"/>
          <c:w val="0.8601398601398601"/>
          <c:h val="6.11620795107034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PV Cas - Sec. O-C Diagr.</a:t>
            </a:r>
          </a:p>
        </c:rich>
      </c:tx>
      <c:layout>
        <c:manualLayout>
          <c:xMode val="edge"/>
          <c:yMode val="edge"/>
          <c:x val="0.30353452180223833"/>
          <c:y val="3.5830618892508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5635204020771867"/>
          <c:w val="0.75675752496987581"/>
          <c:h val="0.60586415580490982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Active!$F$21:$F$903</c:f>
              <c:numCache>
                <c:formatCode>General</c:formatCode>
                <c:ptCount val="883"/>
                <c:pt idx="0">
                  <c:v>-19650.5</c:v>
                </c:pt>
                <c:pt idx="1">
                  <c:v>-19585</c:v>
                </c:pt>
                <c:pt idx="2">
                  <c:v>-19384.5</c:v>
                </c:pt>
                <c:pt idx="3">
                  <c:v>-19000.5</c:v>
                </c:pt>
                <c:pt idx="4">
                  <c:v>-18984</c:v>
                </c:pt>
                <c:pt idx="5">
                  <c:v>-18968</c:v>
                </c:pt>
                <c:pt idx="6">
                  <c:v>-18952</c:v>
                </c:pt>
                <c:pt idx="7">
                  <c:v>-18848.5</c:v>
                </c:pt>
                <c:pt idx="8">
                  <c:v>-18795.5</c:v>
                </c:pt>
                <c:pt idx="9">
                  <c:v>-18792</c:v>
                </c:pt>
                <c:pt idx="10">
                  <c:v>-18780</c:v>
                </c:pt>
                <c:pt idx="11">
                  <c:v>-18771.5</c:v>
                </c:pt>
                <c:pt idx="12">
                  <c:v>-18755.5</c:v>
                </c:pt>
                <c:pt idx="13">
                  <c:v>-18739</c:v>
                </c:pt>
                <c:pt idx="14">
                  <c:v>-18628.5</c:v>
                </c:pt>
                <c:pt idx="15">
                  <c:v>-18558</c:v>
                </c:pt>
                <c:pt idx="16">
                  <c:v>-18439.5</c:v>
                </c:pt>
                <c:pt idx="17">
                  <c:v>-18410</c:v>
                </c:pt>
                <c:pt idx="18">
                  <c:v>-18403.5</c:v>
                </c:pt>
                <c:pt idx="19">
                  <c:v>-17971</c:v>
                </c:pt>
                <c:pt idx="20">
                  <c:v>-17826.5</c:v>
                </c:pt>
                <c:pt idx="21">
                  <c:v>-17822.5</c:v>
                </c:pt>
                <c:pt idx="22">
                  <c:v>-17574</c:v>
                </c:pt>
                <c:pt idx="23">
                  <c:v>-17545.5</c:v>
                </c:pt>
                <c:pt idx="24">
                  <c:v>-17349.5</c:v>
                </c:pt>
                <c:pt idx="25">
                  <c:v>-17329</c:v>
                </c:pt>
                <c:pt idx="26">
                  <c:v>-17280.5</c:v>
                </c:pt>
                <c:pt idx="27">
                  <c:v>-17165.5</c:v>
                </c:pt>
                <c:pt idx="28">
                  <c:v>-17120.5</c:v>
                </c:pt>
                <c:pt idx="29">
                  <c:v>-16945</c:v>
                </c:pt>
                <c:pt idx="30">
                  <c:v>-16540</c:v>
                </c:pt>
                <c:pt idx="31">
                  <c:v>-16438.5</c:v>
                </c:pt>
                <c:pt idx="32">
                  <c:v>-16327.5</c:v>
                </c:pt>
                <c:pt idx="33">
                  <c:v>-15883</c:v>
                </c:pt>
                <c:pt idx="34">
                  <c:v>-15813.5</c:v>
                </c:pt>
                <c:pt idx="35">
                  <c:v>-15629.5</c:v>
                </c:pt>
                <c:pt idx="36">
                  <c:v>-15105.5</c:v>
                </c:pt>
                <c:pt idx="37">
                  <c:v>-14889</c:v>
                </c:pt>
                <c:pt idx="38">
                  <c:v>-14676.5</c:v>
                </c:pt>
                <c:pt idx="39">
                  <c:v>-14660.5</c:v>
                </c:pt>
                <c:pt idx="40">
                  <c:v>-14660.5</c:v>
                </c:pt>
                <c:pt idx="41">
                  <c:v>-14440</c:v>
                </c:pt>
                <c:pt idx="42">
                  <c:v>-14440</c:v>
                </c:pt>
                <c:pt idx="43">
                  <c:v>-14436</c:v>
                </c:pt>
                <c:pt idx="44">
                  <c:v>-14223.5</c:v>
                </c:pt>
                <c:pt idx="45">
                  <c:v>-14223.5</c:v>
                </c:pt>
                <c:pt idx="46">
                  <c:v>-14215</c:v>
                </c:pt>
                <c:pt idx="47">
                  <c:v>-14203</c:v>
                </c:pt>
                <c:pt idx="48">
                  <c:v>-14199</c:v>
                </c:pt>
                <c:pt idx="49">
                  <c:v>-14183</c:v>
                </c:pt>
                <c:pt idx="50">
                  <c:v>-13990.5</c:v>
                </c:pt>
                <c:pt idx="51">
                  <c:v>-13953</c:v>
                </c:pt>
                <c:pt idx="52">
                  <c:v>-13798.5</c:v>
                </c:pt>
                <c:pt idx="53">
                  <c:v>-13721</c:v>
                </c:pt>
                <c:pt idx="54">
                  <c:v>-13623</c:v>
                </c:pt>
                <c:pt idx="55">
                  <c:v>-13569</c:v>
                </c:pt>
                <c:pt idx="56">
                  <c:v>-13218</c:v>
                </c:pt>
                <c:pt idx="57">
                  <c:v>-13213</c:v>
                </c:pt>
                <c:pt idx="58">
                  <c:v>-13198</c:v>
                </c:pt>
                <c:pt idx="59">
                  <c:v>-13197</c:v>
                </c:pt>
                <c:pt idx="60">
                  <c:v>-13182</c:v>
                </c:pt>
                <c:pt idx="61">
                  <c:v>-13165</c:v>
                </c:pt>
                <c:pt idx="62">
                  <c:v>-13164</c:v>
                </c:pt>
                <c:pt idx="63">
                  <c:v>-13140.5</c:v>
                </c:pt>
                <c:pt idx="64">
                  <c:v>-13132</c:v>
                </c:pt>
                <c:pt idx="65">
                  <c:v>-13120.5</c:v>
                </c:pt>
                <c:pt idx="66">
                  <c:v>-13112.5</c:v>
                </c:pt>
                <c:pt idx="67">
                  <c:v>-13014</c:v>
                </c:pt>
                <c:pt idx="68">
                  <c:v>-12976</c:v>
                </c:pt>
                <c:pt idx="69">
                  <c:v>-12948.5</c:v>
                </c:pt>
                <c:pt idx="70">
                  <c:v>-12932.5</c:v>
                </c:pt>
                <c:pt idx="71">
                  <c:v>-12807.5</c:v>
                </c:pt>
                <c:pt idx="72">
                  <c:v>-12775.5</c:v>
                </c:pt>
                <c:pt idx="73">
                  <c:v>-12718.5</c:v>
                </c:pt>
                <c:pt idx="74">
                  <c:v>-12585</c:v>
                </c:pt>
                <c:pt idx="75">
                  <c:v>-12556</c:v>
                </c:pt>
                <c:pt idx="76">
                  <c:v>-12552</c:v>
                </c:pt>
                <c:pt idx="77">
                  <c:v>-12540</c:v>
                </c:pt>
                <c:pt idx="78">
                  <c:v>-12532</c:v>
                </c:pt>
                <c:pt idx="79">
                  <c:v>-12523</c:v>
                </c:pt>
                <c:pt idx="80">
                  <c:v>-12523</c:v>
                </c:pt>
                <c:pt idx="81">
                  <c:v>-12490.5</c:v>
                </c:pt>
                <c:pt idx="82">
                  <c:v>-12266</c:v>
                </c:pt>
                <c:pt idx="83">
                  <c:v>-12178.5</c:v>
                </c:pt>
                <c:pt idx="84">
                  <c:v>-12170</c:v>
                </c:pt>
                <c:pt idx="85">
                  <c:v>-12166</c:v>
                </c:pt>
                <c:pt idx="86">
                  <c:v>-12162.5</c:v>
                </c:pt>
                <c:pt idx="87">
                  <c:v>-12158.5</c:v>
                </c:pt>
                <c:pt idx="88">
                  <c:v>-12153.5</c:v>
                </c:pt>
                <c:pt idx="89">
                  <c:v>-12140</c:v>
                </c:pt>
                <c:pt idx="90">
                  <c:v>-12139</c:v>
                </c:pt>
                <c:pt idx="91">
                  <c:v>-12118</c:v>
                </c:pt>
                <c:pt idx="92">
                  <c:v>-12102</c:v>
                </c:pt>
                <c:pt idx="93">
                  <c:v>-12078.5</c:v>
                </c:pt>
                <c:pt idx="94">
                  <c:v>-11958.5</c:v>
                </c:pt>
                <c:pt idx="95">
                  <c:v>-11923</c:v>
                </c:pt>
                <c:pt idx="96">
                  <c:v>-11761</c:v>
                </c:pt>
                <c:pt idx="97">
                  <c:v>-11757.5</c:v>
                </c:pt>
                <c:pt idx="98">
                  <c:v>-11757</c:v>
                </c:pt>
                <c:pt idx="99">
                  <c:v>-11745</c:v>
                </c:pt>
                <c:pt idx="100">
                  <c:v>-11742</c:v>
                </c:pt>
                <c:pt idx="101">
                  <c:v>-11714.5</c:v>
                </c:pt>
                <c:pt idx="102">
                  <c:v>-11666</c:v>
                </c:pt>
                <c:pt idx="103">
                  <c:v>-11648.5</c:v>
                </c:pt>
                <c:pt idx="104">
                  <c:v>-11525.5</c:v>
                </c:pt>
                <c:pt idx="105">
                  <c:v>-11505</c:v>
                </c:pt>
                <c:pt idx="106">
                  <c:v>-11277.5</c:v>
                </c:pt>
                <c:pt idx="107">
                  <c:v>-11269</c:v>
                </c:pt>
                <c:pt idx="108">
                  <c:v>-11233</c:v>
                </c:pt>
                <c:pt idx="109">
                  <c:v>-11100</c:v>
                </c:pt>
                <c:pt idx="110">
                  <c:v>-11097</c:v>
                </c:pt>
                <c:pt idx="111">
                  <c:v>-11083.5</c:v>
                </c:pt>
                <c:pt idx="112">
                  <c:v>-10913.5</c:v>
                </c:pt>
                <c:pt idx="113">
                  <c:v>-10903.5</c:v>
                </c:pt>
                <c:pt idx="114">
                  <c:v>-10899.5</c:v>
                </c:pt>
                <c:pt idx="115">
                  <c:v>-10895.5</c:v>
                </c:pt>
                <c:pt idx="116">
                  <c:v>-10871</c:v>
                </c:pt>
                <c:pt idx="117">
                  <c:v>-10715.5</c:v>
                </c:pt>
                <c:pt idx="118">
                  <c:v>-10701</c:v>
                </c:pt>
                <c:pt idx="119">
                  <c:v>-10683</c:v>
                </c:pt>
                <c:pt idx="120">
                  <c:v>-10511</c:v>
                </c:pt>
                <c:pt idx="121">
                  <c:v>-10480.5</c:v>
                </c:pt>
                <c:pt idx="122">
                  <c:v>-10475.5</c:v>
                </c:pt>
                <c:pt idx="123">
                  <c:v>-10272.5</c:v>
                </c:pt>
                <c:pt idx="124">
                  <c:v>-10243.5</c:v>
                </c:pt>
                <c:pt idx="125">
                  <c:v>-10226.5</c:v>
                </c:pt>
                <c:pt idx="126">
                  <c:v>-10211</c:v>
                </c:pt>
                <c:pt idx="127">
                  <c:v>-10059</c:v>
                </c:pt>
                <c:pt idx="128">
                  <c:v>-9877</c:v>
                </c:pt>
                <c:pt idx="129">
                  <c:v>-9859.5</c:v>
                </c:pt>
                <c:pt idx="130">
                  <c:v>-9837.5</c:v>
                </c:pt>
                <c:pt idx="131">
                  <c:v>-9834</c:v>
                </c:pt>
                <c:pt idx="132">
                  <c:v>-9825</c:v>
                </c:pt>
                <c:pt idx="133">
                  <c:v>-9649.5</c:v>
                </c:pt>
                <c:pt idx="134">
                  <c:v>-9634</c:v>
                </c:pt>
                <c:pt idx="135">
                  <c:v>-9633.5</c:v>
                </c:pt>
                <c:pt idx="136">
                  <c:v>-9616.5</c:v>
                </c:pt>
                <c:pt idx="137">
                  <c:v>-9548.5</c:v>
                </c:pt>
                <c:pt idx="138">
                  <c:v>-9534</c:v>
                </c:pt>
                <c:pt idx="139">
                  <c:v>-9434</c:v>
                </c:pt>
                <c:pt idx="140">
                  <c:v>-9229</c:v>
                </c:pt>
                <c:pt idx="141">
                  <c:v>-9225</c:v>
                </c:pt>
                <c:pt idx="142">
                  <c:v>-9036.5</c:v>
                </c:pt>
                <c:pt idx="143">
                  <c:v>-8993</c:v>
                </c:pt>
                <c:pt idx="144">
                  <c:v>-8947.5</c:v>
                </c:pt>
                <c:pt idx="145">
                  <c:v>-8820</c:v>
                </c:pt>
                <c:pt idx="146">
                  <c:v>-8403</c:v>
                </c:pt>
                <c:pt idx="147">
                  <c:v>-8387.5</c:v>
                </c:pt>
                <c:pt idx="148">
                  <c:v>-8371</c:v>
                </c:pt>
                <c:pt idx="149">
                  <c:v>-8370.5</c:v>
                </c:pt>
                <c:pt idx="150">
                  <c:v>-8366.5</c:v>
                </c:pt>
                <c:pt idx="151">
                  <c:v>-7995</c:v>
                </c:pt>
                <c:pt idx="152">
                  <c:v>-7983</c:v>
                </c:pt>
                <c:pt idx="153">
                  <c:v>-7766</c:v>
                </c:pt>
                <c:pt idx="154">
                  <c:v>-7538.5</c:v>
                </c:pt>
                <c:pt idx="155">
                  <c:v>-7513.5</c:v>
                </c:pt>
                <c:pt idx="156">
                  <c:v>-7513.5</c:v>
                </c:pt>
                <c:pt idx="157">
                  <c:v>-7293</c:v>
                </c:pt>
                <c:pt idx="158">
                  <c:v>-7245</c:v>
                </c:pt>
                <c:pt idx="159">
                  <c:v>-7120.5</c:v>
                </c:pt>
                <c:pt idx="160">
                  <c:v>-7056</c:v>
                </c:pt>
                <c:pt idx="161">
                  <c:v>-6929.5</c:v>
                </c:pt>
                <c:pt idx="162">
                  <c:v>-6913</c:v>
                </c:pt>
                <c:pt idx="163">
                  <c:v>-6848</c:v>
                </c:pt>
                <c:pt idx="164">
                  <c:v>-6720</c:v>
                </c:pt>
                <c:pt idx="165">
                  <c:v>-6716.5</c:v>
                </c:pt>
                <c:pt idx="166">
                  <c:v>-6615.5</c:v>
                </c:pt>
                <c:pt idx="167">
                  <c:v>-6548.5</c:v>
                </c:pt>
                <c:pt idx="168">
                  <c:v>-6500</c:v>
                </c:pt>
                <c:pt idx="169">
                  <c:v>-6296</c:v>
                </c:pt>
                <c:pt idx="170">
                  <c:v>-6295.5</c:v>
                </c:pt>
                <c:pt idx="171">
                  <c:v>-6291.5</c:v>
                </c:pt>
                <c:pt idx="172">
                  <c:v>-6279</c:v>
                </c:pt>
                <c:pt idx="173">
                  <c:v>-6147.5</c:v>
                </c:pt>
                <c:pt idx="174">
                  <c:v>-6095</c:v>
                </c:pt>
                <c:pt idx="175">
                  <c:v>-6091</c:v>
                </c:pt>
                <c:pt idx="176">
                  <c:v>-6059</c:v>
                </c:pt>
                <c:pt idx="177">
                  <c:v>-6006.5</c:v>
                </c:pt>
                <c:pt idx="178">
                  <c:v>-5939</c:v>
                </c:pt>
                <c:pt idx="179">
                  <c:v>-5834</c:v>
                </c:pt>
                <c:pt idx="180">
                  <c:v>-5774</c:v>
                </c:pt>
                <c:pt idx="181">
                  <c:v>-5771.5</c:v>
                </c:pt>
                <c:pt idx="182">
                  <c:v>-5706</c:v>
                </c:pt>
                <c:pt idx="183">
                  <c:v>-5666</c:v>
                </c:pt>
                <c:pt idx="184">
                  <c:v>-5666</c:v>
                </c:pt>
                <c:pt idx="185">
                  <c:v>-5654.5</c:v>
                </c:pt>
                <c:pt idx="186">
                  <c:v>-5610</c:v>
                </c:pt>
                <c:pt idx="187">
                  <c:v>-5610</c:v>
                </c:pt>
                <c:pt idx="188">
                  <c:v>-5502</c:v>
                </c:pt>
                <c:pt idx="189">
                  <c:v>-5474</c:v>
                </c:pt>
                <c:pt idx="190">
                  <c:v>-5470.5</c:v>
                </c:pt>
                <c:pt idx="191">
                  <c:v>-5466</c:v>
                </c:pt>
                <c:pt idx="192">
                  <c:v>-5466</c:v>
                </c:pt>
                <c:pt idx="193">
                  <c:v>-5446</c:v>
                </c:pt>
                <c:pt idx="194">
                  <c:v>-5445.5</c:v>
                </c:pt>
                <c:pt idx="195">
                  <c:v>-5365</c:v>
                </c:pt>
                <c:pt idx="196">
                  <c:v>-5301.5</c:v>
                </c:pt>
                <c:pt idx="197">
                  <c:v>-5273</c:v>
                </c:pt>
                <c:pt idx="198">
                  <c:v>-5269</c:v>
                </c:pt>
                <c:pt idx="199">
                  <c:v>-5269</c:v>
                </c:pt>
                <c:pt idx="200">
                  <c:v>-5269</c:v>
                </c:pt>
                <c:pt idx="201">
                  <c:v>-5265.5</c:v>
                </c:pt>
                <c:pt idx="202">
                  <c:v>-5265</c:v>
                </c:pt>
                <c:pt idx="203">
                  <c:v>-5253</c:v>
                </c:pt>
                <c:pt idx="204">
                  <c:v>-5168.5</c:v>
                </c:pt>
                <c:pt idx="205">
                  <c:v>-5081.5</c:v>
                </c:pt>
                <c:pt idx="206">
                  <c:v>-5077</c:v>
                </c:pt>
                <c:pt idx="207">
                  <c:v>-5065</c:v>
                </c:pt>
                <c:pt idx="208">
                  <c:v>-5057</c:v>
                </c:pt>
                <c:pt idx="209">
                  <c:v>-5025</c:v>
                </c:pt>
                <c:pt idx="210">
                  <c:v>-5000</c:v>
                </c:pt>
                <c:pt idx="211">
                  <c:v>-4996</c:v>
                </c:pt>
                <c:pt idx="212">
                  <c:v>-4984.5</c:v>
                </c:pt>
                <c:pt idx="213">
                  <c:v>-4964.5</c:v>
                </c:pt>
                <c:pt idx="214">
                  <c:v>-4873</c:v>
                </c:pt>
                <c:pt idx="215">
                  <c:v>-4828.5</c:v>
                </c:pt>
                <c:pt idx="216">
                  <c:v>-4828</c:v>
                </c:pt>
                <c:pt idx="217">
                  <c:v>-4824.5</c:v>
                </c:pt>
                <c:pt idx="218">
                  <c:v>-4808</c:v>
                </c:pt>
                <c:pt idx="219">
                  <c:v>-4792.5</c:v>
                </c:pt>
                <c:pt idx="220">
                  <c:v>-4788</c:v>
                </c:pt>
                <c:pt idx="221">
                  <c:v>-4764</c:v>
                </c:pt>
                <c:pt idx="222">
                  <c:v>-4680</c:v>
                </c:pt>
                <c:pt idx="223">
                  <c:v>-4640.5</c:v>
                </c:pt>
                <c:pt idx="224">
                  <c:v>-4636.5</c:v>
                </c:pt>
                <c:pt idx="225">
                  <c:v>-4620.5</c:v>
                </c:pt>
                <c:pt idx="226">
                  <c:v>-4464</c:v>
                </c:pt>
                <c:pt idx="227">
                  <c:v>-4428</c:v>
                </c:pt>
                <c:pt idx="228">
                  <c:v>-4367.5</c:v>
                </c:pt>
                <c:pt idx="229">
                  <c:v>-4235.5</c:v>
                </c:pt>
                <c:pt idx="230">
                  <c:v>-4188</c:v>
                </c:pt>
                <c:pt idx="231">
                  <c:v>-4159.5</c:v>
                </c:pt>
                <c:pt idx="232">
                  <c:v>-4148</c:v>
                </c:pt>
                <c:pt idx="233">
                  <c:v>-4111.5</c:v>
                </c:pt>
                <c:pt idx="234">
                  <c:v>-4031.5</c:v>
                </c:pt>
                <c:pt idx="235">
                  <c:v>-3999.5</c:v>
                </c:pt>
                <c:pt idx="236">
                  <c:v>-3982.5</c:v>
                </c:pt>
                <c:pt idx="237">
                  <c:v>-3968.5</c:v>
                </c:pt>
                <c:pt idx="238">
                  <c:v>-3968.5</c:v>
                </c:pt>
                <c:pt idx="239">
                  <c:v>-3954.5</c:v>
                </c:pt>
                <c:pt idx="240">
                  <c:v>-3827</c:v>
                </c:pt>
                <c:pt idx="241">
                  <c:v>-3776.5</c:v>
                </c:pt>
                <c:pt idx="242">
                  <c:v>-3750.5</c:v>
                </c:pt>
                <c:pt idx="243">
                  <c:v>-3750.5</c:v>
                </c:pt>
                <c:pt idx="244">
                  <c:v>-3726.5</c:v>
                </c:pt>
                <c:pt idx="245">
                  <c:v>-3594</c:v>
                </c:pt>
                <c:pt idx="246">
                  <c:v>-3582</c:v>
                </c:pt>
                <c:pt idx="247">
                  <c:v>-3558</c:v>
                </c:pt>
                <c:pt idx="248">
                  <c:v>-3550</c:v>
                </c:pt>
                <c:pt idx="249">
                  <c:v>-3530</c:v>
                </c:pt>
                <c:pt idx="250">
                  <c:v>-3159</c:v>
                </c:pt>
                <c:pt idx="251">
                  <c:v>-3154.5</c:v>
                </c:pt>
                <c:pt idx="252">
                  <c:v>-2974.5</c:v>
                </c:pt>
                <c:pt idx="253">
                  <c:v>-2967</c:v>
                </c:pt>
                <c:pt idx="254">
                  <c:v>-2949</c:v>
                </c:pt>
                <c:pt idx="255">
                  <c:v>-2789.5</c:v>
                </c:pt>
                <c:pt idx="256">
                  <c:v>-2789</c:v>
                </c:pt>
                <c:pt idx="257">
                  <c:v>-2738.5</c:v>
                </c:pt>
                <c:pt idx="258">
                  <c:v>-2564.5</c:v>
                </c:pt>
                <c:pt idx="259">
                  <c:v>-2549.5</c:v>
                </c:pt>
                <c:pt idx="260">
                  <c:v>-2492</c:v>
                </c:pt>
                <c:pt idx="261">
                  <c:v>-2300.5</c:v>
                </c:pt>
                <c:pt idx="262">
                  <c:v>-2292</c:v>
                </c:pt>
                <c:pt idx="263">
                  <c:v>-2179</c:v>
                </c:pt>
                <c:pt idx="264">
                  <c:v>-2164</c:v>
                </c:pt>
                <c:pt idx="265">
                  <c:v>-2144</c:v>
                </c:pt>
                <c:pt idx="266">
                  <c:v>-2144</c:v>
                </c:pt>
                <c:pt idx="267">
                  <c:v>-2144</c:v>
                </c:pt>
                <c:pt idx="268">
                  <c:v>-2144</c:v>
                </c:pt>
                <c:pt idx="269">
                  <c:v>-2144</c:v>
                </c:pt>
                <c:pt idx="270">
                  <c:v>-2144</c:v>
                </c:pt>
                <c:pt idx="271">
                  <c:v>-2144</c:v>
                </c:pt>
                <c:pt idx="272">
                  <c:v>-2143.5</c:v>
                </c:pt>
                <c:pt idx="273">
                  <c:v>-2128.5</c:v>
                </c:pt>
                <c:pt idx="274">
                  <c:v>-2111.5</c:v>
                </c:pt>
                <c:pt idx="275">
                  <c:v>-2104.5</c:v>
                </c:pt>
                <c:pt idx="276">
                  <c:v>-2031.5</c:v>
                </c:pt>
                <c:pt idx="277">
                  <c:v>-2031</c:v>
                </c:pt>
                <c:pt idx="278">
                  <c:v>-1923.5</c:v>
                </c:pt>
                <c:pt idx="279">
                  <c:v>-1923.5</c:v>
                </c:pt>
                <c:pt idx="280">
                  <c:v>-1903</c:v>
                </c:pt>
                <c:pt idx="281">
                  <c:v>-1874.5</c:v>
                </c:pt>
                <c:pt idx="282">
                  <c:v>-1863</c:v>
                </c:pt>
                <c:pt idx="283">
                  <c:v>-1826.5</c:v>
                </c:pt>
                <c:pt idx="284">
                  <c:v>-1739</c:v>
                </c:pt>
                <c:pt idx="285">
                  <c:v>-1739</c:v>
                </c:pt>
                <c:pt idx="286">
                  <c:v>-1739</c:v>
                </c:pt>
                <c:pt idx="287">
                  <c:v>-1714.5</c:v>
                </c:pt>
                <c:pt idx="288">
                  <c:v>-1697.5</c:v>
                </c:pt>
                <c:pt idx="289">
                  <c:v>-1669.5</c:v>
                </c:pt>
                <c:pt idx="290">
                  <c:v>-1643.5</c:v>
                </c:pt>
                <c:pt idx="291">
                  <c:v>-1542</c:v>
                </c:pt>
                <c:pt idx="292">
                  <c:v>-1539</c:v>
                </c:pt>
                <c:pt idx="293">
                  <c:v>-1530.5</c:v>
                </c:pt>
                <c:pt idx="294">
                  <c:v>-1518.5</c:v>
                </c:pt>
                <c:pt idx="295">
                  <c:v>-1518.5</c:v>
                </c:pt>
                <c:pt idx="296">
                  <c:v>-1518.5</c:v>
                </c:pt>
                <c:pt idx="297">
                  <c:v>-1465.5</c:v>
                </c:pt>
                <c:pt idx="298">
                  <c:v>-1441.5</c:v>
                </c:pt>
                <c:pt idx="299">
                  <c:v>-1438.5</c:v>
                </c:pt>
                <c:pt idx="300">
                  <c:v>-1433.5</c:v>
                </c:pt>
                <c:pt idx="301">
                  <c:v>-1418.5</c:v>
                </c:pt>
                <c:pt idx="302">
                  <c:v>-1402</c:v>
                </c:pt>
                <c:pt idx="303">
                  <c:v>-1315.5</c:v>
                </c:pt>
                <c:pt idx="304">
                  <c:v>-1306.5</c:v>
                </c:pt>
                <c:pt idx="305">
                  <c:v>-1306.5</c:v>
                </c:pt>
                <c:pt idx="306">
                  <c:v>-1303.5</c:v>
                </c:pt>
                <c:pt idx="307">
                  <c:v>-1254.5</c:v>
                </c:pt>
                <c:pt idx="308">
                  <c:v>-1209.5</c:v>
                </c:pt>
                <c:pt idx="309">
                  <c:v>-1161.5</c:v>
                </c:pt>
                <c:pt idx="310">
                  <c:v>-1158</c:v>
                </c:pt>
                <c:pt idx="311">
                  <c:v>-1154</c:v>
                </c:pt>
                <c:pt idx="312">
                  <c:v>-1101.5</c:v>
                </c:pt>
                <c:pt idx="313">
                  <c:v>-1101.5</c:v>
                </c:pt>
                <c:pt idx="314">
                  <c:v>-1101.5</c:v>
                </c:pt>
                <c:pt idx="315">
                  <c:v>-1101.5</c:v>
                </c:pt>
                <c:pt idx="316">
                  <c:v>-1101.5</c:v>
                </c:pt>
                <c:pt idx="317">
                  <c:v>-1093.5</c:v>
                </c:pt>
                <c:pt idx="318">
                  <c:v>-1069.5</c:v>
                </c:pt>
                <c:pt idx="319">
                  <c:v>-1050.5</c:v>
                </c:pt>
                <c:pt idx="320">
                  <c:v>-1050.5</c:v>
                </c:pt>
                <c:pt idx="321">
                  <c:v>-1034</c:v>
                </c:pt>
                <c:pt idx="322">
                  <c:v>-1034</c:v>
                </c:pt>
                <c:pt idx="323">
                  <c:v>-913.5</c:v>
                </c:pt>
                <c:pt idx="324">
                  <c:v>-897.5</c:v>
                </c:pt>
                <c:pt idx="325">
                  <c:v>-897</c:v>
                </c:pt>
                <c:pt idx="326">
                  <c:v>-893</c:v>
                </c:pt>
                <c:pt idx="327">
                  <c:v>-893</c:v>
                </c:pt>
                <c:pt idx="328">
                  <c:v>-893</c:v>
                </c:pt>
                <c:pt idx="329">
                  <c:v>-893</c:v>
                </c:pt>
                <c:pt idx="330">
                  <c:v>-862</c:v>
                </c:pt>
                <c:pt idx="331">
                  <c:v>-862</c:v>
                </c:pt>
                <c:pt idx="332">
                  <c:v>-861</c:v>
                </c:pt>
                <c:pt idx="333">
                  <c:v>-861</c:v>
                </c:pt>
                <c:pt idx="334">
                  <c:v>-813</c:v>
                </c:pt>
                <c:pt idx="335">
                  <c:v>-801</c:v>
                </c:pt>
                <c:pt idx="336">
                  <c:v>-741.5</c:v>
                </c:pt>
                <c:pt idx="337">
                  <c:v>-697</c:v>
                </c:pt>
                <c:pt idx="338">
                  <c:v>-697</c:v>
                </c:pt>
                <c:pt idx="339">
                  <c:v>-697</c:v>
                </c:pt>
                <c:pt idx="340">
                  <c:v>-697</c:v>
                </c:pt>
                <c:pt idx="341">
                  <c:v>-697</c:v>
                </c:pt>
                <c:pt idx="342">
                  <c:v>-697</c:v>
                </c:pt>
                <c:pt idx="343">
                  <c:v>-697</c:v>
                </c:pt>
                <c:pt idx="344">
                  <c:v>-697</c:v>
                </c:pt>
                <c:pt idx="345">
                  <c:v>-697</c:v>
                </c:pt>
                <c:pt idx="346">
                  <c:v>-697</c:v>
                </c:pt>
                <c:pt idx="347">
                  <c:v>-697</c:v>
                </c:pt>
                <c:pt idx="348">
                  <c:v>-693</c:v>
                </c:pt>
                <c:pt idx="349">
                  <c:v>-693</c:v>
                </c:pt>
                <c:pt idx="350">
                  <c:v>-693</c:v>
                </c:pt>
                <c:pt idx="351">
                  <c:v>-693</c:v>
                </c:pt>
                <c:pt idx="352">
                  <c:v>-693</c:v>
                </c:pt>
                <c:pt idx="353">
                  <c:v>-693</c:v>
                </c:pt>
                <c:pt idx="354">
                  <c:v>-677</c:v>
                </c:pt>
                <c:pt idx="355">
                  <c:v>-645.5</c:v>
                </c:pt>
                <c:pt idx="356">
                  <c:v>-492.5</c:v>
                </c:pt>
                <c:pt idx="357">
                  <c:v>-488.5</c:v>
                </c:pt>
                <c:pt idx="358">
                  <c:v>-484.5</c:v>
                </c:pt>
                <c:pt idx="359">
                  <c:v>-484.5</c:v>
                </c:pt>
                <c:pt idx="360">
                  <c:v>-478</c:v>
                </c:pt>
                <c:pt idx="361">
                  <c:v>-476.5</c:v>
                </c:pt>
                <c:pt idx="362">
                  <c:v>-476.5</c:v>
                </c:pt>
                <c:pt idx="363">
                  <c:v>-476</c:v>
                </c:pt>
                <c:pt idx="364">
                  <c:v>-474.5</c:v>
                </c:pt>
                <c:pt idx="365">
                  <c:v>-472.5</c:v>
                </c:pt>
                <c:pt idx="366">
                  <c:v>-469</c:v>
                </c:pt>
                <c:pt idx="367">
                  <c:v>-462.5</c:v>
                </c:pt>
                <c:pt idx="368">
                  <c:v>-462</c:v>
                </c:pt>
                <c:pt idx="369">
                  <c:v>-461.5</c:v>
                </c:pt>
                <c:pt idx="370">
                  <c:v>-458.5</c:v>
                </c:pt>
                <c:pt idx="371">
                  <c:v>-458</c:v>
                </c:pt>
                <c:pt idx="372">
                  <c:v>-456</c:v>
                </c:pt>
                <c:pt idx="373">
                  <c:v>-454.5</c:v>
                </c:pt>
                <c:pt idx="374">
                  <c:v>-454</c:v>
                </c:pt>
                <c:pt idx="375">
                  <c:v>-452</c:v>
                </c:pt>
                <c:pt idx="376">
                  <c:v>-445.5</c:v>
                </c:pt>
                <c:pt idx="377">
                  <c:v>-444</c:v>
                </c:pt>
                <c:pt idx="378">
                  <c:v>-442</c:v>
                </c:pt>
                <c:pt idx="379">
                  <c:v>-440</c:v>
                </c:pt>
                <c:pt idx="380">
                  <c:v>-438</c:v>
                </c:pt>
                <c:pt idx="381">
                  <c:v>-437.5</c:v>
                </c:pt>
                <c:pt idx="382">
                  <c:v>-429.5</c:v>
                </c:pt>
                <c:pt idx="383">
                  <c:v>-320.5</c:v>
                </c:pt>
                <c:pt idx="384">
                  <c:v>-296</c:v>
                </c:pt>
                <c:pt idx="385">
                  <c:v>-288</c:v>
                </c:pt>
                <c:pt idx="386">
                  <c:v>-284</c:v>
                </c:pt>
                <c:pt idx="387">
                  <c:v>-272.5</c:v>
                </c:pt>
                <c:pt idx="388">
                  <c:v>-268</c:v>
                </c:pt>
                <c:pt idx="389">
                  <c:v>-260</c:v>
                </c:pt>
                <c:pt idx="390">
                  <c:v>-252</c:v>
                </c:pt>
                <c:pt idx="391">
                  <c:v>-244.5</c:v>
                </c:pt>
                <c:pt idx="392">
                  <c:v>-228.5</c:v>
                </c:pt>
                <c:pt idx="393">
                  <c:v>-224</c:v>
                </c:pt>
                <c:pt idx="394">
                  <c:v>-68</c:v>
                </c:pt>
                <c:pt idx="395">
                  <c:v>-40</c:v>
                </c:pt>
                <c:pt idx="396">
                  <c:v>-36.5</c:v>
                </c:pt>
                <c:pt idx="397">
                  <c:v>0.5</c:v>
                </c:pt>
                <c:pt idx="398">
                  <c:v>3.5</c:v>
                </c:pt>
                <c:pt idx="399">
                  <c:v>11.5</c:v>
                </c:pt>
                <c:pt idx="400">
                  <c:v>112.5</c:v>
                </c:pt>
                <c:pt idx="401">
                  <c:v>112.5</c:v>
                </c:pt>
                <c:pt idx="402">
                  <c:v>132.5</c:v>
                </c:pt>
                <c:pt idx="403">
                  <c:v>132.5</c:v>
                </c:pt>
                <c:pt idx="404">
                  <c:v>132.5</c:v>
                </c:pt>
                <c:pt idx="405">
                  <c:v>132.5</c:v>
                </c:pt>
                <c:pt idx="406">
                  <c:v>135.5</c:v>
                </c:pt>
                <c:pt idx="407">
                  <c:v>136.5</c:v>
                </c:pt>
                <c:pt idx="408">
                  <c:v>136.5</c:v>
                </c:pt>
                <c:pt idx="409">
                  <c:v>156.5</c:v>
                </c:pt>
                <c:pt idx="410">
                  <c:v>172</c:v>
                </c:pt>
                <c:pt idx="411">
                  <c:v>197</c:v>
                </c:pt>
                <c:pt idx="412">
                  <c:v>321</c:v>
                </c:pt>
                <c:pt idx="413">
                  <c:v>349</c:v>
                </c:pt>
                <c:pt idx="414">
                  <c:v>349</c:v>
                </c:pt>
                <c:pt idx="415">
                  <c:v>353</c:v>
                </c:pt>
                <c:pt idx="416">
                  <c:v>353</c:v>
                </c:pt>
                <c:pt idx="417">
                  <c:v>417.5</c:v>
                </c:pt>
                <c:pt idx="418">
                  <c:v>553</c:v>
                </c:pt>
                <c:pt idx="419">
                  <c:v>553</c:v>
                </c:pt>
                <c:pt idx="420">
                  <c:v>553</c:v>
                </c:pt>
                <c:pt idx="421">
                  <c:v>565.5</c:v>
                </c:pt>
                <c:pt idx="422">
                  <c:v>569.5</c:v>
                </c:pt>
                <c:pt idx="423">
                  <c:v>625</c:v>
                </c:pt>
                <c:pt idx="424">
                  <c:v>637</c:v>
                </c:pt>
                <c:pt idx="425">
                  <c:v>786</c:v>
                </c:pt>
                <c:pt idx="426">
                  <c:v>786</c:v>
                </c:pt>
                <c:pt idx="427">
                  <c:v>858</c:v>
                </c:pt>
                <c:pt idx="428">
                  <c:v>858</c:v>
                </c:pt>
                <c:pt idx="429">
                  <c:v>862.5</c:v>
                </c:pt>
                <c:pt idx="430">
                  <c:v>870.5</c:v>
                </c:pt>
                <c:pt idx="431">
                  <c:v>938</c:v>
                </c:pt>
                <c:pt idx="432">
                  <c:v>990.5</c:v>
                </c:pt>
                <c:pt idx="433">
                  <c:v>1042.5</c:v>
                </c:pt>
                <c:pt idx="434">
                  <c:v>1058.5</c:v>
                </c:pt>
                <c:pt idx="435">
                  <c:v>1193</c:v>
                </c:pt>
                <c:pt idx="436">
                  <c:v>1222</c:v>
                </c:pt>
                <c:pt idx="437">
                  <c:v>1223</c:v>
                </c:pt>
                <c:pt idx="438">
                  <c:v>1223</c:v>
                </c:pt>
                <c:pt idx="439">
                  <c:v>1227</c:v>
                </c:pt>
                <c:pt idx="440">
                  <c:v>1235</c:v>
                </c:pt>
                <c:pt idx="441">
                  <c:v>1243.5</c:v>
                </c:pt>
                <c:pt idx="442">
                  <c:v>1250</c:v>
                </c:pt>
                <c:pt idx="443">
                  <c:v>1379</c:v>
                </c:pt>
                <c:pt idx="444">
                  <c:v>1395</c:v>
                </c:pt>
                <c:pt idx="445">
                  <c:v>1419.5</c:v>
                </c:pt>
                <c:pt idx="446">
                  <c:v>1491.5</c:v>
                </c:pt>
                <c:pt idx="447">
                  <c:v>1591.5</c:v>
                </c:pt>
                <c:pt idx="448">
                  <c:v>1595.5</c:v>
                </c:pt>
                <c:pt idx="449">
                  <c:v>1631.5</c:v>
                </c:pt>
                <c:pt idx="450">
                  <c:v>1631.5</c:v>
                </c:pt>
                <c:pt idx="451">
                  <c:v>1631.5</c:v>
                </c:pt>
                <c:pt idx="452">
                  <c:v>1647.5</c:v>
                </c:pt>
                <c:pt idx="453">
                  <c:v>1659</c:v>
                </c:pt>
                <c:pt idx="454">
                  <c:v>1679</c:v>
                </c:pt>
                <c:pt idx="455">
                  <c:v>1707</c:v>
                </c:pt>
                <c:pt idx="456">
                  <c:v>1791.5</c:v>
                </c:pt>
                <c:pt idx="457">
                  <c:v>1799.5</c:v>
                </c:pt>
                <c:pt idx="458">
                  <c:v>1799.5</c:v>
                </c:pt>
                <c:pt idx="459">
                  <c:v>1839</c:v>
                </c:pt>
                <c:pt idx="460">
                  <c:v>1859.5</c:v>
                </c:pt>
                <c:pt idx="461">
                  <c:v>1887.5</c:v>
                </c:pt>
                <c:pt idx="462">
                  <c:v>1915.5</c:v>
                </c:pt>
                <c:pt idx="463">
                  <c:v>2019</c:v>
                </c:pt>
                <c:pt idx="464">
                  <c:v>2048</c:v>
                </c:pt>
                <c:pt idx="465">
                  <c:v>2064.5</c:v>
                </c:pt>
                <c:pt idx="466">
                  <c:v>2092</c:v>
                </c:pt>
                <c:pt idx="467">
                  <c:v>2207</c:v>
                </c:pt>
                <c:pt idx="468">
                  <c:v>2252</c:v>
                </c:pt>
                <c:pt idx="469">
                  <c:v>2273</c:v>
                </c:pt>
                <c:pt idx="470">
                  <c:v>2313</c:v>
                </c:pt>
                <c:pt idx="471">
                  <c:v>2445</c:v>
                </c:pt>
                <c:pt idx="472">
                  <c:v>2461.5</c:v>
                </c:pt>
                <c:pt idx="473">
                  <c:v>2476</c:v>
                </c:pt>
                <c:pt idx="474">
                  <c:v>2517</c:v>
                </c:pt>
                <c:pt idx="475">
                  <c:v>2517.5</c:v>
                </c:pt>
                <c:pt idx="476">
                  <c:v>2517.5</c:v>
                </c:pt>
                <c:pt idx="477">
                  <c:v>2629</c:v>
                </c:pt>
                <c:pt idx="478">
                  <c:v>2661.5</c:v>
                </c:pt>
                <c:pt idx="479">
                  <c:v>2664</c:v>
                </c:pt>
                <c:pt idx="480">
                  <c:v>2693.5</c:v>
                </c:pt>
                <c:pt idx="481">
                  <c:v>2738</c:v>
                </c:pt>
                <c:pt idx="482">
                  <c:v>2738</c:v>
                </c:pt>
                <c:pt idx="483">
                  <c:v>2757</c:v>
                </c:pt>
                <c:pt idx="484">
                  <c:v>2872</c:v>
                </c:pt>
                <c:pt idx="485">
                  <c:v>2873.5</c:v>
                </c:pt>
                <c:pt idx="486">
                  <c:v>2881</c:v>
                </c:pt>
                <c:pt idx="487">
                  <c:v>2885.5</c:v>
                </c:pt>
                <c:pt idx="488">
                  <c:v>2886.5</c:v>
                </c:pt>
                <c:pt idx="489">
                  <c:v>2906</c:v>
                </c:pt>
                <c:pt idx="490">
                  <c:v>2906.5</c:v>
                </c:pt>
                <c:pt idx="491">
                  <c:v>2909</c:v>
                </c:pt>
                <c:pt idx="492">
                  <c:v>2926</c:v>
                </c:pt>
                <c:pt idx="493">
                  <c:v>2926</c:v>
                </c:pt>
                <c:pt idx="494">
                  <c:v>3074</c:v>
                </c:pt>
                <c:pt idx="495">
                  <c:v>3074</c:v>
                </c:pt>
                <c:pt idx="496">
                  <c:v>3081</c:v>
                </c:pt>
                <c:pt idx="497">
                  <c:v>3090</c:v>
                </c:pt>
                <c:pt idx="498">
                  <c:v>3090</c:v>
                </c:pt>
                <c:pt idx="499">
                  <c:v>3090</c:v>
                </c:pt>
                <c:pt idx="500">
                  <c:v>3090</c:v>
                </c:pt>
                <c:pt idx="501">
                  <c:v>3102.5</c:v>
                </c:pt>
                <c:pt idx="502">
                  <c:v>3103.5</c:v>
                </c:pt>
                <c:pt idx="503">
                  <c:v>3110</c:v>
                </c:pt>
                <c:pt idx="504">
                  <c:v>3112</c:v>
                </c:pt>
                <c:pt idx="505">
                  <c:v>3144</c:v>
                </c:pt>
                <c:pt idx="506">
                  <c:v>3175</c:v>
                </c:pt>
                <c:pt idx="507">
                  <c:v>3286.5</c:v>
                </c:pt>
                <c:pt idx="508">
                  <c:v>3290.5</c:v>
                </c:pt>
                <c:pt idx="509">
                  <c:v>3290.5</c:v>
                </c:pt>
                <c:pt idx="510">
                  <c:v>3307</c:v>
                </c:pt>
                <c:pt idx="511">
                  <c:v>3307</c:v>
                </c:pt>
                <c:pt idx="512">
                  <c:v>3307.5</c:v>
                </c:pt>
                <c:pt idx="513">
                  <c:v>3308</c:v>
                </c:pt>
                <c:pt idx="514">
                  <c:v>3313.5</c:v>
                </c:pt>
                <c:pt idx="515">
                  <c:v>3324</c:v>
                </c:pt>
                <c:pt idx="516">
                  <c:v>3327</c:v>
                </c:pt>
                <c:pt idx="517">
                  <c:v>3327</c:v>
                </c:pt>
                <c:pt idx="518">
                  <c:v>3356</c:v>
                </c:pt>
                <c:pt idx="519">
                  <c:v>3507</c:v>
                </c:pt>
                <c:pt idx="520">
                  <c:v>3517</c:v>
                </c:pt>
                <c:pt idx="521">
                  <c:v>3673.5</c:v>
                </c:pt>
                <c:pt idx="522">
                  <c:v>3675.5</c:v>
                </c:pt>
                <c:pt idx="523">
                  <c:v>3683</c:v>
                </c:pt>
                <c:pt idx="524">
                  <c:v>3722</c:v>
                </c:pt>
                <c:pt idx="525">
                  <c:v>3727</c:v>
                </c:pt>
                <c:pt idx="526">
                  <c:v>3731.5</c:v>
                </c:pt>
                <c:pt idx="527">
                  <c:v>3739</c:v>
                </c:pt>
                <c:pt idx="528">
                  <c:v>3763</c:v>
                </c:pt>
                <c:pt idx="529">
                  <c:v>3772</c:v>
                </c:pt>
                <c:pt idx="530">
                  <c:v>3919.5</c:v>
                </c:pt>
                <c:pt idx="531">
                  <c:v>3971</c:v>
                </c:pt>
                <c:pt idx="532">
                  <c:v>3971</c:v>
                </c:pt>
                <c:pt idx="533">
                  <c:v>4064</c:v>
                </c:pt>
                <c:pt idx="534">
                  <c:v>4107</c:v>
                </c:pt>
                <c:pt idx="535">
                  <c:v>4123.5</c:v>
                </c:pt>
                <c:pt idx="536">
                  <c:v>4124</c:v>
                </c:pt>
                <c:pt idx="537">
                  <c:v>4140</c:v>
                </c:pt>
                <c:pt idx="538">
                  <c:v>4140</c:v>
                </c:pt>
                <c:pt idx="539">
                  <c:v>4161.5</c:v>
                </c:pt>
                <c:pt idx="540">
                  <c:v>4276</c:v>
                </c:pt>
                <c:pt idx="541">
                  <c:v>4300</c:v>
                </c:pt>
                <c:pt idx="542">
                  <c:v>4308</c:v>
                </c:pt>
                <c:pt idx="543">
                  <c:v>4315</c:v>
                </c:pt>
                <c:pt idx="544">
                  <c:v>4348</c:v>
                </c:pt>
                <c:pt idx="545">
                  <c:v>4364</c:v>
                </c:pt>
                <c:pt idx="546">
                  <c:v>4508.5</c:v>
                </c:pt>
                <c:pt idx="547">
                  <c:v>4525</c:v>
                </c:pt>
                <c:pt idx="548">
                  <c:v>4528</c:v>
                </c:pt>
                <c:pt idx="549">
                  <c:v>4592</c:v>
                </c:pt>
                <c:pt idx="550">
                  <c:v>4732</c:v>
                </c:pt>
                <c:pt idx="551">
                  <c:v>4757.5</c:v>
                </c:pt>
                <c:pt idx="552">
                  <c:v>4936</c:v>
                </c:pt>
                <c:pt idx="553">
                  <c:v>4944.5</c:v>
                </c:pt>
                <c:pt idx="554">
                  <c:v>4980.5</c:v>
                </c:pt>
                <c:pt idx="555">
                  <c:v>4989</c:v>
                </c:pt>
                <c:pt idx="556">
                  <c:v>4990</c:v>
                </c:pt>
                <c:pt idx="557">
                  <c:v>5014</c:v>
                </c:pt>
                <c:pt idx="558">
                  <c:v>5030</c:v>
                </c:pt>
                <c:pt idx="559">
                  <c:v>5152.5</c:v>
                </c:pt>
                <c:pt idx="560">
                  <c:v>5154</c:v>
                </c:pt>
                <c:pt idx="561">
                  <c:v>5159</c:v>
                </c:pt>
                <c:pt idx="562">
                  <c:v>5161</c:v>
                </c:pt>
                <c:pt idx="563">
                  <c:v>5169</c:v>
                </c:pt>
                <c:pt idx="564">
                  <c:v>5177</c:v>
                </c:pt>
                <c:pt idx="565">
                  <c:v>5178</c:v>
                </c:pt>
                <c:pt idx="566">
                  <c:v>5205.5</c:v>
                </c:pt>
                <c:pt idx="567">
                  <c:v>5385</c:v>
                </c:pt>
                <c:pt idx="568">
                  <c:v>5390</c:v>
                </c:pt>
                <c:pt idx="569">
                  <c:v>5411</c:v>
                </c:pt>
                <c:pt idx="570">
                  <c:v>5589.5</c:v>
                </c:pt>
                <c:pt idx="571">
                  <c:v>5602</c:v>
                </c:pt>
                <c:pt idx="572">
                  <c:v>5619</c:v>
                </c:pt>
                <c:pt idx="573">
                  <c:v>5638.5</c:v>
                </c:pt>
                <c:pt idx="574">
                  <c:v>5663.5</c:v>
                </c:pt>
              </c:numCache>
            </c:numRef>
          </c:xVal>
          <c:yVal>
            <c:numRef>
              <c:f>Active!$S$21:$S$903</c:f>
              <c:numCache>
                <c:formatCode>General</c:formatCode>
                <c:ptCount val="883"/>
                <c:pt idx="1">
                  <c:v>-2.565697001045919E-2</c:v>
                </c:pt>
                <c:pt idx="4">
                  <c:v>-2.1042830005171709E-2</c:v>
                </c:pt>
                <c:pt idx="5">
                  <c:v>-8.5560590006934945E-2</c:v>
                </c:pt>
                <c:pt idx="6">
                  <c:v>-7.7078350008378038E-2</c:v>
                </c:pt>
                <c:pt idx="9">
                  <c:v>1.1744049988919869E-2</c:v>
                </c:pt>
                <c:pt idx="10">
                  <c:v>-6.7894270010583568E-2</c:v>
                </c:pt>
                <c:pt idx="13">
                  <c:v>8.4146999506629072E-4</c:v>
                </c:pt>
                <c:pt idx="15">
                  <c:v>-6.9203190007101512E-2</c:v>
                </c:pt>
                <c:pt idx="17">
                  <c:v>-1.574247000462492E-2</c:v>
                </c:pt>
                <c:pt idx="19">
                  <c:v>-4.0110100053425413E-3</c:v>
                </c:pt>
                <c:pt idx="22">
                  <c:v>-1.4545430007274263E-2</c:v>
                </c:pt>
                <c:pt idx="29">
                  <c:v>-2.0087370008695871E-2</c:v>
                </c:pt>
                <c:pt idx="30">
                  <c:v>-3.2380670007114531E-2</c:v>
                </c:pt>
                <c:pt idx="33">
                  <c:v>-6.6078690007998375E-2</c:v>
                </c:pt>
                <c:pt idx="37">
                  <c:v>2.8804699941247236E-3</c:v>
                </c:pt>
                <c:pt idx="41">
                  <c:v>-6.008667000423884E-2</c:v>
                </c:pt>
                <c:pt idx="42">
                  <c:v>-1.1086670005170163E-2</c:v>
                </c:pt>
                <c:pt idx="43">
                  <c:v>3.3889991755131632E-5</c:v>
                </c:pt>
                <c:pt idx="46">
                  <c:v>5.2194829993823078E-2</c:v>
                </c:pt>
                <c:pt idx="47">
                  <c:v>-1.444349000666989E-2</c:v>
                </c:pt>
                <c:pt idx="48">
                  <c:v>4.7677069993369514E-2</c:v>
                </c:pt>
                <c:pt idx="49">
                  <c:v>-4.4840690006822115E-2</c:v>
                </c:pt>
                <c:pt idx="51">
                  <c:v>-4.9084900056186598E-3</c:v>
                </c:pt>
                <c:pt idx="53">
                  <c:v>-6.2916010007029399E-2</c:v>
                </c:pt>
                <c:pt idx="54">
                  <c:v>-5.4962290007097181E-2</c:v>
                </c:pt>
                <c:pt idx="55">
                  <c:v>7.6652699935948476E-3</c:v>
                </c:pt>
                <c:pt idx="56">
                  <c:v>-7.5255590007145656E-2</c:v>
                </c:pt>
                <c:pt idx="57">
                  <c:v>-1.560489000621601E-2</c:v>
                </c:pt>
                <c:pt idx="58">
                  <c:v>-1.3652790006744908E-2</c:v>
                </c:pt>
                <c:pt idx="59">
                  <c:v>-6.0122650007542688E-2</c:v>
                </c:pt>
                <c:pt idx="60">
                  <c:v>-7.8170550004870165E-2</c:v>
                </c:pt>
                <c:pt idx="61">
                  <c:v>5.684182999539189E-2</c:v>
                </c:pt>
                <c:pt idx="62">
                  <c:v>2.4371969990170328E-2</c:v>
                </c:pt>
                <c:pt idx="64">
                  <c:v>-7.1663550006633159E-2</c:v>
                </c:pt>
                <c:pt idx="68">
                  <c:v>1.1038289991120109E-2</c:v>
                </c:pt>
                <c:pt idx="74">
                  <c:v>-7.2676970004977193E-2</c:v>
                </c:pt>
                <c:pt idx="75">
                  <c:v>1.3697089994820999E-2</c:v>
                </c:pt>
                <c:pt idx="76">
                  <c:v>3.4817649993783562E-2</c:v>
                </c:pt>
                <c:pt idx="77">
                  <c:v>-5.0820670006942237E-2</c:v>
                </c:pt>
                <c:pt idx="78">
                  <c:v>-5.2579550007067155E-2</c:v>
                </c:pt>
                <c:pt idx="79">
                  <c:v>1.4191709993610857E-2</c:v>
                </c:pt>
                <c:pt idx="80">
                  <c:v>3.6191709994454868E-2</c:v>
                </c:pt>
                <c:pt idx="82">
                  <c:v>-3.9562310008477652E-2</c:v>
                </c:pt>
                <c:pt idx="84">
                  <c:v>-3.9668870005698409E-2</c:v>
                </c:pt>
                <c:pt idx="85">
                  <c:v>-1.5483100069104694E-3</c:v>
                </c:pt>
                <c:pt idx="89">
                  <c:v>-6.7646700081240851E-3</c:v>
                </c:pt>
                <c:pt idx="90">
                  <c:v>7.3765469995123567E-2</c:v>
                </c:pt>
                <c:pt idx="91">
                  <c:v>1.8984099915542174E-3</c:v>
                </c:pt>
                <c:pt idx="92">
                  <c:v>3.3806499959609937E-3</c:v>
                </c:pt>
                <c:pt idx="95">
                  <c:v>2.3275709994777571E-2</c:v>
                </c:pt>
                <c:pt idx="96">
                  <c:v>-1.1841610004921677E-2</c:v>
                </c:pt>
                <c:pt idx="98">
                  <c:v>-3.7210500049695838E-3</c:v>
                </c:pt>
                <c:pt idx="99">
                  <c:v>-3.593700093915686E-4</c:v>
                </c:pt>
                <c:pt idx="100">
                  <c:v>-3.2768950008176034E-2</c:v>
                </c:pt>
                <c:pt idx="102">
                  <c:v>-4.4478310006525135E-2</c:v>
                </c:pt>
                <c:pt idx="105">
                  <c:v>-4.1257700067944825E-3</c:v>
                </c:pt>
                <c:pt idx="107">
                  <c:v>-4.3012730006012134E-2</c:v>
                </c:pt>
                <c:pt idx="108">
                  <c:v>1.407230999393505E-2</c:v>
                </c:pt>
                <c:pt idx="109">
                  <c:v>-5.241907000890933E-2</c:v>
                </c:pt>
                <c:pt idx="110">
                  <c:v>-1.8286500053363852E-3</c:v>
                </c:pt>
                <c:pt idx="116">
                  <c:v>-1.0017010004958138E-2</c:v>
                </c:pt>
                <c:pt idx="118">
                  <c:v>3.210678999312222E-2</c:v>
                </c:pt>
                <c:pt idx="119">
                  <c:v>-3.5069000296061859E-4</c:v>
                </c:pt>
                <c:pt idx="120">
                  <c:v>-1.4166610006213887E-2</c:v>
                </c:pt>
                <c:pt idx="126">
                  <c:v>2.3875389993918361E-2</c:v>
                </c:pt>
                <c:pt idx="127">
                  <c:v>-4.1543330007698387E-2</c:v>
                </c:pt>
                <c:pt idx="133">
                  <c:v>1.9048999987717252E-2</c:v>
                </c:pt>
                <c:pt idx="135">
                  <c:v>4.553123999357922E-2</c:v>
                </c:pt>
                <c:pt idx="136">
                  <c:v>-3.545638000650797E-2</c:v>
                </c:pt>
                <c:pt idx="137">
                  <c:v>2.759313999558799E-2</c:v>
                </c:pt>
                <c:pt idx="142">
                  <c:v>-1.3975180008856114E-2</c:v>
                </c:pt>
                <c:pt idx="144">
                  <c:v>-3.5792720009339973E-2</c:v>
                </c:pt>
                <c:pt idx="147">
                  <c:v>3.0856799858156592E-3</c:v>
                </c:pt>
                <c:pt idx="149">
                  <c:v>1.8098059990734328E-2</c:v>
                </c:pt>
                <c:pt idx="150">
                  <c:v>1.8218619989056606E-2</c:v>
                </c:pt>
                <c:pt idx="154">
                  <c:v>-1.9225460004236083E-2</c:v>
                </c:pt>
                <c:pt idx="155">
                  <c:v>-2.0271960005629808E-2</c:v>
                </c:pt>
                <c:pt idx="156">
                  <c:v>-6.5719600024749525E-3</c:v>
                </c:pt>
                <c:pt idx="159">
                  <c:v>-2.2226940003747586E-2</c:v>
                </c:pt>
                <c:pt idx="161">
                  <c:v>-6.3970200004405342E-2</c:v>
                </c:pt>
                <c:pt idx="165">
                  <c:v>-4.0503800046280958E-3</c:v>
                </c:pt>
                <c:pt idx="166">
                  <c:v>1.1493759986478835E-2</c:v>
                </c:pt>
                <c:pt idx="167">
                  <c:v>-6.99868600058835E-2</c:v>
                </c:pt>
                <c:pt idx="170">
                  <c:v>-1.3861440005712211E-2</c:v>
                </c:pt>
                <c:pt idx="171">
                  <c:v>1.0259119997499511E-2</c:v>
                </c:pt>
                <c:pt idx="173">
                  <c:v>-1.8400720007775817E-2</c:v>
                </c:pt>
                <c:pt idx="177">
                  <c:v>-3.6509800047497265E-3</c:v>
                </c:pt>
                <c:pt idx="181">
                  <c:v>-7.0068080007331446E-2</c:v>
                </c:pt>
                <c:pt idx="185">
                  <c:v>-6.041700005880557E-3</c:v>
                </c:pt>
                <c:pt idx="190">
                  <c:v>-4.7495940001681447E-2</c:v>
                </c:pt>
                <c:pt idx="194">
                  <c:v>-2.4242440005764365E-2</c:v>
                </c:pt>
                <c:pt idx="196">
                  <c:v>-2.3302280009374954E-2</c:v>
                </c:pt>
                <c:pt idx="201">
                  <c:v>-2.1717240008001681E-2</c:v>
                </c:pt>
                <c:pt idx="205">
                  <c:v>-2.2871480003232136E-2</c:v>
                </c:pt>
                <c:pt idx="212">
                  <c:v>5.1520999913918786E-3</c:v>
                </c:pt>
                <c:pt idx="213">
                  <c:v>-5.5245100003958214E-2</c:v>
                </c:pt>
                <c:pt idx="215">
                  <c:v>-6.1460600118152797E-3</c:v>
                </c:pt>
                <c:pt idx="217">
                  <c:v>-2.2025500002200715E-2</c:v>
                </c:pt>
                <c:pt idx="219">
                  <c:v>-2.0610200081137009E-3</c:v>
                </c:pt>
                <c:pt idx="223">
                  <c:v>-2.2379740003088955E-2</c:v>
                </c:pt>
                <c:pt idx="224">
                  <c:v>2.6408199919387698E-3</c:v>
                </c:pt>
                <c:pt idx="225">
                  <c:v>-2.3876940009358805E-2</c:v>
                </c:pt>
                <c:pt idx="228">
                  <c:v>-2.8751520003424957E-2</c:v>
                </c:pt>
                <c:pt idx="229">
                  <c:v>-1.4773040005820803E-2</c:v>
                </c:pt>
                <c:pt idx="231">
                  <c:v>-2.1482399999513291E-2</c:v>
                </c:pt>
                <c:pt idx="233">
                  <c:v>-2.1535680003580637E-2</c:v>
                </c:pt>
                <c:pt idx="234">
                  <c:v>-1.6624480005702935E-2</c:v>
                </c:pt>
                <c:pt idx="235">
                  <c:v>-1.8660000008821953E-2</c:v>
                </c:pt>
                <c:pt idx="236">
                  <c:v>-1.8147620008676313E-2</c:v>
                </c:pt>
                <c:pt idx="237">
                  <c:v>-1.5225660004944075E-2</c:v>
                </c:pt>
                <c:pt idx="238">
                  <c:v>-1.4225660008378327E-2</c:v>
                </c:pt>
                <c:pt idx="239">
                  <c:v>-1.5303700005460996E-2</c:v>
                </c:pt>
                <c:pt idx="241">
                  <c:v>-2.3438780001015402E-2</c:v>
                </c:pt>
                <c:pt idx="242">
                  <c:v>-1.9155140005750582E-2</c:v>
                </c:pt>
                <c:pt idx="243">
                  <c:v>-1.3155140004528221E-2</c:v>
                </c:pt>
                <c:pt idx="244">
                  <c:v>-1.5931780006212648E-2</c:v>
                </c:pt>
                <c:pt idx="251">
                  <c:v>-2.6691700004448649E-2</c:v>
                </c:pt>
                <c:pt idx="252">
                  <c:v>-1.6966500006674323E-2</c:v>
                </c:pt>
                <c:pt idx="255">
                  <c:v>-1.6890600010810886E-2</c:v>
                </c:pt>
                <c:pt idx="257">
                  <c:v>-1.525346000562422E-2</c:v>
                </c:pt>
                <c:pt idx="258">
                  <c:v>-2.6909100000921171E-2</c:v>
                </c:pt>
                <c:pt idx="259">
                  <c:v>5.0429999901098199E-3</c:v>
                </c:pt>
                <c:pt idx="261">
                  <c:v>-9.9521400043158792E-3</c:v>
                </c:pt>
                <c:pt idx="272">
                  <c:v>-4.7201600027619861E-3</c:v>
                </c:pt>
                <c:pt idx="273">
                  <c:v>-1.2768060005328152E-2</c:v>
                </c:pt>
                <c:pt idx="275">
                  <c:v>-1.704470000549918E-2</c:v>
                </c:pt>
                <c:pt idx="276">
                  <c:v>-2.2344480006722733E-2</c:v>
                </c:pt>
                <c:pt idx="278">
                  <c:v>3.9106399926822633E-3</c:v>
                </c:pt>
                <c:pt idx="279">
                  <c:v>6.9106399969314225E-3</c:v>
                </c:pt>
                <c:pt idx="290">
                  <c:v>-1.2650160002522171E-2</c:v>
                </c:pt>
                <c:pt idx="293">
                  <c:v>-1.4744340005563572E-2</c:v>
                </c:pt>
                <c:pt idx="294">
                  <c:v>-2.6382660005765501E-2</c:v>
                </c:pt>
                <c:pt idx="295">
                  <c:v>-2.0382660004543141E-2</c:v>
                </c:pt>
                <c:pt idx="296">
                  <c:v>-6.3826600089669228E-3</c:v>
                </c:pt>
                <c:pt idx="299">
                  <c:v>-1.1971460007771384E-2</c:v>
                </c:pt>
                <c:pt idx="300">
                  <c:v>3.6792399914702401E-3</c:v>
                </c:pt>
                <c:pt idx="301">
                  <c:v>-1.8368660006672144E-2</c:v>
                </c:pt>
                <c:pt idx="303">
                  <c:v>-1.0764240010757931E-2</c:v>
                </c:pt>
                <c:pt idx="304">
                  <c:v>-8.0929800096782856E-3</c:v>
                </c:pt>
                <c:pt idx="305">
                  <c:v>-6.6929800086654723E-3</c:v>
                </c:pt>
                <c:pt idx="306">
                  <c:v>-9.6025600068969652E-3</c:v>
                </c:pt>
                <c:pt idx="307">
                  <c:v>-1.1425700002291705E-2</c:v>
                </c:pt>
                <c:pt idx="308">
                  <c:v>-7.1694000071147457E-3</c:v>
                </c:pt>
                <c:pt idx="309">
                  <c:v>-9.722680006234441E-3</c:v>
                </c:pt>
                <c:pt idx="312">
                  <c:v>-1.0314280007150955E-2</c:v>
                </c:pt>
                <c:pt idx="313">
                  <c:v>-8.3142800067435019E-3</c:v>
                </c:pt>
                <c:pt idx="314">
                  <c:v>-6.3142800063360482E-3</c:v>
                </c:pt>
                <c:pt idx="315">
                  <c:v>-4.3142800059285946E-3</c:v>
                </c:pt>
                <c:pt idx="316">
                  <c:v>2.6857199918595143E-3</c:v>
                </c:pt>
                <c:pt idx="318">
                  <c:v>1.650199992582202E-3</c:v>
                </c:pt>
                <c:pt idx="319">
                  <c:v>-6.2071400025160983E-3</c:v>
                </c:pt>
                <c:pt idx="320">
                  <c:v>-6.1771399996359833E-3</c:v>
                </c:pt>
                <c:pt idx="323">
                  <c:v>-7.6479600029415451E-3</c:v>
                </c:pt>
                <c:pt idx="324">
                  <c:v>-5.1657200019690208E-3</c:v>
                </c:pt>
                <c:pt idx="337">
                  <c:v>-4.4638800027314574E-3</c:v>
                </c:pt>
                <c:pt idx="355">
                  <c:v>-3.5704400070244446E-3</c:v>
                </c:pt>
                <c:pt idx="356">
                  <c:v>-1.6590200029895641E-3</c:v>
                </c:pt>
                <c:pt idx="357">
                  <c:v>-6.4384600118501112E-3</c:v>
                </c:pt>
                <c:pt idx="358">
                  <c:v>-1.92179000005126E-2</c:v>
                </c:pt>
                <c:pt idx="359">
                  <c:v>-3.8179000039235689E-3</c:v>
                </c:pt>
                <c:pt idx="361">
                  <c:v>-1.1976780006079935E-2</c:v>
                </c:pt>
                <c:pt idx="362">
                  <c:v>-1.5767800068715587E-3</c:v>
                </c:pt>
                <c:pt idx="364">
                  <c:v>-2.8165000039734878E-3</c:v>
                </c:pt>
                <c:pt idx="365">
                  <c:v>-3.2562199994572438E-3</c:v>
                </c:pt>
                <c:pt idx="367">
                  <c:v>-2.9548200036515482E-3</c:v>
                </c:pt>
                <c:pt idx="369">
                  <c:v>-2.9246800040709786E-3</c:v>
                </c:pt>
                <c:pt idx="370">
                  <c:v>-2.4342600081581622E-3</c:v>
                </c:pt>
                <c:pt idx="373">
                  <c:v>-3.0137000067043118E-3</c:v>
                </c:pt>
                <c:pt idx="376">
                  <c:v>-2.4424400107818656E-3</c:v>
                </c:pt>
                <c:pt idx="381">
                  <c:v>-2.9013200037297793E-3</c:v>
                </c:pt>
                <c:pt idx="382">
                  <c:v>-3.060200011532288E-3</c:v>
                </c:pt>
                <c:pt idx="387">
                  <c:v>-2.0282200057408772E-3</c:v>
                </c:pt>
                <c:pt idx="391">
                  <c:v>-1.7843000023276545E-3</c:v>
                </c:pt>
                <c:pt idx="392">
                  <c:v>-1.9020600084331818E-3</c:v>
                </c:pt>
                <c:pt idx="396">
                  <c:v>-2.0715180005936418E-2</c:v>
                </c:pt>
                <c:pt idx="399">
                  <c:v>-5.5095800053095445E-3</c:v>
                </c:pt>
                <c:pt idx="400">
                  <c:v>-1.2224320002133027E-2</c:v>
                </c:pt>
                <c:pt idx="401">
                  <c:v>-1.2224320002133027E-2</c:v>
                </c:pt>
                <c:pt idx="402">
                  <c:v>-2.1215200031292625E-3</c:v>
                </c:pt>
                <c:pt idx="403">
                  <c:v>-2.1215200031292625E-3</c:v>
                </c:pt>
                <c:pt idx="404">
                  <c:v>1.378479995764792E-3</c:v>
                </c:pt>
                <c:pt idx="405">
                  <c:v>1.657847999013029E-2</c:v>
                </c:pt>
                <c:pt idx="406">
                  <c:v>1.657847999013029E-2</c:v>
                </c:pt>
                <c:pt idx="407">
                  <c:v>-1.2531100008345675E-2</c:v>
                </c:pt>
                <c:pt idx="408">
                  <c:v>-3.0009600086486898E-3</c:v>
                </c:pt>
                <c:pt idx="409">
                  <c:v>-2.8009600064251572E-3</c:v>
                </c:pt>
                <c:pt idx="410">
                  <c:v>7.0183999196160585E-4</c:v>
                </c:pt>
                <c:pt idx="417">
                  <c:v>1.968379998288583E-3</c:v>
                </c:pt>
                <c:pt idx="421">
                  <c:v>-8.3709000100498088E-3</c:v>
                </c:pt>
                <c:pt idx="422">
                  <c:v>-9.1503400035435334E-3</c:v>
                </c:pt>
                <c:pt idx="429">
                  <c:v>5.4806799962534569E-3</c:v>
                </c:pt>
                <c:pt idx="430">
                  <c:v>-6.8782000089413486E-3</c:v>
                </c:pt>
                <c:pt idx="432">
                  <c:v>-2.526140000554733E-2</c:v>
                </c:pt>
                <c:pt idx="433">
                  <c:v>5.2058799992664717E-3</c:v>
                </c:pt>
                <c:pt idx="434">
                  <c:v>7.3881199932657182E-3</c:v>
                </c:pt>
                <c:pt idx="441">
                  <c:v>7.1640199967077933E-3</c:v>
                </c:pt>
                <c:pt idx="445">
                  <c:v>7.3686599935172126E-3</c:v>
                </c:pt>
                <c:pt idx="446">
                  <c:v>9.3387399901985191E-3</c:v>
                </c:pt>
                <c:pt idx="447">
                  <c:v>6.5527399929123931E-3</c:v>
                </c:pt>
                <c:pt idx="448">
                  <c:v>5.8532999973976985E-3</c:v>
                </c:pt>
                <c:pt idx="449">
                  <c:v>-1.9441660006123129E-2</c:v>
                </c:pt>
                <c:pt idx="450">
                  <c:v>-2.4416600062977523E-3</c:v>
                </c:pt>
                <c:pt idx="451">
                  <c:v>-2.0816600081161596E-3</c:v>
                </c:pt>
                <c:pt idx="452">
                  <c:v>9.6405799922649749E-3</c:v>
                </c:pt>
                <c:pt idx="456">
                  <c:v>9.5807399993645959E-3</c:v>
                </c:pt>
                <c:pt idx="457">
                  <c:v>7.8218599956016988E-3</c:v>
                </c:pt>
                <c:pt idx="458">
                  <c:v>7.8218599956016988E-3</c:v>
                </c:pt>
                <c:pt idx="460">
                  <c:v>8.8302599979215302E-3</c:v>
                </c:pt>
                <c:pt idx="461">
                  <c:v>8.6741799968876876E-3</c:v>
                </c:pt>
                <c:pt idx="462">
                  <c:v>4.3181000000913627E-3</c:v>
                </c:pt>
                <c:pt idx="465">
                  <c:v>9.8089599996455945E-3</c:v>
                </c:pt>
                <c:pt idx="472">
                  <c:v>1.0074539990455378E-2</c:v>
                </c:pt>
                <c:pt idx="475">
                  <c:v>1.0362379995058291E-2</c:v>
                </c:pt>
                <c:pt idx="476">
                  <c:v>1.0862379989703186E-2</c:v>
                </c:pt>
                <c:pt idx="478">
                  <c:v>1.0502539997105487E-2</c:v>
                </c:pt>
                <c:pt idx="480">
                  <c:v>1.1867019995406736E-2</c:v>
                </c:pt>
                <c:pt idx="485">
                  <c:v>1.1892219998117071E-2</c:v>
                </c:pt>
                <c:pt idx="487">
                  <c:v>1.2953899997228291E-2</c:v>
                </c:pt>
                <c:pt idx="488">
                  <c:v>1.1684039993269835E-2</c:v>
                </c:pt>
                <c:pt idx="490">
                  <c:v>1.1586839995288756E-2</c:v>
                </c:pt>
                <c:pt idx="501">
                  <c:v>1.2594279993209057E-2</c:v>
                </c:pt>
                <c:pt idx="502">
                  <c:v>1.2124419998144731E-2</c:v>
                </c:pt>
                <c:pt idx="507">
                  <c:v>1.6160039995156694E-2</c:v>
                </c:pt>
                <c:pt idx="508">
                  <c:v>1.238059999741381E-2</c:v>
                </c:pt>
                <c:pt idx="509">
                  <c:v>1.246059999539284E-2</c:v>
                </c:pt>
                <c:pt idx="512">
                  <c:v>1.2872979990788735E-2</c:v>
                </c:pt>
                <c:pt idx="514">
                  <c:v>8.1538199956412427E-3</c:v>
                </c:pt>
                <c:pt idx="521">
                  <c:v>1.1904219994903542E-2</c:v>
                </c:pt>
                <c:pt idx="522">
                  <c:v>1.4464499996392988E-2</c:v>
                </c:pt>
                <c:pt idx="526">
                  <c:v>1.3052339993009809E-2</c:v>
                </c:pt>
                <c:pt idx="530">
                  <c:v>1.18186599938781E-2</c:v>
                </c:pt>
                <c:pt idx="535">
                  <c:v>1.2467219996324275E-2</c:v>
                </c:pt>
                <c:pt idx="539">
                  <c:v>1.1742539994884282E-2</c:v>
                </c:pt>
                <c:pt idx="546">
                  <c:v>1.1071119995904155E-2</c:v>
                </c:pt>
                <c:pt idx="551">
                  <c:v>1.2075979997462127E-2</c:v>
                </c:pt>
                <c:pt idx="553">
                  <c:v>1.0512159991776571E-2</c:v>
                </c:pt>
                <c:pt idx="554">
                  <c:v>1.0297199987689964E-2</c:v>
                </c:pt>
                <c:pt idx="570">
                  <c:v>8.5524599999189377E-3</c:v>
                </c:pt>
                <c:pt idx="571">
                  <c:v>-1.7920790007337928E-2</c:v>
                </c:pt>
                <c:pt idx="573">
                  <c:v>7.7293199938139878E-3</c:v>
                </c:pt>
                <c:pt idx="574">
                  <c:v>8.232819898694288E-3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B7-4FF9-857D-7FC8FCF840A8}"/>
            </c:ext>
          </c:extLst>
        </c:ser>
        <c:ser>
          <c:idx val="7"/>
          <c:order val="1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Active!$F$21:$F$903</c:f>
              <c:numCache>
                <c:formatCode>General</c:formatCode>
                <c:ptCount val="883"/>
                <c:pt idx="0">
                  <c:v>-19650.5</c:v>
                </c:pt>
                <c:pt idx="1">
                  <c:v>-19585</c:v>
                </c:pt>
                <c:pt idx="2">
                  <c:v>-19384.5</c:v>
                </c:pt>
                <c:pt idx="3">
                  <c:v>-19000.5</c:v>
                </c:pt>
                <c:pt idx="4">
                  <c:v>-18984</c:v>
                </c:pt>
                <c:pt idx="5">
                  <c:v>-18968</c:v>
                </c:pt>
                <c:pt idx="6">
                  <c:v>-18952</c:v>
                </c:pt>
                <c:pt idx="7">
                  <c:v>-18848.5</c:v>
                </c:pt>
                <c:pt idx="8">
                  <c:v>-18795.5</c:v>
                </c:pt>
                <c:pt idx="9">
                  <c:v>-18792</c:v>
                </c:pt>
                <c:pt idx="10">
                  <c:v>-18780</c:v>
                </c:pt>
                <c:pt idx="11">
                  <c:v>-18771.5</c:v>
                </c:pt>
                <c:pt idx="12">
                  <c:v>-18755.5</c:v>
                </c:pt>
                <c:pt idx="13">
                  <c:v>-18739</c:v>
                </c:pt>
                <c:pt idx="14">
                  <c:v>-18628.5</c:v>
                </c:pt>
                <c:pt idx="15">
                  <c:v>-18558</c:v>
                </c:pt>
                <c:pt idx="16">
                  <c:v>-18439.5</c:v>
                </c:pt>
                <c:pt idx="17">
                  <c:v>-18410</c:v>
                </c:pt>
                <c:pt idx="18">
                  <c:v>-18403.5</c:v>
                </c:pt>
                <c:pt idx="19">
                  <c:v>-17971</c:v>
                </c:pt>
                <c:pt idx="20">
                  <c:v>-17826.5</c:v>
                </c:pt>
                <c:pt idx="21">
                  <c:v>-17822.5</c:v>
                </c:pt>
                <c:pt idx="22">
                  <c:v>-17574</c:v>
                </c:pt>
                <c:pt idx="23">
                  <c:v>-17545.5</c:v>
                </c:pt>
                <c:pt idx="24">
                  <c:v>-17349.5</c:v>
                </c:pt>
                <c:pt idx="25">
                  <c:v>-17329</c:v>
                </c:pt>
                <c:pt idx="26">
                  <c:v>-17280.5</c:v>
                </c:pt>
                <c:pt idx="27">
                  <c:v>-17165.5</c:v>
                </c:pt>
                <c:pt idx="28">
                  <c:v>-17120.5</c:v>
                </c:pt>
                <c:pt idx="29">
                  <c:v>-16945</c:v>
                </c:pt>
                <c:pt idx="30">
                  <c:v>-16540</c:v>
                </c:pt>
                <c:pt idx="31">
                  <c:v>-16438.5</c:v>
                </c:pt>
                <c:pt idx="32">
                  <c:v>-16327.5</c:v>
                </c:pt>
                <c:pt idx="33">
                  <c:v>-15883</c:v>
                </c:pt>
                <c:pt idx="34">
                  <c:v>-15813.5</c:v>
                </c:pt>
                <c:pt idx="35">
                  <c:v>-15629.5</c:v>
                </c:pt>
                <c:pt idx="36">
                  <c:v>-15105.5</c:v>
                </c:pt>
                <c:pt idx="37">
                  <c:v>-14889</c:v>
                </c:pt>
                <c:pt idx="38">
                  <c:v>-14676.5</c:v>
                </c:pt>
                <c:pt idx="39">
                  <c:v>-14660.5</c:v>
                </c:pt>
                <c:pt idx="40">
                  <c:v>-14660.5</c:v>
                </c:pt>
                <c:pt idx="41">
                  <c:v>-14440</c:v>
                </c:pt>
                <c:pt idx="42">
                  <c:v>-14440</c:v>
                </c:pt>
                <c:pt idx="43">
                  <c:v>-14436</c:v>
                </c:pt>
                <c:pt idx="44">
                  <c:v>-14223.5</c:v>
                </c:pt>
                <c:pt idx="45">
                  <c:v>-14223.5</c:v>
                </c:pt>
                <c:pt idx="46">
                  <c:v>-14215</c:v>
                </c:pt>
                <c:pt idx="47">
                  <c:v>-14203</c:v>
                </c:pt>
                <c:pt idx="48">
                  <c:v>-14199</c:v>
                </c:pt>
                <c:pt idx="49">
                  <c:v>-14183</c:v>
                </c:pt>
                <c:pt idx="50">
                  <c:v>-13990.5</c:v>
                </c:pt>
                <c:pt idx="51">
                  <c:v>-13953</c:v>
                </c:pt>
                <c:pt idx="52">
                  <c:v>-13798.5</c:v>
                </c:pt>
                <c:pt idx="53">
                  <c:v>-13721</c:v>
                </c:pt>
                <c:pt idx="54">
                  <c:v>-13623</c:v>
                </c:pt>
                <c:pt idx="55">
                  <c:v>-13569</c:v>
                </c:pt>
                <c:pt idx="56">
                  <c:v>-13218</c:v>
                </c:pt>
                <c:pt idx="57">
                  <c:v>-13213</c:v>
                </c:pt>
                <c:pt idx="58">
                  <c:v>-13198</c:v>
                </c:pt>
                <c:pt idx="59">
                  <c:v>-13197</c:v>
                </c:pt>
                <c:pt idx="60">
                  <c:v>-13182</c:v>
                </c:pt>
                <c:pt idx="61">
                  <c:v>-13165</c:v>
                </c:pt>
                <c:pt idx="62">
                  <c:v>-13164</c:v>
                </c:pt>
                <c:pt idx="63">
                  <c:v>-13140.5</c:v>
                </c:pt>
                <c:pt idx="64">
                  <c:v>-13132</c:v>
                </c:pt>
                <c:pt idx="65">
                  <c:v>-13120.5</c:v>
                </c:pt>
                <c:pt idx="66">
                  <c:v>-13112.5</c:v>
                </c:pt>
                <c:pt idx="67">
                  <c:v>-13014</c:v>
                </c:pt>
                <c:pt idx="68">
                  <c:v>-12976</c:v>
                </c:pt>
                <c:pt idx="69">
                  <c:v>-12948.5</c:v>
                </c:pt>
                <c:pt idx="70">
                  <c:v>-12932.5</c:v>
                </c:pt>
                <c:pt idx="71">
                  <c:v>-12807.5</c:v>
                </c:pt>
                <c:pt idx="72">
                  <c:v>-12775.5</c:v>
                </c:pt>
                <c:pt idx="73">
                  <c:v>-12718.5</c:v>
                </c:pt>
                <c:pt idx="74">
                  <c:v>-12585</c:v>
                </c:pt>
                <c:pt idx="75">
                  <c:v>-12556</c:v>
                </c:pt>
                <c:pt idx="76">
                  <c:v>-12552</c:v>
                </c:pt>
                <c:pt idx="77">
                  <c:v>-12540</c:v>
                </c:pt>
                <c:pt idx="78">
                  <c:v>-12532</c:v>
                </c:pt>
                <c:pt idx="79">
                  <c:v>-12523</c:v>
                </c:pt>
                <c:pt idx="80">
                  <c:v>-12523</c:v>
                </c:pt>
                <c:pt idx="81">
                  <c:v>-12490.5</c:v>
                </c:pt>
                <c:pt idx="82">
                  <c:v>-12266</c:v>
                </c:pt>
                <c:pt idx="83">
                  <c:v>-12178.5</c:v>
                </c:pt>
                <c:pt idx="84">
                  <c:v>-12170</c:v>
                </c:pt>
                <c:pt idx="85">
                  <c:v>-12166</c:v>
                </c:pt>
                <c:pt idx="86">
                  <c:v>-12162.5</c:v>
                </c:pt>
                <c:pt idx="87">
                  <c:v>-12158.5</c:v>
                </c:pt>
                <c:pt idx="88">
                  <c:v>-12153.5</c:v>
                </c:pt>
                <c:pt idx="89">
                  <c:v>-12140</c:v>
                </c:pt>
                <c:pt idx="90">
                  <c:v>-12139</c:v>
                </c:pt>
                <c:pt idx="91">
                  <c:v>-12118</c:v>
                </c:pt>
                <c:pt idx="92">
                  <c:v>-12102</c:v>
                </c:pt>
                <c:pt idx="93">
                  <c:v>-12078.5</c:v>
                </c:pt>
                <c:pt idx="94">
                  <c:v>-11958.5</c:v>
                </c:pt>
                <c:pt idx="95">
                  <c:v>-11923</c:v>
                </c:pt>
                <c:pt idx="96">
                  <c:v>-11761</c:v>
                </c:pt>
                <c:pt idx="97">
                  <c:v>-11757.5</c:v>
                </c:pt>
                <c:pt idx="98">
                  <c:v>-11757</c:v>
                </c:pt>
                <c:pt idx="99">
                  <c:v>-11745</c:v>
                </c:pt>
                <c:pt idx="100">
                  <c:v>-11742</c:v>
                </c:pt>
                <c:pt idx="101">
                  <c:v>-11714.5</c:v>
                </c:pt>
                <c:pt idx="102">
                  <c:v>-11666</c:v>
                </c:pt>
                <c:pt idx="103">
                  <c:v>-11648.5</c:v>
                </c:pt>
                <c:pt idx="104">
                  <c:v>-11525.5</c:v>
                </c:pt>
                <c:pt idx="105">
                  <c:v>-11505</c:v>
                </c:pt>
                <c:pt idx="106">
                  <c:v>-11277.5</c:v>
                </c:pt>
                <c:pt idx="107">
                  <c:v>-11269</c:v>
                </c:pt>
                <c:pt idx="108">
                  <c:v>-11233</c:v>
                </c:pt>
                <c:pt idx="109">
                  <c:v>-11100</c:v>
                </c:pt>
                <c:pt idx="110">
                  <c:v>-11097</c:v>
                </c:pt>
                <c:pt idx="111">
                  <c:v>-11083.5</c:v>
                </c:pt>
                <c:pt idx="112">
                  <c:v>-10913.5</c:v>
                </c:pt>
                <c:pt idx="113">
                  <c:v>-10903.5</c:v>
                </c:pt>
                <c:pt idx="114">
                  <c:v>-10899.5</c:v>
                </c:pt>
                <c:pt idx="115">
                  <c:v>-10895.5</c:v>
                </c:pt>
                <c:pt idx="116">
                  <c:v>-10871</c:v>
                </c:pt>
                <c:pt idx="117">
                  <c:v>-10715.5</c:v>
                </c:pt>
                <c:pt idx="118">
                  <c:v>-10701</c:v>
                </c:pt>
                <c:pt idx="119">
                  <c:v>-10683</c:v>
                </c:pt>
                <c:pt idx="120">
                  <c:v>-10511</c:v>
                </c:pt>
                <c:pt idx="121">
                  <c:v>-10480.5</c:v>
                </c:pt>
                <c:pt idx="122">
                  <c:v>-10475.5</c:v>
                </c:pt>
                <c:pt idx="123">
                  <c:v>-10272.5</c:v>
                </c:pt>
                <c:pt idx="124">
                  <c:v>-10243.5</c:v>
                </c:pt>
                <c:pt idx="125">
                  <c:v>-10226.5</c:v>
                </c:pt>
                <c:pt idx="126">
                  <c:v>-10211</c:v>
                </c:pt>
                <c:pt idx="127">
                  <c:v>-10059</c:v>
                </c:pt>
                <c:pt idx="128">
                  <c:v>-9877</c:v>
                </c:pt>
                <c:pt idx="129">
                  <c:v>-9859.5</c:v>
                </c:pt>
                <c:pt idx="130">
                  <c:v>-9837.5</c:v>
                </c:pt>
                <c:pt idx="131">
                  <c:v>-9834</c:v>
                </c:pt>
                <c:pt idx="132">
                  <c:v>-9825</c:v>
                </c:pt>
                <c:pt idx="133">
                  <c:v>-9649.5</c:v>
                </c:pt>
                <c:pt idx="134">
                  <c:v>-9634</c:v>
                </c:pt>
                <c:pt idx="135">
                  <c:v>-9633.5</c:v>
                </c:pt>
                <c:pt idx="136">
                  <c:v>-9616.5</c:v>
                </c:pt>
                <c:pt idx="137">
                  <c:v>-9548.5</c:v>
                </c:pt>
                <c:pt idx="138">
                  <c:v>-9534</c:v>
                </c:pt>
                <c:pt idx="139">
                  <c:v>-9434</c:v>
                </c:pt>
                <c:pt idx="140">
                  <c:v>-9229</c:v>
                </c:pt>
                <c:pt idx="141">
                  <c:v>-9225</c:v>
                </c:pt>
                <c:pt idx="142">
                  <c:v>-9036.5</c:v>
                </c:pt>
                <c:pt idx="143">
                  <c:v>-8993</c:v>
                </c:pt>
                <c:pt idx="144">
                  <c:v>-8947.5</c:v>
                </c:pt>
                <c:pt idx="145">
                  <c:v>-8820</c:v>
                </c:pt>
                <c:pt idx="146">
                  <c:v>-8403</c:v>
                </c:pt>
                <c:pt idx="147">
                  <c:v>-8387.5</c:v>
                </c:pt>
                <c:pt idx="148">
                  <c:v>-8371</c:v>
                </c:pt>
                <c:pt idx="149">
                  <c:v>-8370.5</c:v>
                </c:pt>
                <c:pt idx="150">
                  <c:v>-8366.5</c:v>
                </c:pt>
                <c:pt idx="151">
                  <c:v>-7995</c:v>
                </c:pt>
                <c:pt idx="152">
                  <c:v>-7983</c:v>
                </c:pt>
                <c:pt idx="153">
                  <c:v>-7766</c:v>
                </c:pt>
                <c:pt idx="154">
                  <c:v>-7538.5</c:v>
                </c:pt>
                <c:pt idx="155">
                  <c:v>-7513.5</c:v>
                </c:pt>
                <c:pt idx="156">
                  <c:v>-7513.5</c:v>
                </c:pt>
                <c:pt idx="157">
                  <c:v>-7293</c:v>
                </c:pt>
                <c:pt idx="158">
                  <c:v>-7245</c:v>
                </c:pt>
                <c:pt idx="159">
                  <c:v>-7120.5</c:v>
                </c:pt>
                <c:pt idx="160">
                  <c:v>-7056</c:v>
                </c:pt>
                <c:pt idx="161">
                  <c:v>-6929.5</c:v>
                </c:pt>
                <c:pt idx="162">
                  <c:v>-6913</c:v>
                </c:pt>
                <c:pt idx="163">
                  <c:v>-6848</c:v>
                </c:pt>
                <c:pt idx="164">
                  <c:v>-6720</c:v>
                </c:pt>
                <c:pt idx="165">
                  <c:v>-6716.5</c:v>
                </c:pt>
                <c:pt idx="166">
                  <c:v>-6615.5</c:v>
                </c:pt>
                <c:pt idx="167">
                  <c:v>-6548.5</c:v>
                </c:pt>
                <c:pt idx="168">
                  <c:v>-6500</c:v>
                </c:pt>
                <c:pt idx="169">
                  <c:v>-6296</c:v>
                </c:pt>
                <c:pt idx="170">
                  <c:v>-6295.5</c:v>
                </c:pt>
                <c:pt idx="171">
                  <c:v>-6291.5</c:v>
                </c:pt>
                <c:pt idx="172">
                  <c:v>-6279</c:v>
                </c:pt>
                <c:pt idx="173">
                  <c:v>-6147.5</c:v>
                </c:pt>
                <c:pt idx="174">
                  <c:v>-6095</c:v>
                </c:pt>
                <c:pt idx="175">
                  <c:v>-6091</c:v>
                </c:pt>
                <c:pt idx="176">
                  <c:v>-6059</c:v>
                </c:pt>
                <c:pt idx="177">
                  <c:v>-6006.5</c:v>
                </c:pt>
                <c:pt idx="178">
                  <c:v>-5939</c:v>
                </c:pt>
                <c:pt idx="179">
                  <c:v>-5834</c:v>
                </c:pt>
                <c:pt idx="180">
                  <c:v>-5774</c:v>
                </c:pt>
                <c:pt idx="181">
                  <c:v>-5771.5</c:v>
                </c:pt>
                <c:pt idx="182">
                  <c:v>-5706</c:v>
                </c:pt>
                <c:pt idx="183">
                  <c:v>-5666</c:v>
                </c:pt>
                <c:pt idx="184">
                  <c:v>-5666</c:v>
                </c:pt>
                <c:pt idx="185">
                  <c:v>-5654.5</c:v>
                </c:pt>
                <c:pt idx="186">
                  <c:v>-5610</c:v>
                </c:pt>
                <c:pt idx="187">
                  <c:v>-5610</c:v>
                </c:pt>
                <c:pt idx="188">
                  <c:v>-5502</c:v>
                </c:pt>
                <c:pt idx="189">
                  <c:v>-5474</c:v>
                </c:pt>
                <c:pt idx="190">
                  <c:v>-5470.5</c:v>
                </c:pt>
                <c:pt idx="191">
                  <c:v>-5466</c:v>
                </c:pt>
                <c:pt idx="192">
                  <c:v>-5466</c:v>
                </c:pt>
                <c:pt idx="193">
                  <c:v>-5446</c:v>
                </c:pt>
                <c:pt idx="194">
                  <c:v>-5445.5</c:v>
                </c:pt>
                <c:pt idx="195">
                  <c:v>-5365</c:v>
                </c:pt>
                <c:pt idx="196">
                  <c:v>-5301.5</c:v>
                </c:pt>
                <c:pt idx="197">
                  <c:v>-5273</c:v>
                </c:pt>
                <c:pt idx="198">
                  <c:v>-5269</c:v>
                </c:pt>
                <c:pt idx="199">
                  <c:v>-5269</c:v>
                </c:pt>
                <c:pt idx="200">
                  <c:v>-5269</c:v>
                </c:pt>
                <c:pt idx="201">
                  <c:v>-5265.5</c:v>
                </c:pt>
                <c:pt idx="202">
                  <c:v>-5265</c:v>
                </c:pt>
                <c:pt idx="203">
                  <c:v>-5253</c:v>
                </c:pt>
                <c:pt idx="204">
                  <c:v>-5168.5</c:v>
                </c:pt>
                <c:pt idx="205">
                  <c:v>-5081.5</c:v>
                </c:pt>
                <c:pt idx="206">
                  <c:v>-5077</c:v>
                </c:pt>
                <c:pt idx="207">
                  <c:v>-5065</c:v>
                </c:pt>
                <c:pt idx="208">
                  <c:v>-5057</c:v>
                </c:pt>
                <c:pt idx="209">
                  <c:v>-5025</c:v>
                </c:pt>
                <c:pt idx="210">
                  <c:v>-5000</c:v>
                </c:pt>
                <c:pt idx="211">
                  <c:v>-4996</c:v>
                </c:pt>
                <c:pt idx="212">
                  <c:v>-4984.5</c:v>
                </c:pt>
                <c:pt idx="213">
                  <c:v>-4964.5</c:v>
                </c:pt>
                <c:pt idx="214">
                  <c:v>-4873</c:v>
                </c:pt>
                <c:pt idx="215">
                  <c:v>-4828.5</c:v>
                </c:pt>
                <c:pt idx="216">
                  <c:v>-4828</c:v>
                </c:pt>
                <c:pt idx="217">
                  <c:v>-4824.5</c:v>
                </c:pt>
                <c:pt idx="218">
                  <c:v>-4808</c:v>
                </c:pt>
                <c:pt idx="219">
                  <c:v>-4792.5</c:v>
                </c:pt>
                <c:pt idx="220">
                  <c:v>-4788</c:v>
                </c:pt>
                <c:pt idx="221">
                  <c:v>-4764</c:v>
                </c:pt>
                <c:pt idx="222">
                  <c:v>-4680</c:v>
                </c:pt>
                <c:pt idx="223">
                  <c:v>-4640.5</c:v>
                </c:pt>
                <c:pt idx="224">
                  <c:v>-4636.5</c:v>
                </c:pt>
                <c:pt idx="225">
                  <c:v>-4620.5</c:v>
                </c:pt>
                <c:pt idx="226">
                  <c:v>-4464</c:v>
                </c:pt>
                <c:pt idx="227">
                  <c:v>-4428</c:v>
                </c:pt>
                <c:pt idx="228">
                  <c:v>-4367.5</c:v>
                </c:pt>
                <c:pt idx="229">
                  <c:v>-4235.5</c:v>
                </c:pt>
                <c:pt idx="230">
                  <c:v>-4188</c:v>
                </c:pt>
                <c:pt idx="231">
                  <c:v>-4159.5</c:v>
                </c:pt>
                <c:pt idx="232">
                  <c:v>-4148</c:v>
                </c:pt>
                <c:pt idx="233">
                  <c:v>-4111.5</c:v>
                </c:pt>
                <c:pt idx="234">
                  <c:v>-4031.5</c:v>
                </c:pt>
                <c:pt idx="235">
                  <c:v>-3999.5</c:v>
                </c:pt>
                <c:pt idx="236">
                  <c:v>-3982.5</c:v>
                </c:pt>
                <c:pt idx="237">
                  <c:v>-3968.5</c:v>
                </c:pt>
                <c:pt idx="238">
                  <c:v>-3968.5</c:v>
                </c:pt>
                <c:pt idx="239">
                  <c:v>-3954.5</c:v>
                </c:pt>
                <c:pt idx="240">
                  <c:v>-3827</c:v>
                </c:pt>
                <c:pt idx="241">
                  <c:v>-3776.5</c:v>
                </c:pt>
                <c:pt idx="242">
                  <c:v>-3750.5</c:v>
                </c:pt>
                <c:pt idx="243">
                  <c:v>-3750.5</c:v>
                </c:pt>
                <c:pt idx="244">
                  <c:v>-3726.5</c:v>
                </c:pt>
                <c:pt idx="245">
                  <c:v>-3594</c:v>
                </c:pt>
                <c:pt idx="246">
                  <c:v>-3582</c:v>
                </c:pt>
                <c:pt idx="247">
                  <c:v>-3558</c:v>
                </c:pt>
                <c:pt idx="248">
                  <c:v>-3550</c:v>
                </c:pt>
                <c:pt idx="249">
                  <c:v>-3530</c:v>
                </c:pt>
                <c:pt idx="250">
                  <c:v>-3159</c:v>
                </c:pt>
                <c:pt idx="251">
                  <c:v>-3154.5</c:v>
                </c:pt>
                <c:pt idx="252">
                  <c:v>-2974.5</c:v>
                </c:pt>
                <c:pt idx="253">
                  <c:v>-2967</c:v>
                </c:pt>
                <c:pt idx="254">
                  <c:v>-2949</c:v>
                </c:pt>
                <c:pt idx="255">
                  <c:v>-2789.5</c:v>
                </c:pt>
                <c:pt idx="256">
                  <c:v>-2789</c:v>
                </c:pt>
                <c:pt idx="257">
                  <c:v>-2738.5</c:v>
                </c:pt>
                <c:pt idx="258">
                  <c:v>-2564.5</c:v>
                </c:pt>
                <c:pt idx="259">
                  <c:v>-2549.5</c:v>
                </c:pt>
                <c:pt idx="260">
                  <c:v>-2492</c:v>
                </c:pt>
                <c:pt idx="261">
                  <c:v>-2300.5</c:v>
                </c:pt>
                <c:pt idx="262">
                  <c:v>-2292</c:v>
                </c:pt>
                <c:pt idx="263">
                  <c:v>-2179</c:v>
                </c:pt>
                <c:pt idx="264">
                  <c:v>-2164</c:v>
                </c:pt>
                <c:pt idx="265">
                  <c:v>-2144</c:v>
                </c:pt>
                <c:pt idx="266">
                  <c:v>-2144</c:v>
                </c:pt>
                <c:pt idx="267">
                  <c:v>-2144</c:v>
                </c:pt>
                <c:pt idx="268">
                  <c:v>-2144</c:v>
                </c:pt>
                <c:pt idx="269">
                  <c:v>-2144</c:v>
                </c:pt>
                <c:pt idx="270">
                  <c:v>-2144</c:v>
                </c:pt>
                <c:pt idx="271">
                  <c:v>-2144</c:v>
                </c:pt>
                <c:pt idx="272">
                  <c:v>-2143.5</c:v>
                </c:pt>
                <c:pt idx="273">
                  <c:v>-2128.5</c:v>
                </c:pt>
                <c:pt idx="274">
                  <c:v>-2111.5</c:v>
                </c:pt>
                <c:pt idx="275">
                  <c:v>-2104.5</c:v>
                </c:pt>
                <c:pt idx="276">
                  <c:v>-2031.5</c:v>
                </c:pt>
                <c:pt idx="277">
                  <c:v>-2031</c:v>
                </c:pt>
                <c:pt idx="278">
                  <c:v>-1923.5</c:v>
                </c:pt>
                <c:pt idx="279">
                  <c:v>-1923.5</c:v>
                </c:pt>
                <c:pt idx="280">
                  <c:v>-1903</c:v>
                </c:pt>
                <c:pt idx="281">
                  <c:v>-1874.5</c:v>
                </c:pt>
                <c:pt idx="282">
                  <c:v>-1863</c:v>
                </c:pt>
                <c:pt idx="283">
                  <c:v>-1826.5</c:v>
                </c:pt>
                <c:pt idx="284">
                  <c:v>-1739</c:v>
                </c:pt>
                <c:pt idx="285">
                  <c:v>-1739</c:v>
                </c:pt>
                <c:pt idx="286">
                  <c:v>-1739</c:v>
                </c:pt>
                <c:pt idx="287">
                  <c:v>-1714.5</c:v>
                </c:pt>
                <c:pt idx="288">
                  <c:v>-1697.5</c:v>
                </c:pt>
                <c:pt idx="289">
                  <c:v>-1669.5</c:v>
                </c:pt>
                <c:pt idx="290">
                  <c:v>-1643.5</c:v>
                </c:pt>
                <c:pt idx="291">
                  <c:v>-1542</c:v>
                </c:pt>
                <c:pt idx="292">
                  <c:v>-1539</c:v>
                </c:pt>
                <c:pt idx="293">
                  <c:v>-1530.5</c:v>
                </c:pt>
                <c:pt idx="294">
                  <c:v>-1518.5</c:v>
                </c:pt>
                <c:pt idx="295">
                  <c:v>-1518.5</c:v>
                </c:pt>
                <c:pt idx="296">
                  <c:v>-1518.5</c:v>
                </c:pt>
                <c:pt idx="297">
                  <c:v>-1465.5</c:v>
                </c:pt>
                <c:pt idx="298">
                  <c:v>-1441.5</c:v>
                </c:pt>
                <c:pt idx="299">
                  <c:v>-1438.5</c:v>
                </c:pt>
                <c:pt idx="300">
                  <c:v>-1433.5</c:v>
                </c:pt>
                <c:pt idx="301">
                  <c:v>-1418.5</c:v>
                </c:pt>
                <c:pt idx="302">
                  <c:v>-1402</c:v>
                </c:pt>
                <c:pt idx="303">
                  <c:v>-1315.5</c:v>
                </c:pt>
                <c:pt idx="304">
                  <c:v>-1306.5</c:v>
                </c:pt>
                <c:pt idx="305">
                  <c:v>-1306.5</c:v>
                </c:pt>
                <c:pt idx="306">
                  <c:v>-1303.5</c:v>
                </c:pt>
                <c:pt idx="307">
                  <c:v>-1254.5</c:v>
                </c:pt>
                <c:pt idx="308">
                  <c:v>-1209.5</c:v>
                </c:pt>
                <c:pt idx="309">
                  <c:v>-1161.5</c:v>
                </c:pt>
                <c:pt idx="310">
                  <c:v>-1158</c:v>
                </c:pt>
                <c:pt idx="311">
                  <c:v>-1154</c:v>
                </c:pt>
                <c:pt idx="312">
                  <c:v>-1101.5</c:v>
                </c:pt>
                <c:pt idx="313">
                  <c:v>-1101.5</c:v>
                </c:pt>
                <c:pt idx="314">
                  <c:v>-1101.5</c:v>
                </c:pt>
                <c:pt idx="315">
                  <c:v>-1101.5</c:v>
                </c:pt>
                <c:pt idx="316">
                  <c:v>-1101.5</c:v>
                </c:pt>
                <c:pt idx="317">
                  <c:v>-1093.5</c:v>
                </c:pt>
                <c:pt idx="318">
                  <c:v>-1069.5</c:v>
                </c:pt>
                <c:pt idx="319">
                  <c:v>-1050.5</c:v>
                </c:pt>
                <c:pt idx="320">
                  <c:v>-1050.5</c:v>
                </c:pt>
                <c:pt idx="321">
                  <c:v>-1034</c:v>
                </c:pt>
                <c:pt idx="322">
                  <c:v>-1034</c:v>
                </c:pt>
                <c:pt idx="323">
                  <c:v>-913.5</c:v>
                </c:pt>
                <c:pt idx="324">
                  <c:v>-897.5</c:v>
                </c:pt>
                <c:pt idx="325">
                  <c:v>-897</c:v>
                </c:pt>
                <c:pt idx="326">
                  <c:v>-893</c:v>
                </c:pt>
                <c:pt idx="327">
                  <c:v>-893</c:v>
                </c:pt>
                <c:pt idx="328">
                  <c:v>-893</c:v>
                </c:pt>
                <c:pt idx="329">
                  <c:v>-893</c:v>
                </c:pt>
                <c:pt idx="330">
                  <c:v>-862</c:v>
                </c:pt>
                <c:pt idx="331">
                  <c:v>-862</c:v>
                </c:pt>
                <c:pt idx="332">
                  <c:v>-861</c:v>
                </c:pt>
                <c:pt idx="333">
                  <c:v>-861</c:v>
                </c:pt>
                <c:pt idx="334">
                  <c:v>-813</c:v>
                </c:pt>
                <c:pt idx="335">
                  <c:v>-801</c:v>
                </c:pt>
                <c:pt idx="336">
                  <c:v>-741.5</c:v>
                </c:pt>
                <c:pt idx="337">
                  <c:v>-697</c:v>
                </c:pt>
                <c:pt idx="338">
                  <c:v>-697</c:v>
                </c:pt>
                <c:pt idx="339">
                  <c:v>-697</c:v>
                </c:pt>
                <c:pt idx="340">
                  <c:v>-697</c:v>
                </c:pt>
                <c:pt idx="341">
                  <c:v>-697</c:v>
                </c:pt>
                <c:pt idx="342">
                  <c:v>-697</c:v>
                </c:pt>
                <c:pt idx="343">
                  <c:v>-697</c:v>
                </c:pt>
                <c:pt idx="344">
                  <c:v>-697</c:v>
                </c:pt>
                <c:pt idx="345">
                  <c:v>-697</c:v>
                </c:pt>
                <c:pt idx="346">
                  <c:v>-697</c:v>
                </c:pt>
                <c:pt idx="347">
                  <c:v>-697</c:v>
                </c:pt>
                <c:pt idx="348">
                  <c:v>-693</c:v>
                </c:pt>
                <c:pt idx="349">
                  <c:v>-693</c:v>
                </c:pt>
                <c:pt idx="350">
                  <c:v>-693</c:v>
                </c:pt>
                <c:pt idx="351">
                  <c:v>-693</c:v>
                </c:pt>
                <c:pt idx="352">
                  <c:v>-693</c:v>
                </c:pt>
                <c:pt idx="353">
                  <c:v>-693</c:v>
                </c:pt>
                <c:pt idx="354">
                  <c:v>-677</c:v>
                </c:pt>
                <c:pt idx="355">
                  <c:v>-645.5</c:v>
                </c:pt>
                <c:pt idx="356">
                  <c:v>-492.5</c:v>
                </c:pt>
                <c:pt idx="357">
                  <c:v>-488.5</c:v>
                </c:pt>
                <c:pt idx="358">
                  <c:v>-484.5</c:v>
                </c:pt>
                <c:pt idx="359">
                  <c:v>-484.5</c:v>
                </c:pt>
                <c:pt idx="360">
                  <c:v>-478</c:v>
                </c:pt>
                <c:pt idx="361">
                  <c:v>-476.5</c:v>
                </c:pt>
                <c:pt idx="362">
                  <c:v>-476.5</c:v>
                </c:pt>
                <c:pt idx="363">
                  <c:v>-476</c:v>
                </c:pt>
                <c:pt idx="364">
                  <c:v>-474.5</c:v>
                </c:pt>
                <c:pt idx="365">
                  <c:v>-472.5</c:v>
                </c:pt>
                <c:pt idx="366">
                  <c:v>-469</c:v>
                </c:pt>
                <c:pt idx="367">
                  <c:v>-462.5</c:v>
                </c:pt>
                <c:pt idx="368">
                  <c:v>-462</c:v>
                </c:pt>
                <c:pt idx="369">
                  <c:v>-461.5</c:v>
                </c:pt>
                <c:pt idx="370">
                  <c:v>-458.5</c:v>
                </c:pt>
                <c:pt idx="371">
                  <c:v>-458</c:v>
                </c:pt>
                <c:pt idx="372">
                  <c:v>-456</c:v>
                </c:pt>
                <c:pt idx="373">
                  <c:v>-454.5</c:v>
                </c:pt>
                <c:pt idx="374">
                  <c:v>-454</c:v>
                </c:pt>
                <c:pt idx="375">
                  <c:v>-452</c:v>
                </c:pt>
                <c:pt idx="376">
                  <c:v>-445.5</c:v>
                </c:pt>
                <c:pt idx="377">
                  <c:v>-444</c:v>
                </c:pt>
                <c:pt idx="378">
                  <c:v>-442</c:v>
                </c:pt>
                <c:pt idx="379">
                  <c:v>-440</c:v>
                </c:pt>
                <c:pt idx="380">
                  <c:v>-438</c:v>
                </c:pt>
                <c:pt idx="381">
                  <c:v>-437.5</c:v>
                </c:pt>
                <c:pt idx="382">
                  <c:v>-429.5</c:v>
                </c:pt>
                <c:pt idx="383">
                  <c:v>-320.5</c:v>
                </c:pt>
                <c:pt idx="384">
                  <c:v>-296</c:v>
                </c:pt>
                <c:pt idx="385">
                  <c:v>-288</c:v>
                </c:pt>
                <c:pt idx="386">
                  <c:v>-284</c:v>
                </c:pt>
                <c:pt idx="387">
                  <c:v>-272.5</c:v>
                </c:pt>
                <c:pt idx="388">
                  <c:v>-268</c:v>
                </c:pt>
                <c:pt idx="389">
                  <c:v>-260</c:v>
                </c:pt>
                <c:pt idx="390">
                  <c:v>-252</c:v>
                </c:pt>
                <c:pt idx="391">
                  <c:v>-244.5</c:v>
                </c:pt>
                <c:pt idx="392">
                  <c:v>-228.5</c:v>
                </c:pt>
                <c:pt idx="393">
                  <c:v>-224</c:v>
                </c:pt>
                <c:pt idx="394">
                  <c:v>-68</c:v>
                </c:pt>
                <c:pt idx="395">
                  <c:v>-40</c:v>
                </c:pt>
                <c:pt idx="396">
                  <c:v>-36.5</c:v>
                </c:pt>
                <c:pt idx="397">
                  <c:v>0.5</c:v>
                </c:pt>
                <c:pt idx="398">
                  <c:v>3.5</c:v>
                </c:pt>
                <c:pt idx="399">
                  <c:v>11.5</c:v>
                </c:pt>
                <c:pt idx="400">
                  <c:v>112.5</c:v>
                </c:pt>
                <c:pt idx="401">
                  <c:v>112.5</c:v>
                </c:pt>
                <c:pt idx="402">
                  <c:v>132.5</c:v>
                </c:pt>
                <c:pt idx="403">
                  <c:v>132.5</c:v>
                </c:pt>
                <c:pt idx="404">
                  <c:v>132.5</c:v>
                </c:pt>
                <c:pt idx="405">
                  <c:v>132.5</c:v>
                </c:pt>
                <c:pt idx="406">
                  <c:v>135.5</c:v>
                </c:pt>
                <c:pt idx="407">
                  <c:v>136.5</c:v>
                </c:pt>
                <c:pt idx="408">
                  <c:v>136.5</c:v>
                </c:pt>
                <c:pt idx="409">
                  <c:v>156.5</c:v>
                </c:pt>
                <c:pt idx="410">
                  <c:v>172</c:v>
                </c:pt>
                <c:pt idx="411">
                  <c:v>197</c:v>
                </c:pt>
                <c:pt idx="412">
                  <c:v>321</c:v>
                </c:pt>
                <c:pt idx="413">
                  <c:v>349</c:v>
                </c:pt>
                <c:pt idx="414">
                  <c:v>349</c:v>
                </c:pt>
                <c:pt idx="415">
                  <c:v>353</c:v>
                </c:pt>
                <c:pt idx="416">
                  <c:v>353</c:v>
                </c:pt>
                <c:pt idx="417">
                  <c:v>417.5</c:v>
                </c:pt>
                <c:pt idx="418">
                  <c:v>553</c:v>
                </c:pt>
                <c:pt idx="419">
                  <c:v>553</c:v>
                </c:pt>
                <c:pt idx="420">
                  <c:v>553</c:v>
                </c:pt>
                <c:pt idx="421">
                  <c:v>565.5</c:v>
                </c:pt>
                <c:pt idx="422">
                  <c:v>569.5</c:v>
                </c:pt>
                <c:pt idx="423">
                  <c:v>625</c:v>
                </c:pt>
                <c:pt idx="424">
                  <c:v>637</c:v>
                </c:pt>
                <c:pt idx="425">
                  <c:v>786</c:v>
                </c:pt>
                <c:pt idx="426">
                  <c:v>786</c:v>
                </c:pt>
                <c:pt idx="427">
                  <c:v>858</c:v>
                </c:pt>
                <c:pt idx="428">
                  <c:v>858</c:v>
                </c:pt>
                <c:pt idx="429">
                  <c:v>862.5</c:v>
                </c:pt>
                <c:pt idx="430">
                  <c:v>870.5</c:v>
                </c:pt>
                <c:pt idx="431">
                  <c:v>938</c:v>
                </c:pt>
                <c:pt idx="432">
                  <c:v>990.5</c:v>
                </c:pt>
                <c:pt idx="433">
                  <c:v>1042.5</c:v>
                </c:pt>
                <c:pt idx="434">
                  <c:v>1058.5</c:v>
                </c:pt>
                <c:pt idx="435">
                  <c:v>1193</c:v>
                </c:pt>
                <c:pt idx="436">
                  <c:v>1222</c:v>
                </c:pt>
                <c:pt idx="437">
                  <c:v>1223</c:v>
                </c:pt>
                <c:pt idx="438">
                  <c:v>1223</c:v>
                </c:pt>
                <c:pt idx="439">
                  <c:v>1227</c:v>
                </c:pt>
                <c:pt idx="440">
                  <c:v>1235</c:v>
                </c:pt>
                <c:pt idx="441">
                  <c:v>1243.5</c:v>
                </c:pt>
                <c:pt idx="442">
                  <c:v>1250</c:v>
                </c:pt>
                <c:pt idx="443">
                  <c:v>1379</c:v>
                </c:pt>
                <c:pt idx="444">
                  <c:v>1395</c:v>
                </c:pt>
                <c:pt idx="445">
                  <c:v>1419.5</c:v>
                </c:pt>
                <c:pt idx="446">
                  <c:v>1491.5</c:v>
                </c:pt>
                <c:pt idx="447">
                  <c:v>1591.5</c:v>
                </c:pt>
                <c:pt idx="448">
                  <c:v>1595.5</c:v>
                </c:pt>
                <c:pt idx="449">
                  <c:v>1631.5</c:v>
                </c:pt>
                <c:pt idx="450">
                  <c:v>1631.5</c:v>
                </c:pt>
                <c:pt idx="451">
                  <c:v>1631.5</c:v>
                </c:pt>
                <c:pt idx="452">
                  <c:v>1647.5</c:v>
                </c:pt>
                <c:pt idx="453">
                  <c:v>1659</c:v>
                </c:pt>
                <c:pt idx="454">
                  <c:v>1679</c:v>
                </c:pt>
                <c:pt idx="455">
                  <c:v>1707</c:v>
                </c:pt>
                <c:pt idx="456">
                  <c:v>1791.5</c:v>
                </c:pt>
                <c:pt idx="457">
                  <c:v>1799.5</c:v>
                </c:pt>
                <c:pt idx="458">
                  <c:v>1799.5</c:v>
                </c:pt>
                <c:pt idx="459">
                  <c:v>1839</c:v>
                </c:pt>
                <c:pt idx="460">
                  <c:v>1859.5</c:v>
                </c:pt>
                <c:pt idx="461">
                  <c:v>1887.5</c:v>
                </c:pt>
                <c:pt idx="462">
                  <c:v>1915.5</c:v>
                </c:pt>
                <c:pt idx="463">
                  <c:v>2019</c:v>
                </c:pt>
                <c:pt idx="464">
                  <c:v>2048</c:v>
                </c:pt>
                <c:pt idx="465">
                  <c:v>2064.5</c:v>
                </c:pt>
                <c:pt idx="466">
                  <c:v>2092</c:v>
                </c:pt>
                <c:pt idx="467">
                  <c:v>2207</c:v>
                </c:pt>
                <c:pt idx="468">
                  <c:v>2252</c:v>
                </c:pt>
                <c:pt idx="469">
                  <c:v>2273</c:v>
                </c:pt>
                <c:pt idx="470">
                  <c:v>2313</c:v>
                </c:pt>
                <c:pt idx="471">
                  <c:v>2445</c:v>
                </c:pt>
                <c:pt idx="472">
                  <c:v>2461.5</c:v>
                </c:pt>
                <c:pt idx="473">
                  <c:v>2476</c:v>
                </c:pt>
                <c:pt idx="474">
                  <c:v>2517</c:v>
                </c:pt>
                <c:pt idx="475">
                  <c:v>2517.5</c:v>
                </c:pt>
                <c:pt idx="476">
                  <c:v>2517.5</c:v>
                </c:pt>
                <c:pt idx="477">
                  <c:v>2629</c:v>
                </c:pt>
                <c:pt idx="478">
                  <c:v>2661.5</c:v>
                </c:pt>
                <c:pt idx="479">
                  <c:v>2664</c:v>
                </c:pt>
                <c:pt idx="480">
                  <c:v>2693.5</c:v>
                </c:pt>
                <c:pt idx="481">
                  <c:v>2738</c:v>
                </c:pt>
                <c:pt idx="482">
                  <c:v>2738</c:v>
                </c:pt>
                <c:pt idx="483">
                  <c:v>2757</c:v>
                </c:pt>
                <c:pt idx="484">
                  <c:v>2872</c:v>
                </c:pt>
                <c:pt idx="485">
                  <c:v>2873.5</c:v>
                </c:pt>
                <c:pt idx="486">
                  <c:v>2881</c:v>
                </c:pt>
                <c:pt idx="487">
                  <c:v>2885.5</c:v>
                </c:pt>
                <c:pt idx="488">
                  <c:v>2886.5</c:v>
                </c:pt>
                <c:pt idx="489">
                  <c:v>2906</c:v>
                </c:pt>
                <c:pt idx="490">
                  <c:v>2906.5</c:v>
                </c:pt>
                <c:pt idx="491">
                  <c:v>2909</c:v>
                </c:pt>
                <c:pt idx="492">
                  <c:v>2926</c:v>
                </c:pt>
                <c:pt idx="493">
                  <c:v>2926</c:v>
                </c:pt>
                <c:pt idx="494">
                  <c:v>3074</c:v>
                </c:pt>
                <c:pt idx="495">
                  <c:v>3074</c:v>
                </c:pt>
                <c:pt idx="496">
                  <c:v>3081</c:v>
                </c:pt>
                <c:pt idx="497">
                  <c:v>3090</c:v>
                </c:pt>
                <c:pt idx="498">
                  <c:v>3090</c:v>
                </c:pt>
                <c:pt idx="499">
                  <c:v>3090</c:v>
                </c:pt>
                <c:pt idx="500">
                  <c:v>3090</c:v>
                </c:pt>
                <c:pt idx="501">
                  <c:v>3102.5</c:v>
                </c:pt>
                <c:pt idx="502">
                  <c:v>3103.5</c:v>
                </c:pt>
                <c:pt idx="503">
                  <c:v>3110</c:v>
                </c:pt>
                <c:pt idx="504">
                  <c:v>3112</c:v>
                </c:pt>
                <c:pt idx="505">
                  <c:v>3144</c:v>
                </c:pt>
                <c:pt idx="506">
                  <c:v>3175</c:v>
                </c:pt>
                <c:pt idx="507">
                  <c:v>3286.5</c:v>
                </c:pt>
                <c:pt idx="508">
                  <c:v>3290.5</c:v>
                </c:pt>
                <c:pt idx="509">
                  <c:v>3290.5</c:v>
                </c:pt>
                <c:pt idx="510">
                  <c:v>3307</c:v>
                </c:pt>
                <c:pt idx="511">
                  <c:v>3307</c:v>
                </c:pt>
                <c:pt idx="512">
                  <c:v>3307.5</c:v>
                </c:pt>
                <c:pt idx="513">
                  <c:v>3308</c:v>
                </c:pt>
                <c:pt idx="514">
                  <c:v>3313.5</c:v>
                </c:pt>
                <c:pt idx="515">
                  <c:v>3324</c:v>
                </c:pt>
                <c:pt idx="516">
                  <c:v>3327</c:v>
                </c:pt>
                <c:pt idx="517">
                  <c:v>3327</c:v>
                </c:pt>
                <c:pt idx="518">
                  <c:v>3356</c:v>
                </c:pt>
                <c:pt idx="519">
                  <c:v>3507</c:v>
                </c:pt>
                <c:pt idx="520">
                  <c:v>3517</c:v>
                </c:pt>
                <c:pt idx="521">
                  <c:v>3673.5</c:v>
                </c:pt>
                <c:pt idx="522">
                  <c:v>3675.5</c:v>
                </c:pt>
                <c:pt idx="523">
                  <c:v>3683</c:v>
                </c:pt>
                <c:pt idx="524">
                  <c:v>3722</c:v>
                </c:pt>
                <c:pt idx="525">
                  <c:v>3727</c:v>
                </c:pt>
                <c:pt idx="526">
                  <c:v>3731.5</c:v>
                </c:pt>
                <c:pt idx="527">
                  <c:v>3739</c:v>
                </c:pt>
                <c:pt idx="528">
                  <c:v>3763</c:v>
                </c:pt>
                <c:pt idx="529">
                  <c:v>3772</c:v>
                </c:pt>
                <c:pt idx="530">
                  <c:v>3919.5</c:v>
                </c:pt>
                <c:pt idx="531">
                  <c:v>3971</c:v>
                </c:pt>
                <c:pt idx="532">
                  <c:v>3971</c:v>
                </c:pt>
                <c:pt idx="533">
                  <c:v>4064</c:v>
                </c:pt>
                <c:pt idx="534">
                  <c:v>4107</c:v>
                </c:pt>
                <c:pt idx="535">
                  <c:v>4123.5</c:v>
                </c:pt>
                <c:pt idx="536">
                  <c:v>4124</c:v>
                </c:pt>
                <c:pt idx="537">
                  <c:v>4140</c:v>
                </c:pt>
                <c:pt idx="538">
                  <c:v>4140</c:v>
                </c:pt>
                <c:pt idx="539">
                  <c:v>4161.5</c:v>
                </c:pt>
                <c:pt idx="540">
                  <c:v>4276</c:v>
                </c:pt>
                <c:pt idx="541">
                  <c:v>4300</c:v>
                </c:pt>
                <c:pt idx="542">
                  <c:v>4308</c:v>
                </c:pt>
                <c:pt idx="543">
                  <c:v>4315</c:v>
                </c:pt>
                <c:pt idx="544">
                  <c:v>4348</c:v>
                </c:pt>
                <c:pt idx="545">
                  <c:v>4364</c:v>
                </c:pt>
                <c:pt idx="546">
                  <c:v>4508.5</c:v>
                </c:pt>
                <c:pt idx="547">
                  <c:v>4525</c:v>
                </c:pt>
                <c:pt idx="548">
                  <c:v>4528</c:v>
                </c:pt>
                <c:pt idx="549">
                  <c:v>4592</c:v>
                </c:pt>
                <c:pt idx="550">
                  <c:v>4732</c:v>
                </c:pt>
                <c:pt idx="551">
                  <c:v>4757.5</c:v>
                </c:pt>
                <c:pt idx="552">
                  <c:v>4936</c:v>
                </c:pt>
                <c:pt idx="553">
                  <c:v>4944.5</c:v>
                </c:pt>
                <c:pt idx="554">
                  <c:v>4980.5</c:v>
                </c:pt>
                <c:pt idx="555">
                  <c:v>4989</c:v>
                </c:pt>
                <c:pt idx="556">
                  <c:v>4990</c:v>
                </c:pt>
                <c:pt idx="557">
                  <c:v>5014</c:v>
                </c:pt>
                <c:pt idx="558">
                  <c:v>5030</c:v>
                </c:pt>
                <c:pt idx="559">
                  <c:v>5152.5</c:v>
                </c:pt>
                <c:pt idx="560">
                  <c:v>5154</c:v>
                </c:pt>
                <c:pt idx="561">
                  <c:v>5159</c:v>
                </c:pt>
                <c:pt idx="562">
                  <c:v>5161</c:v>
                </c:pt>
                <c:pt idx="563">
                  <c:v>5169</c:v>
                </c:pt>
                <c:pt idx="564">
                  <c:v>5177</c:v>
                </c:pt>
                <c:pt idx="565">
                  <c:v>5178</c:v>
                </c:pt>
                <c:pt idx="566">
                  <c:v>5205.5</c:v>
                </c:pt>
                <c:pt idx="567">
                  <c:v>5385</c:v>
                </c:pt>
                <c:pt idx="568">
                  <c:v>5390</c:v>
                </c:pt>
                <c:pt idx="569">
                  <c:v>5411</c:v>
                </c:pt>
                <c:pt idx="570">
                  <c:v>5589.5</c:v>
                </c:pt>
                <c:pt idx="571">
                  <c:v>5602</c:v>
                </c:pt>
                <c:pt idx="572">
                  <c:v>5619</c:v>
                </c:pt>
                <c:pt idx="573">
                  <c:v>5638.5</c:v>
                </c:pt>
                <c:pt idx="574">
                  <c:v>5663.5</c:v>
                </c:pt>
              </c:numCache>
            </c:numRef>
          </c:xVal>
          <c:yVal>
            <c:numRef>
              <c:f>Active!$P$21:$P$903</c:f>
              <c:numCache>
                <c:formatCode>General</c:formatCode>
                <c:ptCount val="883"/>
                <c:pt idx="0">
                  <c:v>8.5216513987322468E-2</c:v>
                </c:pt>
                <c:pt idx="1">
                  <c:v>8.5008852103285376E-2</c:v>
                </c:pt>
                <c:pt idx="2">
                  <c:v>8.4373184809400842E-2</c:v>
                </c:pt>
                <c:pt idx="3">
                  <c:v>8.3155747199168129E-2</c:v>
                </c:pt>
                <c:pt idx="4">
                  <c:v>8.3103435426853445E-2</c:v>
                </c:pt>
                <c:pt idx="5">
                  <c:v>8.3052708859760419E-2</c:v>
                </c:pt>
                <c:pt idx="6">
                  <c:v>8.3001982292667392E-2</c:v>
                </c:pt>
                <c:pt idx="7">
                  <c:v>8.2673844811784358E-2</c:v>
                </c:pt>
                <c:pt idx="8">
                  <c:v>8.2505813058288691E-2</c:v>
                </c:pt>
                <c:pt idx="9">
                  <c:v>8.2494716621737088E-2</c:v>
                </c:pt>
                <c:pt idx="10">
                  <c:v>8.2456671696417322E-2</c:v>
                </c:pt>
                <c:pt idx="11">
                  <c:v>8.2429723207649144E-2</c:v>
                </c:pt>
                <c:pt idx="12">
                  <c:v>8.2378996640556118E-2</c:v>
                </c:pt>
                <c:pt idx="13">
                  <c:v>8.2326684868241434E-2</c:v>
                </c:pt>
                <c:pt idx="14">
                  <c:v>8.1976354514255195E-2</c:v>
                </c:pt>
                <c:pt idx="15">
                  <c:v>8.1752840578001529E-2</c:v>
                </c:pt>
                <c:pt idx="16">
                  <c:v>8.137714694046877E-2</c:v>
                </c:pt>
                <c:pt idx="17">
                  <c:v>8.1283619832391005E-2</c:v>
                </c:pt>
                <c:pt idx="18">
                  <c:v>8.1263012164509457E-2</c:v>
                </c:pt>
                <c:pt idx="19">
                  <c:v>7.9891809647776008E-2</c:v>
                </c:pt>
                <c:pt idx="20">
                  <c:v>7.9433685338717086E-2</c:v>
                </c:pt>
                <c:pt idx="21">
                  <c:v>7.9421003696943826E-2</c:v>
                </c:pt>
                <c:pt idx="22">
                  <c:v>7.8633156701780199E-2</c:v>
                </c:pt>
                <c:pt idx="23">
                  <c:v>7.8542800004145749E-2</c:v>
                </c:pt>
                <c:pt idx="24">
                  <c:v>7.7921399557256132E-2</c:v>
                </c:pt>
                <c:pt idx="25">
                  <c:v>7.7856406143168189E-2</c:v>
                </c:pt>
                <c:pt idx="26">
                  <c:v>7.7702641236667452E-2</c:v>
                </c:pt>
                <c:pt idx="27">
                  <c:v>7.7338044035686282E-2</c:v>
                </c:pt>
                <c:pt idx="28">
                  <c:v>7.7195375565737148E-2</c:v>
                </c:pt>
                <c:pt idx="29">
                  <c:v>7.6638968532935475E-2</c:v>
                </c:pt>
                <c:pt idx="30">
                  <c:v>7.5354952303393161E-2</c:v>
                </c:pt>
                <c:pt idx="31">
                  <c:v>7.5033155643396757E-2</c:v>
                </c:pt>
                <c:pt idx="32">
                  <c:v>7.468124008418886E-2</c:v>
                </c:pt>
                <c:pt idx="33">
                  <c:v>7.327199264213563E-2</c:v>
                </c:pt>
                <c:pt idx="34">
                  <c:v>7.3051649116325279E-2</c:v>
                </c:pt>
                <c:pt idx="35">
                  <c:v>7.2468293594755442E-2</c:v>
                </c:pt>
                <c:pt idx="36">
                  <c:v>7.0806998522458725E-2</c:v>
                </c:pt>
                <c:pt idx="37">
                  <c:v>7.0120604661481165E-2</c:v>
                </c:pt>
                <c:pt idx="38">
                  <c:v>6.9446892442276864E-2</c:v>
                </c:pt>
                <c:pt idx="39">
                  <c:v>6.9396165875183824E-2</c:v>
                </c:pt>
                <c:pt idx="40">
                  <c:v>6.9396165875183824E-2</c:v>
                </c:pt>
                <c:pt idx="41">
                  <c:v>6.8697090372433017E-2</c:v>
                </c:pt>
                <c:pt idx="42">
                  <c:v>6.8697090372433017E-2</c:v>
                </c:pt>
                <c:pt idx="43">
                  <c:v>6.8684408730659757E-2</c:v>
                </c:pt>
                <c:pt idx="44">
                  <c:v>6.8010696511455457E-2</c:v>
                </c:pt>
                <c:pt idx="45">
                  <c:v>6.8010696511455457E-2</c:v>
                </c:pt>
                <c:pt idx="46">
                  <c:v>6.7983748022687279E-2</c:v>
                </c:pt>
                <c:pt idx="47">
                  <c:v>6.7945703097367513E-2</c:v>
                </c:pt>
                <c:pt idx="48">
                  <c:v>6.7933021455594267E-2</c:v>
                </c:pt>
                <c:pt idx="49">
                  <c:v>6.7882294888501227E-2</c:v>
                </c:pt>
                <c:pt idx="50">
                  <c:v>6.7271990878163213E-2</c:v>
                </c:pt>
                <c:pt idx="51">
                  <c:v>6.7153100486538927E-2</c:v>
                </c:pt>
                <c:pt idx="52">
                  <c:v>6.6663272073046856E-2</c:v>
                </c:pt>
                <c:pt idx="53">
                  <c:v>6.6417565263689998E-2</c:v>
                </c:pt>
                <c:pt idx="54">
                  <c:v>6.6106865040245183E-2</c:v>
                </c:pt>
                <c:pt idx="55">
                  <c:v>6.5935662876306214E-2</c:v>
                </c:pt>
                <c:pt idx="56">
                  <c:v>6.4822848810702882E-2</c:v>
                </c:pt>
                <c:pt idx="57">
                  <c:v>6.4806996758486307E-2</c:v>
                </c:pt>
                <c:pt idx="58">
                  <c:v>6.4759440601836582E-2</c:v>
                </c:pt>
                <c:pt idx="59">
                  <c:v>6.4756270191393267E-2</c:v>
                </c:pt>
                <c:pt idx="60">
                  <c:v>6.470871403474357E-2</c:v>
                </c:pt>
                <c:pt idx="61">
                  <c:v>6.4654817057207215E-2</c:v>
                </c:pt>
                <c:pt idx="62">
                  <c:v>6.4651646646763899E-2</c:v>
                </c:pt>
                <c:pt idx="63">
                  <c:v>6.4577142001346011E-2</c:v>
                </c:pt>
                <c:pt idx="64">
                  <c:v>6.4550193512577847E-2</c:v>
                </c:pt>
                <c:pt idx="65">
                  <c:v>6.4513733792479724E-2</c:v>
                </c:pt>
                <c:pt idx="66">
                  <c:v>6.4488370508933218E-2</c:v>
                </c:pt>
                <c:pt idx="67">
                  <c:v>6.4176085080266745E-2</c:v>
                </c:pt>
                <c:pt idx="68">
                  <c:v>6.4055609483420803E-2</c:v>
                </c:pt>
                <c:pt idx="69">
                  <c:v>6.3968423196229668E-2</c:v>
                </c:pt>
                <c:pt idx="70">
                  <c:v>6.3917696629136628E-2</c:v>
                </c:pt>
                <c:pt idx="71">
                  <c:v>6.3521395323722335E-2</c:v>
                </c:pt>
                <c:pt idx="72">
                  <c:v>6.3419942189536282E-2</c:v>
                </c:pt>
                <c:pt idx="73">
                  <c:v>6.3239228794267355E-2</c:v>
                </c:pt>
                <c:pt idx="74">
                  <c:v>6.2815979000084898E-2</c:v>
                </c:pt>
                <c:pt idx="75">
                  <c:v>6.2724037097228777E-2</c:v>
                </c:pt>
                <c:pt idx="76">
                  <c:v>6.2711355455455517E-2</c:v>
                </c:pt>
                <c:pt idx="77">
                  <c:v>6.2673310530135751E-2</c:v>
                </c:pt>
                <c:pt idx="78">
                  <c:v>6.2647947246589231E-2</c:v>
                </c:pt>
                <c:pt idx="79">
                  <c:v>6.2619413552599396E-2</c:v>
                </c:pt>
                <c:pt idx="80">
                  <c:v>6.2619413552599396E-2</c:v>
                </c:pt>
                <c:pt idx="81">
                  <c:v>6.2516375213191686E-2</c:v>
                </c:pt>
                <c:pt idx="82">
                  <c:v>6.1804618068667612E-2</c:v>
                </c:pt>
                <c:pt idx="83">
                  <c:v>6.1527207154877604E-2</c:v>
                </c:pt>
                <c:pt idx="84">
                  <c:v>6.1500258666109434E-2</c:v>
                </c:pt>
                <c:pt idx="85">
                  <c:v>6.1487577024336174E-2</c:v>
                </c:pt>
                <c:pt idx="86">
                  <c:v>6.1476480587784578E-2</c:v>
                </c:pt>
                <c:pt idx="87">
                  <c:v>6.1463798946011318E-2</c:v>
                </c:pt>
                <c:pt idx="88">
                  <c:v>6.1447946893794743E-2</c:v>
                </c:pt>
                <c:pt idx="89">
                  <c:v>6.1405146352810004E-2</c:v>
                </c:pt>
                <c:pt idx="90">
                  <c:v>6.1401975942366689E-2</c:v>
                </c:pt>
                <c:pt idx="91">
                  <c:v>6.1335397323057088E-2</c:v>
                </c:pt>
                <c:pt idx="92">
                  <c:v>6.1284670755964055E-2</c:v>
                </c:pt>
                <c:pt idx="93">
                  <c:v>6.1210166110546166E-2</c:v>
                </c:pt>
                <c:pt idx="94">
                  <c:v>6.0829716857348448E-2</c:v>
                </c:pt>
                <c:pt idx="95">
                  <c:v>6.0717167286610786E-2</c:v>
                </c:pt>
                <c:pt idx="96">
                  <c:v>6.0203560794793859E-2</c:v>
                </c:pt>
                <c:pt idx="97">
                  <c:v>6.0192464358242263E-2</c:v>
                </c:pt>
                <c:pt idx="98">
                  <c:v>6.0190879153020606E-2</c:v>
                </c:pt>
                <c:pt idx="99">
                  <c:v>6.0152834227700833E-2</c:v>
                </c:pt>
                <c:pt idx="100">
                  <c:v>6.0143322996370888E-2</c:v>
                </c:pt>
                <c:pt idx="101">
                  <c:v>6.0056136709179746E-2</c:v>
                </c:pt>
                <c:pt idx="102">
                  <c:v>5.9902371802678996E-2</c:v>
                </c:pt>
                <c:pt idx="103">
                  <c:v>5.9846889619920997E-2</c:v>
                </c:pt>
                <c:pt idx="104">
                  <c:v>5.9456929135393334E-2</c:v>
                </c:pt>
                <c:pt idx="105">
                  <c:v>5.9391935721305383E-2</c:v>
                </c:pt>
                <c:pt idx="106">
                  <c:v>5.8670667345451372E-2</c:v>
                </c:pt>
                <c:pt idx="107">
                  <c:v>5.8643718856683201E-2</c:v>
                </c:pt>
                <c:pt idx="108">
                  <c:v>5.8529584080723882E-2</c:v>
                </c:pt>
                <c:pt idx="109">
                  <c:v>5.8107919491763076E-2</c:v>
                </c:pt>
                <c:pt idx="110">
                  <c:v>5.8098408260433131E-2</c:v>
                </c:pt>
                <c:pt idx="111">
                  <c:v>5.8055607719448385E-2</c:v>
                </c:pt>
                <c:pt idx="112">
                  <c:v>5.7516637944084945E-2</c:v>
                </c:pt>
                <c:pt idx="113">
                  <c:v>5.7484933839651801E-2</c:v>
                </c:pt>
                <c:pt idx="114">
                  <c:v>5.7472252197878548E-2</c:v>
                </c:pt>
                <c:pt idx="115">
                  <c:v>5.7459570556105288E-2</c:v>
                </c:pt>
                <c:pt idx="116">
                  <c:v>5.7381895500244084E-2</c:v>
                </c:pt>
                <c:pt idx="117">
                  <c:v>5.6888896676308705E-2</c:v>
                </c:pt>
                <c:pt idx="118">
                  <c:v>5.6842925724880644E-2</c:v>
                </c:pt>
                <c:pt idx="119">
                  <c:v>5.6785858336900988E-2</c:v>
                </c:pt>
                <c:pt idx="120">
                  <c:v>5.6240547740650917E-2</c:v>
                </c:pt>
                <c:pt idx="121">
                  <c:v>5.6143850222129831E-2</c:v>
                </c:pt>
                <c:pt idx="122">
                  <c:v>5.6127998169913255E-2</c:v>
                </c:pt>
                <c:pt idx="123">
                  <c:v>5.5484404849920448E-2</c:v>
                </c:pt>
                <c:pt idx="124">
                  <c:v>5.5392462947064326E-2</c:v>
                </c:pt>
                <c:pt idx="125">
                  <c:v>5.5338565969527985E-2</c:v>
                </c:pt>
                <c:pt idx="126">
                  <c:v>5.5289424607656609E-2</c:v>
                </c:pt>
                <c:pt idx="127">
                  <c:v>5.4807522220272832E-2</c:v>
                </c:pt>
                <c:pt idx="128">
                  <c:v>5.4230507519589619E-2</c:v>
                </c:pt>
                <c:pt idx="129">
                  <c:v>5.4175025336831613E-2</c:v>
                </c:pt>
                <c:pt idx="130">
                  <c:v>5.4105276307078704E-2</c:v>
                </c:pt>
                <c:pt idx="131">
                  <c:v>5.4094179870527101E-2</c:v>
                </c:pt>
                <c:pt idx="132">
                  <c:v>5.4065646176537266E-2</c:v>
                </c:pt>
                <c:pt idx="133">
                  <c:v>5.35092391437356E-2</c:v>
                </c:pt>
                <c:pt idx="134">
                  <c:v>5.3460097781864224E-2</c:v>
                </c:pt>
                <c:pt idx="135">
                  <c:v>5.3458512576642567E-2</c:v>
                </c:pt>
                <c:pt idx="136">
                  <c:v>5.3404615599106225E-2</c:v>
                </c:pt>
                <c:pt idx="137">
                  <c:v>5.3189027688960847E-2</c:v>
                </c:pt>
                <c:pt idx="138">
                  <c:v>5.3143056737532793E-2</c:v>
                </c:pt>
                <c:pt idx="139">
                  <c:v>5.2826015693201361E-2</c:v>
                </c:pt>
                <c:pt idx="140">
                  <c:v>5.2176081552321917E-2</c:v>
                </c:pt>
                <c:pt idx="141">
                  <c:v>5.2163399910548656E-2</c:v>
                </c:pt>
                <c:pt idx="142">
                  <c:v>5.1565777541983902E-2</c:v>
                </c:pt>
                <c:pt idx="143">
                  <c:v>5.1427864687699727E-2</c:v>
                </c:pt>
                <c:pt idx="144">
                  <c:v>5.1283611012528929E-2</c:v>
                </c:pt>
                <c:pt idx="145">
                  <c:v>5.0879383681006349E-2</c:v>
                </c:pt>
                <c:pt idx="146">
                  <c:v>4.9557322526144254E-2</c:v>
                </c:pt>
                <c:pt idx="147">
                  <c:v>4.9508181164272885E-2</c:v>
                </c:pt>
                <c:pt idx="148">
                  <c:v>4.9455869391958202E-2</c:v>
                </c:pt>
                <c:pt idx="149">
                  <c:v>4.9454284186736544E-2</c:v>
                </c:pt>
                <c:pt idx="150">
                  <c:v>4.9441602544963284E-2</c:v>
                </c:pt>
                <c:pt idx="151">
                  <c:v>4.8263795065272001E-2</c:v>
                </c:pt>
                <c:pt idx="152">
                  <c:v>4.8225750139952228E-2</c:v>
                </c:pt>
                <c:pt idx="153">
                  <c:v>4.753777107375301E-2</c:v>
                </c:pt>
                <c:pt idx="154">
                  <c:v>4.6816502697898998E-2</c:v>
                </c:pt>
                <c:pt idx="155">
                  <c:v>4.6737242436816137E-2</c:v>
                </c:pt>
                <c:pt idx="156">
                  <c:v>4.6737242436816137E-2</c:v>
                </c:pt>
                <c:pt idx="157">
                  <c:v>4.6038166934065324E-2</c:v>
                </c:pt>
                <c:pt idx="158">
                  <c:v>4.5885987232786238E-2</c:v>
                </c:pt>
                <c:pt idx="159">
                  <c:v>4.5491271132593603E-2</c:v>
                </c:pt>
                <c:pt idx="160">
                  <c:v>4.5286779658999826E-2</c:v>
                </c:pt>
                <c:pt idx="161">
                  <c:v>4.4885722737920561E-2</c:v>
                </c:pt>
                <c:pt idx="162">
                  <c:v>4.483341096560587E-2</c:v>
                </c:pt>
                <c:pt idx="163">
                  <c:v>4.4627334286790436E-2</c:v>
                </c:pt>
                <c:pt idx="164">
                  <c:v>4.4221521750046199E-2</c:v>
                </c:pt>
                <c:pt idx="165">
                  <c:v>4.4210425313494603E-2</c:v>
                </c:pt>
                <c:pt idx="166">
                  <c:v>4.389021385871985E-2</c:v>
                </c:pt>
                <c:pt idx="167">
                  <c:v>4.3677796359017793E-2</c:v>
                </c:pt>
                <c:pt idx="168">
                  <c:v>4.3524031452517042E-2</c:v>
                </c:pt>
                <c:pt idx="169">
                  <c:v>4.2877267722080913E-2</c:v>
                </c:pt>
                <c:pt idx="170">
                  <c:v>4.2875682516859255E-2</c:v>
                </c:pt>
                <c:pt idx="171">
                  <c:v>4.2863000875086002E-2</c:v>
                </c:pt>
                <c:pt idx="172">
                  <c:v>4.2823370744544564E-2</c:v>
                </c:pt>
                <c:pt idx="173">
                  <c:v>4.2406461771248731E-2</c:v>
                </c:pt>
                <c:pt idx="174">
                  <c:v>4.2240015222974728E-2</c:v>
                </c:pt>
                <c:pt idx="175">
                  <c:v>4.2227333581201468E-2</c:v>
                </c:pt>
                <c:pt idx="176">
                  <c:v>4.2125880447015415E-2</c:v>
                </c:pt>
                <c:pt idx="177">
                  <c:v>4.1959433898741405E-2</c:v>
                </c:pt>
                <c:pt idx="178">
                  <c:v>4.1745431193817684E-2</c:v>
                </c:pt>
                <c:pt idx="179">
                  <c:v>4.1412538097269677E-2</c:v>
                </c:pt>
                <c:pt idx="180">
                  <c:v>4.1222313470670818E-2</c:v>
                </c:pt>
                <c:pt idx="181">
                  <c:v>4.1214387444562531E-2</c:v>
                </c:pt>
                <c:pt idx="182">
                  <c:v>4.1006725560525439E-2</c:v>
                </c:pt>
                <c:pt idx="183">
                  <c:v>4.0879909142792867E-2</c:v>
                </c:pt>
                <c:pt idx="184">
                  <c:v>4.0879909142792867E-2</c:v>
                </c:pt>
                <c:pt idx="185">
                  <c:v>4.0843449422694758E-2</c:v>
                </c:pt>
                <c:pt idx="186">
                  <c:v>4.0702366157967268E-2</c:v>
                </c:pt>
                <c:pt idx="187">
                  <c:v>4.0702366157967268E-2</c:v>
                </c:pt>
                <c:pt idx="188">
                  <c:v>4.0359961830089316E-2</c:v>
                </c:pt>
                <c:pt idx="189">
                  <c:v>4.027119033767651E-2</c:v>
                </c:pt>
                <c:pt idx="190">
                  <c:v>4.0260093901124915E-2</c:v>
                </c:pt>
                <c:pt idx="191">
                  <c:v>4.0245827054129997E-2</c:v>
                </c:pt>
                <c:pt idx="192">
                  <c:v>4.0245827054129997E-2</c:v>
                </c:pt>
                <c:pt idx="193">
                  <c:v>4.0182418845263711E-2</c:v>
                </c:pt>
                <c:pt idx="194">
                  <c:v>4.0180833640042053E-2</c:v>
                </c:pt>
                <c:pt idx="195">
                  <c:v>3.9925615599355244E-2</c:v>
                </c:pt>
                <c:pt idx="196">
                  <c:v>3.9724294536204782E-2</c:v>
                </c:pt>
                <c:pt idx="197">
                  <c:v>3.9633937838570332E-2</c:v>
                </c:pt>
                <c:pt idx="198">
                  <c:v>3.9621256196797072E-2</c:v>
                </c:pt>
                <c:pt idx="199">
                  <c:v>3.9621256196797072E-2</c:v>
                </c:pt>
                <c:pt idx="200">
                  <c:v>3.9621256196797072E-2</c:v>
                </c:pt>
                <c:pt idx="201">
                  <c:v>3.961015976024547E-2</c:v>
                </c:pt>
                <c:pt idx="202">
                  <c:v>3.9608574555023812E-2</c:v>
                </c:pt>
                <c:pt idx="203">
                  <c:v>3.9570529629704046E-2</c:v>
                </c:pt>
                <c:pt idx="204">
                  <c:v>3.9302629947243976E-2</c:v>
                </c:pt>
                <c:pt idx="205">
                  <c:v>3.9026804238675633E-2</c:v>
                </c:pt>
                <c:pt idx="206">
                  <c:v>3.9012537391680716E-2</c:v>
                </c:pt>
                <c:pt idx="207">
                  <c:v>3.8974492466360942E-2</c:v>
                </c:pt>
                <c:pt idx="208">
                  <c:v>3.8949129182814429E-2</c:v>
                </c:pt>
                <c:pt idx="209">
                  <c:v>3.884767604862837E-2</c:v>
                </c:pt>
                <c:pt idx="210">
                  <c:v>3.8768415787545508E-2</c:v>
                </c:pt>
                <c:pt idx="211">
                  <c:v>3.8755734145772255E-2</c:v>
                </c:pt>
                <c:pt idx="212">
                  <c:v>3.8719274425674133E-2</c:v>
                </c:pt>
                <c:pt idx="213">
                  <c:v>3.8655866216807847E-2</c:v>
                </c:pt>
                <c:pt idx="214">
                  <c:v>3.8365773661244586E-2</c:v>
                </c:pt>
                <c:pt idx="215">
                  <c:v>3.8224690396517096E-2</c:v>
                </c:pt>
                <c:pt idx="216">
                  <c:v>3.8223105191295438E-2</c:v>
                </c:pt>
                <c:pt idx="217">
                  <c:v>3.8212008754743843E-2</c:v>
                </c:pt>
                <c:pt idx="218">
                  <c:v>3.8159696982429152E-2</c:v>
                </c:pt>
                <c:pt idx="219">
                  <c:v>3.8110555620557783E-2</c:v>
                </c:pt>
                <c:pt idx="220">
                  <c:v>3.8096288773562866E-2</c:v>
                </c:pt>
                <c:pt idx="221">
                  <c:v>3.8020198922923319E-2</c:v>
                </c:pt>
                <c:pt idx="222">
                  <c:v>3.7753884445684914E-2</c:v>
                </c:pt>
                <c:pt idx="223">
                  <c:v>3.7628653233173999E-2</c:v>
                </c:pt>
                <c:pt idx="224">
                  <c:v>3.7615971591400739E-2</c:v>
                </c:pt>
                <c:pt idx="225">
                  <c:v>3.7565245024307713E-2</c:v>
                </c:pt>
                <c:pt idx="226">
                  <c:v>3.7069075789929018E-2</c:v>
                </c:pt>
                <c:pt idx="227">
                  <c:v>3.6954941013969698E-2</c:v>
                </c:pt>
                <c:pt idx="228">
                  <c:v>3.6763131182149182E-2</c:v>
                </c:pt>
                <c:pt idx="229">
                  <c:v>3.6344637003631684E-2</c:v>
                </c:pt>
                <c:pt idx="230">
                  <c:v>3.6194042507574256E-2</c:v>
                </c:pt>
                <c:pt idx="231">
                  <c:v>3.6103685809939792E-2</c:v>
                </c:pt>
                <c:pt idx="232">
                  <c:v>3.6067226089841677E-2</c:v>
                </c:pt>
                <c:pt idx="233">
                  <c:v>3.5951506108660707E-2</c:v>
                </c:pt>
                <c:pt idx="234">
                  <c:v>3.5697873273195554E-2</c:v>
                </c:pt>
                <c:pt idx="235">
                  <c:v>3.5596420139009495E-2</c:v>
                </c:pt>
                <c:pt idx="236">
                  <c:v>3.5542523161473154E-2</c:v>
                </c:pt>
                <c:pt idx="237">
                  <c:v>3.5498137415266751E-2</c:v>
                </c:pt>
                <c:pt idx="238">
                  <c:v>3.5498137415266751E-2</c:v>
                </c:pt>
                <c:pt idx="239">
                  <c:v>3.5453751669060354E-2</c:v>
                </c:pt>
                <c:pt idx="240">
                  <c:v>3.5049524337537774E-2</c:v>
                </c:pt>
                <c:pt idx="241">
                  <c:v>3.4889418610150394E-2</c:v>
                </c:pt>
                <c:pt idx="242">
                  <c:v>3.4806987938624225E-2</c:v>
                </c:pt>
                <c:pt idx="243">
                  <c:v>3.4806987938624225E-2</c:v>
                </c:pt>
                <c:pt idx="244">
                  <c:v>3.4730898087984678E-2</c:v>
                </c:pt>
                <c:pt idx="245">
                  <c:v>3.431081870424553E-2</c:v>
                </c:pt>
                <c:pt idx="246">
                  <c:v>3.4272773778925757E-2</c:v>
                </c:pt>
                <c:pt idx="247">
                  <c:v>3.419668392828621E-2</c:v>
                </c:pt>
                <c:pt idx="248">
                  <c:v>3.4171320644739697E-2</c:v>
                </c:pt>
                <c:pt idx="249">
                  <c:v>3.4107912435873411E-2</c:v>
                </c:pt>
                <c:pt idx="250">
                  <c:v>3.2931690161403779E-2</c:v>
                </c:pt>
                <c:pt idx="251">
                  <c:v>3.2917423314408868E-2</c:v>
                </c:pt>
                <c:pt idx="252">
                  <c:v>3.2346749434612285E-2</c:v>
                </c:pt>
                <c:pt idx="253">
                  <c:v>3.2322971356287422E-2</c:v>
                </c:pt>
                <c:pt idx="254">
                  <c:v>3.2265903968307766E-2</c:v>
                </c:pt>
                <c:pt idx="255">
                  <c:v>3.1760223502599126E-2</c:v>
                </c:pt>
                <c:pt idx="256">
                  <c:v>3.1758638297377469E-2</c:v>
                </c:pt>
                <c:pt idx="257">
                  <c:v>3.1598532569990095E-2</c:v>
                </c:pt>
                <c:pt idx="258">
                  <c:v>3.1046881152853398E-2</c:v>
                </c:pt>
                <c:pt idx="259">
                  <c:v>3.0999324996203684E-2</c:v>
                </c:pt>
                <c:pt idx="260">
                  <c:v>3.0817026395713105E-2</c:v>
                </c:pt>
                <c:pt idx="261">
                  <c:v>3.020989279581841E-2</c:v>
                </c:pt>
                <c:pt idx="262">
                  <c:v>3.0182944307050236E-2</c:v>
                </c:pt>
                <c:pt idx="263">
                  <c:v>2.9824687926955716E-2</c:v>
                </c:pt>
                <c:pt idx="264">
                  <c:v>2.9777131770305998E-2</c:v>
                </c:pt>
                <c:pt idx="265">
                  <c:v>2.9713723561439712E-2</c:v>
                </c:pt>
                <c:pt idx="266">
                  <c:v>2.9713723561439712E-2</c:v>
                </c:pt>
                <c:pt idx="267">
                  <c:v>2.9713723561439712E-2</c:v>
                </c:pt>
                <c:pt idx="268">
                  <c:v>2.9713723561439712E-2</c:v>
                </c:pt>
                <c:pt idx="269">
                  <c:v>2.9713723561439712E-2</c:v>
                </c:pt>
                <c:pt idx="270">
                  <c:v>2.9713723561439712E-2</c:v>
                </c:pt>
                <c:pt idx="271">
                  <c:v>2.9713723561439712E-2</c:v>
                </c:pt>
                <c:pt idx="272">
                  <c:v>2.9712138356218054E-2</c:v>
                </c:pt>
                <c:pt idx="273">
                  <c:v>2.9664582199568339E-2</c:v>
                </c:pt>
                <c:pt idx="274">
                  <c:v>2.9610685222031995E-2</c:v>
                </c:pt>
                <c:pt idx="275">
                  <c:v>2.9588492348928797E-2</c:v>
                </c:pt>
                <c:pt idx="276">
                  <c:v>2.9357052386566846E-2</c:v>
                </c:pt>
                <c:pt idx="277">
                  <c:v>2.9355467181345192E-2</c:v>
                </c:pt>
                <c:pt idx="278">
                  <c:v>2.9014648058688898E-2</c:v>
                </c:pt>
                <c:pt idx="279">
                  <c:v>2.9014648058688898E-2</c:v>
                </c:pt>
                <c:pt idx="280">
                  <c:v>2.8949654644600954E-2</c:v>
                </c:pt>
                <c:pt idx="281">
                  <c:v>2.8859297946966494E-2</c:v>
                </c:pt>
                <c:pt idx="282">
                  <c:v>2.8822838226868378E-2</c:v>
                </c:pt>
                <c:pt idx="283">
                  <c:v>2.8707118245687405E-2</c:v>
                </c:pt>
                <c:pt idx="284">
                  <c:v>2.8429707331897397E-2</c:v>
                </c:pt>
                <c:pt idx="285">
                  <c:v>2.8429707331897397E-2</c:v>
                </c:pt>
                <c:pt idx="286">
                  <c:v>2.8429707331897397E-2</c:v>
                </c:pt>
                <c:pt idx="287">
                  <c:v>2.8352032276036197E-2</c:v>
                </c:pt>
                <c:pt idx="288">
                  <c:v>2.8298135298499852E-2</c:v>
                </c:pt>
                <c:pt idx="289">
                  <c:v>2.8209363806087052E-2</c:v>
                </c:pt>
                <c:pt idx="290">
                  <c:v>2.8126933134560876E-2</c:v>
                </c:pt>
                <c:pt idx="291">
                  <c:v>2.7805136474564472E-2</c:v>
                </c:pt>
                <c:pt idx="292">
                  <c:v>2.7795625243234527E-2</c:v>
                </c:pt>
                <c:pt idx="293">
                  <c:v>2.7768676754466357E-2</c:v>
                </c:pt>
                <c:pt idx="294">
                  <c:v>2.7730631829146583E-2</c:v>
                </c:pt>
                <c:pt idx="295">
                  <c:v>2.7730631829146583E-2</c:v>
                </c:pt>
                <c:pt idx="296">
                  <c:v>2.7730631829146583E-2</c:v>
                </c:pt>
                <c:pt idx="297">
                  <c:v>2.7562600075650923E-2</c:v>
                </c:pt>
                <c:pt idx="298">
                  <c:v>2.7486510225011376E-2</c:v>
                </c:pt>
                <c:pt idx="299">
                  <c:v>2.7476998993681435E-2</c:v>
                </c:pt>
                <c:pt idx="300">
                  <c:v>2.7461146941464863E-2</c:v>
                </c:pt>
                <c:pt idx="301">
                  <c:v>2.7413590784815148E-2</c:v>
                </c:pt>
                <c:pt idx="302">
                  <c:v>2.7361279012500461E-2</c:v>
                </c:pt>
                <c:pt idx="303">
                  <c:v>2.7087038509153769E-2</c:v>
                </c:pt>
                <c:pt idx="304">
                  <c:v>2.705850481516394E-2</c:v>
                </c:pt>
                <c:pt idx="305">
                  <c:v>2.705850481516394E-2</c:v>
                </c:pt>
                <c:pt idx="306">
                  <c:v>2.7048993583833995E-2</c:v>
                </c:pt>
                <c:pt idx="307">
                  <c:v>2.6893643472111595E-2</c:v>
                </c:pt>
                <c:pt idx="308">
                  <c:v>2.6750975002162447E-2</c:v>
                </c:pt>
                <c:pt idx="309">
                  <c:v>2.6598795300883358E-2</c:v>
                </c:pt>
                <c:pt idx="310">
                  <c:v>2.6587698864331759E-2</c:v>
                </c:pt>
                <c:pt idx="311">
                  <c:v>2.6575017222558502E-2</c:v>
                </c:pt>
                <c:pt idx="312">
                  <c:v>2.6408570674284496E-2</c:v>
                </c:pt>
                <c:pt idx="313">
                  <c:v>2.6408570674284496E-2</c:v>
                </c:pt>
                <c:pt idx="314">
                  <c:v>2.6408570674284496E-2</c:v>
                </c:pt>
                <c:pt idx="315">
                  <c:v>2.6408570674284496E-2</c:v>
                </c:pt>
                <c:pt idx="316">
                  <c:v>2.6408570674284496E-2</c:v>
                </c:pt>
                <c:pt idx="317">
                  <c:v>2.6383207390737982E-2</c:v>
                </c:pt>
                <c:pt idx="318">
                  <c:v>2.6307117540098436E-2</c:v>
                </c:pt>
                <c:pt idx="319">
                  <c:v>2.6246879741675465E-2</c:v>
                </c:pt>
                <c:pt idx="320">
                  <c:v>2.6246879741675465E-2</c:v>
                </c:pt>
                <c:pt idx="321">
                  <c:v>2.6194567969360778E-2</c:v>
                </c:pt>
                <c:pt idx="322">
                  <c:v>2.6194567969360778E-2</c:v>
                </c:pt>
                <c:pt idx="323">
                  <c:v>2.5812533510941399E-2</c:v>
                </c:pt>
                <c:pt idx="324">
                  <c:v>2.5761806943848369E-2</c:v>
                </c:pt>
                <c:pt idx="325">
                  <c:v>2.5760221738626712E-2</c:v>
                </c:pt>
                <c:pt idx="326">
                  <c:v>2.5747540096853455E-2</c:v>
                </c:pt>
                <c:pt idx="327">
                  <c:v>2.5747540096853455E-2</c:v>
                </c:pt>
                <c:pt idx="328">
                  <c:v>2.5747540096853455E-2</c:v>
                </c:pt>
                <c:pt idx="329">
                  <c:v>2.5747540096853455E-2</c:v>
                </c:pt>
                <c:pt idx="330">
                  <c:v>2.5649257373110711E-2</c:v>
                </c:pt>
                <c:pt idx="331">
                  <c:v>2.5649257373110711E-2</c:v>
                </c:pt>
                <c:pt idx="332">
                  <c:v>2.5646086962667396E-2</c:v>
                </c:pt>
                <c:pt idx="333">
                  <c:v>2.5646086962667396E-2</c:v>
                </c:pt>
                <c:pt idx="334">
                  <c:v>2.5493907261388307E-2</c:v>
                </c:pt>
                <c:pt idx="335">
                  <c:v>2.5455862336068533E-2</c:v>
                </c:pt>
                <c:pt idx="336">
                  <c:v>2.5267222914691329E-2</c:v>
                </c:pt>
                <c:pt idx="337">
                  <c:v>2.5126139649963842E-2</c:v>
                </c:pt>
                <c:pt idx="338">
                  <c:v>2.5126139649963842E-2</c:v>
                </c:pt>
                <c:pt idx="339">
                  <c:v>2.5126139649963842E-2</c:v>
                </c:pt>
                <c:pt idx="340">
                  <c:v>2.5126139649963842E-2</c:v>
                </c:pt>
                <c:pt idx="341">
                  <c:v>2.5126139649963842E-2</c:v>
                </c:pt>
                <c:pt idx="342">
                  <c:v>2.5126139649963842E-2</c:v>
                </c:pt>
                <c:pt idx="343">
                  <c:v>2.5126139649963842E-2</c:v>
                </c:pt>
                <c:pt idx="344">
                  <c:v>2.5126139649963842E-2</c:v>
                </c:pt>
                <c:pt idx="345">
                  <c:v>2.5126139649963842E-2</c:v>
                </c:pt>
                <c:pt idx="346">
                  <c:v>2.5126139649963842E-2</c:v>
                </c:pt>
                <c:pt idx="347">
                  <c:v>2.5126139649963842E-2</c:v>
                </c:pt>
                <c:pt idx="348">
                  <c:v>2.5113458008190585E-2</c:v>
                </c:pt>
                <c:pt idx="349">
                  <c:v>2.5113458008190585E-2</c:v>
                </c:pt>
                <c:pt idx="350">
                  <c:v>2.5113458008190585E-2</c:v>
                </c:pt>
                <c:pt idx="351">
                  <c:v>2.5113458008190585E-2</c:v>
                </c:pt>
                <c:pt idx="352">
                  <c:v>2.5113458008190585E-2</c:v>
                </c:pt>
                <c:pt idx="353">
                  <c:v>2.5113458008190585E-2</c:v>
                </c:pt>
                <c:pt idx="354">
                  <c:v>2.5062731441097552E-2</c:v>
                </c:pt>
                <c:pt idx="355">
                  <c:v>2.496286351213315E-2</c:v>
                </c:pt>
                <c:pt idx="356">
                  <c:v>2.4477790714306055E-2</c:v>
                </c:pt>
                <c:pt idx="357">
                  <c:v>2.4465109072532798E-2</c:v>
                </c:pt>
                <c:pt idx="358">
                  <c:v>2.4452427430759541E-2</c:v>
                </c:pt>
                <c:pt idx="359">
                  <c:v>2.4452427430759541E-2</c:v>
                </c:pt>
                <c:pt idx="360">
                  <c:v>2.4431819762877997E-2</c:v>
                </c:pt>
                <c:pt idx="361">
                  <c:v>2.4427064147213025E-2</c:v>
                </c:pt>
                <c:pt idx="362">
                  <c:v>2.4427064147213025E-2</c:v>
                </c:pt>
                <c:pt idx="363">
                  <c:v>2.4425478941991367E-2</c:v>
                </c:pt>
                <c:pt idx="364">
                  <c:v>2.4420723326326398E-2</c:v>
                </c:pt>
                <c:pt idx="365">
                  <c:v>2.4414382505439768E-2</c:v>
                </c:pt>
                <c:pt idx="366">
                  <c:v>2.4403286068888169E-2</c:v>
                </c:pt>
                <c:pt idx="367">
                  <c:v>2.4382678401006625E-2</c:v>
                </c:pt>
                <c:pt idx="368">
                  <c:v>2.4381093195784968E-2</c:v>
                </c:pt>
                <c:pt idx="369">
                  <c:v>2.437950799056331E-2</c:v>
                </c:pt>
                <c:pt idx="370">
                  <c:v>2.4369996759233369E-2</c:v>
                </c:pt>
                <c:pt idx="371">
                  <c:v>2.4368411554011711E-2</c:v>
                </c:pt>
                <c:pt idx="372">
                  <c:v>2.4362070733125081E-2</c:v>
                </c:pt>
                <c:pt idx="373">
                  <c:v>2.4357315117460109E-2</c:v>
                </c:pt>
                <c:pt idx="374">
                  <c:v>2.4355729912238451E-2</c:v>
                </c:pt>
                <c:pt idx="375">
                  <c:v>2.4349389091351824E-2</c:v>
                </c:pt>
                <c:pt idx="376">
                  <c:v>2.432878142347028E-2</c:v>
                </c:pt>
                <c:pt idx="377">
                  <c:v>2.4324025807805308E-2</c:v>
                </c:pt>
                <c:pt idx="378">
                  <c:v>2.4317684986918681E-2</c:v>
                </c:pt>
                <c:pt idx="379">
                  <c:v>2.4311344166032051E-2</c:v>
                </c:pt>
                <c:pt idx="380">
                  <c:v>2.4305003345145425E-2</c:v>
                </c:pt>
                <c:pt idx="381">
                  <c:v>2.4303418139923767E-2</c:v>
                </c:pt>
                <c:pt idx="382">
                  <c:v>2.4278054856377251E-2</c:v>
                </c:pt>
                <c:pt idx="383">
                  <c:v>2.3932480118055988E-2</c:v>
                </c:pt>
                <c:pt idx="384">
                  <c:v>2.3854805062194784E-2</c:v>
                </c:pt>
                <c:pt idx="385">
                  <c:v>2.3829441778648271E-2</c:v>
                </c:pt>
                <c:pt idx="386">
                  <c:v>2.3816760136875011E-2</c:v>
                </c:pt>
                <c:pt idx="387">
                  <c:v>2.3780300416776898E-2</c:v>
                </c:pt>
                <c:pt idx="388">
                  <c:v>2.3766033569781984E-2</c:v>
                </c:pt>
                <c:pt idx="389">
                  <c:v>2.3740670286235468E-2</c:v>
                </c:pt>
                <c:pt idx="390">
                  <c:v>2.3715307002688955E-2</c:v>
                </c:pt>
                <c:pt idx="391">
                  <c:v>2.3691528924364096E-2</c:v>
                </c:pt>
                <c:pt idx="392">
                  <c:v>2.3640802357271066E-2</c:v>
                </c:pt>
                <c:pt idx="393">
                  <c:v>2.3626535510276152E-2</c:v>
                </c:pt>
                <c:pt idx="394">
                  <c:v>2.3131951481119111E-2</c:v>
                </c:pt>
                <c:pt idx="395">
                  <c:v>2.3043179988706308E-2</c:v>
                </c:pt>
                <c:pt idx="396">
                  <c:v>2.3032083552154709E-2</c:v>
                </c:pt>
                <c:pt idx="397">
                  <c:v>2.2914778365752078E-2</c:v>
                </c:pt>
                <c:pt idx="398">
                  <c:v>2.2905267134422137E-2</c:v>
                </c:pt>
                <c:pt idx="399">
                  <c:v>2.287990385087562E-2</c:v>
                </c:pt>
                <c:pt idx="400">
                  <c:v>2.255969239610087E-2</c:v>
                </c:pt>
                <c:pt idx="401">
                  <c:v>2.255969239610087E-2</c:v>
                </c:pt>
                <c:pt idx="402">
                  <c:v>2.2496284187234584E-2</c:v>
                </c:pt>
                <c:pt idx="403">
                  <c:v>2.2496284187234584E-2</c:v>
                </c:pt>
                <c:pt idx="404">
                  <c:v>2.2496284187234584E-2</c:v>
                </c:pt>
                <c:pt idx="405">
                  <c:v>2.2496284187234584E-2</c:v>
                </c:pt>
                <c:pt idx="406">
                  <c:v>2.2486772955904642E-2</c:v>
                </c:pt>
                <c:pt idx="407">
                  <c:v>2.2483602545461327E-2</c:v>
                </c:pt>
                <c:pt idx="408">
                  <c:v>2.2483602545461327E-2</c:v>
                </c:pt>
                <c:pt idx="409">
                  <c:v>2.2420194336595037E-2</c:v>
                </c:pt>
                <c:pt idx="410">
                  <c:v>2.2371052974723665E-2</c:v>
                </c:pt>
                <c:pt idx="411">
                  <c:v>2.2291792713640807E-2</c:v>
                </c:pt>
                <c:pt idx="412">
                  <c:v>2.1898661818669826E-2</c:v>
                </c:pt>
                <c:pt idx="413">
                  <c:v>2.1809890326257027E-2</c:v>
                </c:pt>
                <c:pt idx="414">
                  <c:v>2.1809890326257027E-2</c:v>
                </c:pt>
                <c:pt idx="415">
                  <c:v>2.1797208684483767E-2</c:v>
                </c:pt>
                <c:pt idx="416">
                  <c:v>2.1797208684483767E-2</c:v>
                </c:pt>
                <c:pt idx="417">
                  <c:v>2.1592717210889994E-2</c:v>
                </c:pt>
                <c:pt idx="418">
                  <c:v>2.1163126595820897E-2</c:v>
                </c:pt>
                <c:pt idx="419">
                  <c:v>2.1163126595820897E-2</c:v>
                </c:pt>
                <c:pt idx="420">
                  <c:v>2.1163126595820897E-2</c:v>
                </c:pt>
                <c:pt idx="421">
                  <c:v>2.1123496465279466E-2</c:v>
                </c:pt>
                <c:pt idx="422">
                  <c:v>2.111081482350621E-2</c:v>
                </c:pt>
                <c:pt idx="423">
                  <c:v>2.0934857043902265E-2</c:v>
                </c:pt>
                <c:pt idx="424">
                  <c:v>2.0896812118582492E-2</c:v>
                </c:pt>
                <c:pt idx="425">
                  <c:v>2.0424420962528653E-2</c:v>
                </c:pt>
                <c:pt idx="426">
                  <c:v>2.0424420962528653E-2</c:v>
                </c:pt>
                <c:pt idx="427">
                  <c:v>2.0196151410610021E-2</c:v>
                </c:pt>
                <c:pt idx="428">
                  <c:v>2.0196151410610021E-2</c:v>
                </c:pt>
                <c:pt idx="429">
                  <c:v>2.0181884563615103E-2</c:v>
                </c:pt>
                <c:pt idx="430">
                  <c:v>2.015652128006859E-2</c:v>
                </c:pt>
                <c:pt idx="431">
                  <c:v>1.9942518575144872E-2</c:v>
                </c:pt>
                <c:pt idx="432">
                  <c:v>1.9776072026870869E-2</c:v>
                </c:pt>
                <c:pt idx="433">
                  <c:v>1.961121068381852E-2</c:v>
                </c:pt>
                <c:pt idx="434">
                  <c:v>1.956048411672549E-2</c:v>
                </c:pt>
                <c:pt idx="435">
                  <c:v>1.9134063912099711E-2</c:v>
                </c:pt>
                <c:pt idx="436">
                  <c:v>1.9042122009243594E-2</c:v>
                </c:pt>
                <c:pt idx="437">
                  <c:v>1.9038951598800279E-2</c:v>
                </c:pt>
                <c:pt idx="438">
                  <c:v>1.9038951598800279E-2</c:v>
                </c:pt>
                <c:pt idx="439">
                  <c:v>1.9026269957027022E-2</c:v>
                </c:pt>
                <c:pt idx="440">
                  <c:v>1.9000906673480505E-2</c:v>
                </c:pt>
                <c:pt idx="441">
                  <c:v>1.8973958184712335E-2</c:v>
                </c:pt>
                <c:pt idx="442">
                  <c:v>1.8953350516830794E-2</c:v>
                </c:pt>
                <c:pt idx="443">
                  <c:v>1.8544367569643241E-2</c:v>
                </c:pt>
                <c:pt idx="444">
                  <c:v>1.8493641002550212E-2</c:v>
                </c:pt>
                <c:pt idx="445">
                  <c:v>1.8415965946689008E-2</c:v>
                </c:pt>
                <c:pt idx="446">
                  <c:v>1.8187696394770376E-2</c:v>
                </c:pt>
                <c:pt idx="447">
                  <c:v>1.7870655350438941E-2</c:v>
                </c:pt>
                <c:pt idx="448">
                  <c:v>1.7857973708665681E-2</c:v>
                </c:pt>
                <c:pt idx="449">
                  <c:v>1.7743838932706365E-2</c:v>
                </c:pt>
                <c:pt idx="450">
                  <c:v>1.7743838932706365E-2</c:v>
                </c:pt>
                <c:pt idx="451">
                  <c:v>1.7743838932706365E-2</c:v>
                </c:pt>
                <c:pt idx="452">
                  <c:v>1.7693112365613335E-2</c:v>
                </c:pt>
                <c:pt idx="453">
                  <c:v>1.765665264551522E-2</c:v>
                </c:pt>
                <c:pt idx="454">
                  <c:v>1.7593244436648933E-2</c:v>
                </c:pt>
                <c:pt idx="455">
                  <c:v>1.7504472944236134E-2</c:v>
                </c:pt>
                <c:pt idx="456">
                  <c:v>1.7236573261776071E-2</c:v>
                </c:pt>
                <c:pt idx="457">
                  <c:v>1.7211209978229555E-2</c:v>
                </c:pt>
                <c:pt idx="458">
                  <c:v>1.7211209978229555E-2</c:v>
                </c:pt>
                <c:pt idx="459">
                  <c:v>1.7085978765718636E-2</c:v>
                </c:pt>
                <c:pt idx="460">
                  <c:v>1.7020985351630692E-2</c:v>
                </c:pt>
                <c:pt idx="461">
                  <c:v>1.6932213859217893E-2</c:v>
                </c:pt>
                <c:pt idx="462">
                  <c:v>1.684344236680509E-2</c:v>
                </c:pt>
                <c:pt idx="463">
                  <c:v>1.6515304885922052E-2</c:v>
                </c:pt>
                <c:pt idx="464">
                  <c:v>1.6423362983065938E-2</c:v>
                </c:pt>
                <c:pt idx="465">
                  <c:v>1.6371051210751251E-2</c:v>
                </c:pt>
                <c:pt idx="466">
                  <c:v>1.6283864923560105E-2</c:v>
                </c:pt>
                <c:pt idx="467">
                  <c:v>1.5919267722578956E-2</c:v>
                </c:pt>
                <c:pt idx="468">
                  <c:v>1.5776599252629808E-2</c:v>
                </c:pt>
                <c:pt idx="469">
                  <c:v>1.5710020633320207E-2</c:v>
                </c:pt>
                <c:pt idx="470">
                  <c:v>1.5583204215587634E-2</c:v>
                </c:pt>
                <c:pt idx="471">
                  <c:v>1.5164710037070138E-2</c:v>
                </c:pt>
                <c:pt idx="472">
                  <c:v>1.5112398264755453E-2</c:v>
                </c:pt>
                <c:pt idx="473">
                  <c:v>1.5066427313327394E-2</c:v>
                </c:pt>
                <c:pt idx="474">
                  <c:v>1.4936440485151505E-2</c:v>
                </c:pt>
                <c:pt idx="475">
                  <c:v>1.4934855279929847E-2</c:v>
                </c:pt>
                <c:pt idx="476">
                  <c:v>1.4934855279929847E-2</c:v>
                </c:pt>
                <c:pt idx="477">
                  <c:v>1.4581354515500296E-2</c:v>
                </c:pt>
                <c:pt idx="478">
                  <c:v>1.4478316176092581E-2</c:v>
                </c:pt>
                <c:pt idx="479">
                  <c:v>1.4470390149984295E-2</c:v>
                </c:pt>
                <c:pt idx="480">
                  <c:v>1.4376863041906522E-2</c:v>
                </c:pt>
                <c:pt idx="481">
                  <c:v>1.4235779777179032E-2</c:v>
                </c:pt>
                <c:pt idx="482">
                  <c:v>1.4235779777179032E-2</c:v>
                </c:pt>
                <c:pt idx="483">
                  <c:v>1.417554197875606E-2</c:v>
                </c:pt>
                <c:pt idx="484">
                  <c:v>1.3810944777774909E-2</c:v>
                </c:pt>
                <c:pt idx="485">
                  <c:v>1.3806189162109937E-2</c:v>
                </c:pt>
                <c:pt idx="486">
                  <c:v>1.3782411083785079E-2</c:v>
                </c:pt>
                <c:pt idx="487">
                  <c:v>1.3768144236790165E-2</c:v>
                </c:pt>
                <c:pt idx="488">
                  <c:v>1.376497382634685E-2</c:v>
                </c:pt>
                <c:pt idx="489">
                  <c:v>1.3703150822702221E-2</c:v>
                </c:pt>
                <c:pt idx="490">
                  <c:v>1.3701565617480564E-2</c:v>
                </c:pt>
                <c:pt idx="491">
                  <c:v>1.3693639591372278E-2</c:v>
                </c:pt>
                <c:pt idx="492">
                  <c:v>1.3639742613835933E-2</c:v>
                </c:pt>
                <c:pt idx="493">
                  <c:v>1.3639742613835933E-2</c:v>
                </c:pt>
                <c:pt idx="494">
                  <c:v>1.3170521868225409E-2</c:v>
                </c:pt>
                <c:pt idx="495">
                  <c:v>1.3170521868225409E-2</c:v>
                </c:pt>
                <c:pt idx="496">
                  <c:v>1.3148328995122209E-2</c:v>
                </c:pt>
                <c:pt idx="497">
                  <c:v>1.311979530113238E-2</c:v>
                </c:pt>
                <c:pt idx="498">
                  <c:v>1.311979530113238E-2</c:v>
                </c:pt>
                <c:pt idx="499">
                  <c:v>1.311979530113238E-2</c:v>
                </c:pt>
                <c:pt idx="500">
                  <c:v>1.311979530113238E-2</c:v>
                </c:pt>
                <c:pt idx="501">
                  <c:v>1.3080165170590951E-2</c:v>
                </c:pt>
                <c:pt idx="502">
                  <c:v>1.3076994760147636E-2</c:v>
                </c:pt>
                <c:pt idx="503">
                  <c:v>1.3056387092266093E-2</c:v>
                </c:pt>
                <c:pt idx="504">
                  <c:v>1.3050046271379463E-2</c:v>
                </c:pt>
                <c:pt idx="505">
                  <c:v>1.2948593137193404E-2</c:v>
                </c:pt>
                <c:pt idx="506">
                  <c:v>1.2850310413450659E-2</c:v>
                </c:pt>
                <c:pt idx="507">
                  <c:v>1.2496809649021109E-2</c:v>
                </c:pt>
                <c:pt idx="508">
                  <c:v>1.2484128007247852E-2</c:v>
                </c:pt>
                <c:pt idx="509">
                  <c:v>1.2484128007247852E-2</c:v>
                </c:pt>
                <c:pt idx="510">
                  <c:v>1.2431816234933165E-2</c:v>
                </c:pt>
                <c:pt idx="511">
                  <c:v>1.2431816234933165E-2</c:v>
                </c:pt>
                <c:pt idx="512">
                  <c:v>1.2430231029711507E-2</c:v>
                </c:pt>
                <c:pt idx="513">
                  <c:v>1.242864582448985E-2</c:v>
                </c:pt>
                <c:pt idx="514">
                  <c:v>1.2411208567051621E-2</c:v>
                </c:pt>
                <c:pt idx="515">
                  <c:v>1.237791925739682E-2</c:v>
                </c:pt>
                <c:pt idx="516">
                  <c:v>1.2368408026066877E-2</c:v>
                </c:pt>
                <c:pt idx="517">
                  <c:v>1.2368408026066877E-2</c:v>
                </c:pt>
                <c:pt idx="518">
                  <c:v>1.2276466123210761E-2</c:v>
                </c:pt>
                <c:pt idx="519">
                  <c:v>1.1797734146270293E-2</c:v>
                </c:pt>
                <c:pt idx="520">
                  <c:v>1.176603004183715E-2</c:v>
                </c:pt>
                <c:pt idx="521">
                  <c:v>1.1269860807458454E-2</c:v>
                </c:pt>
                <c:pt idx="522">
                  <c:v>1.1263519986571826E-2</c:v>
                </c:pt>
                <c:pt idx="523">
                  <c:v>1.1239741908246966E-2</c:v>
                </c:pt>
                <c:pt idx="524">
                  <c:v>1.1116095900957707E-2</c:v>
                </c:pt>
                <c:pt idx="525">
                  <c:v>1.1100243848741136E-2</c:v>
                </c:pt>
                <c:pt idx="526">
                  <c:v>1.1085977001746222E-2</c:v>
                </c:pt>
                <c:pt idx="527">
                  <c:v>1.1062198923421364E-2</c:v>
                </c:pt>
                <c:pt idx="528">
                  <c:v>1.098610907278182E-2</c:v>
                </c:pt>
                <c:pt idx="529">
                  <c:v>1.095757537879199E-2</c:v>
                </c:pt>
                <c:pt idx="530">
                  <c:v>1.0489939838403123E-2</c:v>
                </c:pt>
                <c:pt idx="531">
                  <c:v>1.0326663700572433E-2</c:v>
                </c:pt>
                <c:pt idx="532">
                  <c:v>1.0326663700572433E-2</c:v>
                </c:pt>
                <c:pt idx="533">
                  <c:v>1.0031815529344198E-2</c:v>
                </c:pt>
                <c:pt idx="534">
                  <c:v>9.8954878802816806E-3</c:v>
                </c:pt>
                <c:pt idx="535">
                  <c:v>9.8431761079669933E-3</c:v>
                </c:pt>
                <c:pt idx="536">
                  <c:v>9.8415909027453376E-3</c:v>
                </c:pt>
                <c:pt idx="537">
                  <c:v>9.7908643356523078E-3</c:v>
                </c:pt>
                <c:pt idx="538">
                  <c:v>9.7908643356523078E-3</c:v>
                </c:pt>
                <c:pt idx="539">
                  <c:v>9.722700511121049E-3</c:v>
                </c:pt>
                <c:pt idx="540">
                  <c:v>9.3596885153615552E-3</c:v>
                </c:pt>
                <c:pt idx="541">
                  <c:v>9.2835986647220106E-3</c:v>
                </c:pt>
                <c:pt idx="542">
                  <c:v>9.2582353811754958E-3</c:v>
                </c:pt>
                <c:pt idx="543">
                  <c:v>9.2360425080722942E-3</c:v>
                </c:pt>
                <c:pt idx="544">
                  <c:v>9.1314189634429214E-3</c:v>
                </c:pt>
                <c:pt idx="545">
                  <c:v>9.0806923963498917E-3</c:v>
                </c:pt>
                <c:pt idx="546">
                  <c:v>8.6225680872909667E-3</c:v>
                </c:pt>
                <c:pt idx="547">
                  <c:v>8.5702563149762812E-3</c:v>
                </c:pt>
                <c:pt idx="548">
                  <c:v>8.5607450836463379E-3</c:v>
                </c:pt>
                <c:pt idx="549">
                  <c:v>8.357838815274219E-3</c:v>
                </c:pt>
                <c:pt idx="550">
                  <c:v>7.9139813532102098E-3</c:v>
                </c:pt>
                <c:pt idx="551">
                  <c:v>7.8331358869056927E-3</c:v>
                </c:pt>
                <c:pt idx="552">
                  <c:v>7.2672176227740817E-3</c:v>
                </c:pt>
                <c:pt idx="553">
                  <c:v>7.2402691340059076E-3</c:v>
                </c:pt>
                <c:pt idx="554">
                  <c:v>7.1261343580465916E-3</c:v>
                </c:pt>
                <c:pt idx="555">
                  <c:v>7.099185869278421E-3</c:v>
                </c:pt>
                <c:pt idx="556">
                  <c:v>7.096015458835106E-3</c:v>
                </c:pt>
                <c:pt idx="557">
                  <c:v>7.0199256081955597E-3</c:v>
                </c:pt>
                <c:pt idx="558">
                  <c:v>6.9691990411025299E-3</c:v>
                </c:pt>
                <c:pt idx="559">
                  <c:v>6.5808237617965212E-3</c:v>
                </c:pt>
                <c:pt idx="560">
                  <c:v>6.5760681461315522E-3</c:v>
                </c:pt>
                <c:pt idx="561">
                  <c:v>6.5602160939149806E-3</c:v>
                </c:pt>
                <c:pt idx="562">
                  <c:v>6.5538752730283506E-3</c:v>
                </c:pt>
                <c:pt idx="563">
                  <c:v>6.5285119894818375E-3</c:v>
                </c:pt>
                <c:pt idx="564">
                  <c:v>6.5031487059353209E-3</c:v>
                </c:pt>
                <c:pt idx="565">
                  <c:v>6.4999782954920059E-3</c:v>
                </c:pt>
                <c:pt idx="566">
                  <c:v>6.4127920083008605E-3</c:v>
                </c:pt>
                <c:pt idx="567">
                  <c:v>5.8437033337259345E-3</c:v>
                </c:pt>
                <c:pt idx="568">
                  <c:v>5.8278512815093629E-3</c:v>
                </c:pt>
                <c:pt idx="569">
                  <c:v>5.7612726621997616E-3</c:v>
                </c:pt>
                <c:pt idx="570">
                  <c:v>5.1953543980681506E-3</c:v>
                </c:pt>
                <c:pt idx="571">
                  <c:v>5.1557242675267199E-3</c:v>
                </c:pt>
                <c:pt idx="572">
                  <c:v>5.1018272899903752E-3</c:v>
                </c:pt>
                <c:pt idx="573">
                  <c:v>5.0400042863457464E-3</c:v>
                </c:pt>
                <c:pt idx="574">
                  <c:v>4.9607440252628886E-3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B7-4FF9-857D-7FC8FCF840A8}"/>
            </c:ext>
          </c:extLst>
        </c:ser>
        <c:ser>
          <c:idx val="0"/>
          <c:order val="2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Active!$F$21:$F$903</c:f>
              <c:numCache>
                <c:formatCode>General</c:formatCode>
                <c:ptCount val="883"/>
                <c:pt idx="0">
                  <c:v>-19650.5</c:v>
                </c:pt>
                <c:pt idx="1">
                  <c:v>-19585</c:v>
                </c:pt>
                <c:pt idx="2">
                  <c:v>-19384.5</c:v>
                </c:pt>
                <c:pt idx="3">
                  <c:v>-19000.5</c:v>
                </c:pt>
                <c:pt idx="4">
                  <c:v>-18984</c:v>
                </c:pt>
                <c:pt idx="5">
                  <c:v>-18968</c:v>
                </c:pt>
                <c:pt idx="6">
                  <c:v>-18952</c:v>
                </c:pt>
                <c:pt idx="7">
                  <c:v>-18848.5</c:v>
                </c:pt>
                <c:pt idx="8">
                  <c:v>-18795.5</c:v>
                </c:pt>
                <c:pt idx="9">
                  <c:v>-18792</c:v>
                </c:pt>
                <c:pt idx="10">
                  <c:v>-18780</c:v>
                </c:pt>
                <c:pt idx="11">
                  <c:v>-18771.5</c:v>
                </c:pt>
                <c:pt idx="12">
                  <c:v>-18755.5</c:v>
                </c:pt>
                <c:pt idx="13">
                  <c:v>-18739</c:v>
                </c:pt>
                <c:pt idx="14">
                  <c:v>-18628.5</c:v>
                </c:pt>
                <c:pt idx="15">
                  <c:v>-18558</c:v>
                </c:pt>
                <c:pt idx="16">
                  <c:v>-18439.5</c:v>
                </c:pt>
                <c:pt idx="17">
                  <c:v>-18410</c:v>
                </c:pt>
                <c:pt idx="18">
                  <c:v>-18403.5</c:v>
                </c:pt>
                <c:pt idx="19">
                  <c:v>-17971</c:v>
                </c:pt>
                <c:pt idx="20">
                  <c:v>-17826.5</c:v>
                </c:pt>
                <c:pt idx="21">
                  <c:v>-17822.5</c:v>
                </c:pt>
                <c:pt idx="22">
                  <c:v>-17574</c:v>
                </c:pt>
                <c:pt idx="23">
                  <c:v>-17545.5</c:v>
                </c:pt>
                <c:pt idx="24">
                  <c:v>-17349.5</c:v>
                </c:pt>
                <c:pt idx="25">
                  <c:v>-17329</c:v>
                </c:pt>
                <c:pt idx="26">
                  <c:v>-17280.5</c:v>
                </c:pt>
                <c:pt idx="27">
                  <c:v>-17165.5</c:v>
                </c:pt>
                <c:pt idx="28">
                  <c:v>-17120.5</c:v>
                </c:pt>
                <c:pt idx="29">
                  <c:v>-16945</c:v>
                </c:pt>
                <c:pt idx="30">
                  <c:v>-16540</c:v>
                </c:pt>
                <c:pt idx="31">
                  <c:v>-16438.5</c:v>
                </c:pt>
                <c:pt idx="32">
                  <c:v>-16327.5</c:v>
                </c:pt>
                <c:pt idx="33">
                  <c:v>-15883</c:v>
                </c:pt>
                <c:pt idx="34">
                  <c:v>-15813.5</c:v>
                </c:pt>
                <c:pt idx="35">
                  <c:v>-15629.5</c:v>
                </c:pt>
                <c:pt idx="36">
                  <c:v>-15105.5</c:v>
                </c:pt>
                <c:pt idx="37">
                  <c:v>-14889</c:v>
                </c:pt>
                <c:pt idx="38">
                  <c:v>-14676.5</c:v>
                </c:pt>
                <c:pt idx="39">
                  <c:v>-14660.5</c:v>
                </c:pt>
                <c:pt idx="40">
                  <c:v>-14660.5</c:v>
                </c:pt>
                <c:pt idx="41">
                  <c:v>-14440</c:v>
                </c:pt>
                <c:pt idx="42">
                  <c:v>-14440</c:v>
                </c:pt>
                <c:pt idx="43">
                  <c:v>-14436</c:v>
                </c:pt>
                <c:pt idx="44">
                  <c:v>-14223.5</c:v>
                </c:pt>
                <c:pt idx="45">
                  <c:v>-14223.5</c:v>
                </c:pt>
                <c:pt idx="46">
                  <c:v>-14215</c:v>
                </c:pt>
                <c:pt idx="47">
                  <c:v>-14203</c:v>
                </c:pt>
                <c:pt idx="48">
                  <c:v>-14199</c:v>
                </c:pt>
                <c:pt idx="49">
                  <c:v>-14183</c:v>
                </c:pt>
                <c:pt idx="50">
                  <c:v>-13990.5</c:v>
                </c:pt>
                <c:pt idx="51">
                  <c:v>-13953</c:v>
                </c:pt>
                <c:pt idx="52">
                  <c:v>-13798.5</c:v>
                </c:pt>
                <c:pt idx="53">
                  <c:v>-13721</c:v>
                </c:pt>
                <c:pt idx="54">
                  <c:v>-13623</c:v>
                </c:pt>
                <c:pt idx="55">
                  <c:v>-13569</c:v>
                </c:pt>
                <c:pt idx="56">
                  <c:v>-13218</c:v>
                </c:pt>
                <c:pt idx="57">
                  <c:v>-13213</c:v>
                </c:pt>
                <c:pt idx="58">
                  <c:v>-13198</c:v>
                </c:pt>
                <c:pt idx="59">
                  <c:v>-13197</c:v>
                </c:pt>
                <c:pt idx="60">
                  <c:v>-13182</c:v>
                </c:pt>
                <c:pt idx="61">
                  <c:v>-13165</c:v>
                </c:pt>
                <c:pt idx="62">
                  <c:v>-13164</c:v>
                </c:pt>
                <c:pt idx="63">
                  <c:v>-13140.5</c:v>
                </c:pt>
                <c:pt idx="64">
                  <c:v>-13132</c:v>
                </c:pt>
                <c:pt idx="65">
                  <c:v>-13120.5</c:v>
                </c:pt>
                <c:pt idx="66">
                  <c:v>-13112.5</c:v>
                </c:pt>
                <c:pt idx="67">
                  <c:v>-13014</c:v>
                </c:pt>
                <c:pt idx="68">
                  <c:v>-12976</c:v>
                </c:pt>
                <c:pt idx="69">
                  <c:v>-12948.5</c:v>
                </c:pt>
                <c:pt idx="70">
                  <c:v>-12932.5</c:v>
                </c:pt>
                <c:pt idx="71">
                  <c:v>-12807.5</c:v>
                </c:pt>
                <c:pt idx="72">
                  <c:v>-12775.5</c:v>
                </c:pt>
                <c:pt idx="73">
                  <c:v>-12718.5</c:v>
                </c:pt>
                <c:pt idx="74">
                  <c:v>-12585</c:v>
                </c:pt>
                <c:pt idx="75">
                  <c:v>-12556</c:v>
                </c:pt>
                <c:pt idx="76">
                  <c:v>-12552</c:v>
                </c:pt>
                <c:pt idx="77">
                  <c:v>-12540</c:v>
                </c:pt>
                <c:pt idx="78">
                  <c:v>-12532</c:v>
                </c:pt>
                <c:pt idx="79">
                  <c:v>-12523</c:v>
                </c:pt>
                <c:pt idx="80">
                  <c:v>-12523</c:v>
                </c:pt>
                <c:pt idx="81">
                  <c:v>-12490.5</c:v>
                </c:pt>
                <c:pt idx="82">
                  <c:v>-12266</c:v>
                </c:pt>
                <c:pt idx="83">
                  <c:v>-12178.5</c:v>
                </c:pt>
                <c:pt idx="84">
                  <c:v>-12170</c:v>
                </c:pt>
                <c:pt idx="85">
                  <c:v>-12166</c:v>
                </c:pt>
                <c:pt idx="86">
                  <c:v>-12162.5</c:v>
                </c:pt>
                <c:pt idx="87">
                  <c:v>-12158.5</c:v>
                </c:pt>
                <c:pt idx="88">
                  <c:v>-12153.5</c:v>
                </c:pt>
                <c:pt idx="89">
                  <c:v>-12140</c:v>
                </c:pt>
                <c:pt idx="90">
                  <c:v>-12139</c:v>
                </c:pt>
                <c:pt idx="91">
                  <c:v>-12118</c:v>
                </c:pt>
                <c:pt idx="92">
                  <c:v>-12102</c:v>
                </c:pt>
                <c:pt idx="93">
                  <c:v>-12078.5</c:v>
                </c:pt>
                <c:pt idx="94">
                  <c:v>-11958.5</c:v>
                </c:pt>
                <c:pt idx="95">
                  <c:v>-11923</c:v>
                </c:pt>
                <c:pt idx="96">
                  <c:v>-11761</c:v>
                </c:pt>
                <c:pt idx="97">
                  <c:v>-11757.5</c:v>
                </c:pt>
                <c:pt idx="98">
                  <c:v>-11757</c:v>
                </c:pt>
                <c:pt idx="99">
                  <c:v>-11745</c:v>
                </c:pt>
                <c:pt idx="100">
                  <c:v>-11742</c:v>
                </c:pt>
                <c:pt idx="101">
                  <c:v>-11714.5</c:v>
                </c:pt>
                <c:pt idx="102">
                  <c:v>-11666</c:v>
                </c:pt>
                <c:pt idx="103">
                  <c:v>-11648.5</c:v>
                </c:pt>
                <c:pt idx="104">
                  <c:v>-11525.5</c:v>
                </c:pt>
                <c:pt idx="105">
                  <c:v>-11505</c:v>
                </c:pt>
                <c:pt idx="106">
                  <c:v>-11277.5</c:v>
                </c:pt>
                <c:pt idx="107">
                  <c:v>-11269</c:v>
                </c:pt>
                <c:pt idx="108">
                  <c:v>-11233</c:v>
                </c:pt>
                <c:pt idx="109">
                  <c:v>-11100</c:v>
                </c:pt>
                <c:pt idx="110">
                  <c:v>-11097</c:v>
                </c:pt>
                <c:pt idx="111">
                  <c:v>-11083.5</c:v>
                </c:pt>
                <c:pt idx="112">
                  <c:v>-10913.5</c:v>
                </c:pt>
                <c:pt idx="113">
                  <c:v>-10903.5</c:v>
                </c:pt>
                <c:pt idx="114">
                  <c:v>-10899.5</c:v>
                </c:pt>
                <c:pt idx="115">
                  <c:v>-10895.5</c:v>
                </c:pt>
                <c:pt idx="116">
                  <c:v>-10871</c:v>
                </c:pt>
                <c:pt idx="117">
                  <c:v>-10715.5</c:v>
                </c:pt>
                <c:pt idx="118">
                  <c:v>-10701</c:v>
                </c:pt>
                <c:pt idx="119">
                  <c:v>-10683</c:v>
                </c:pt>
                <c:pt idx="120">
                  <c:v>-10511</c:v>
                </c:pt>
                <c:pt idx="121">
                  <c:v>-10480.5</c:v>
                </c:pt>
                <c:pt idx="122">
                  <c:v>-10475.5</c:v>
                </c:pt>
                <c:pt idx="123">
                  <c:v>-10272.5</c:v>
                </c:pt>
                <c:pt idx="124">
                  <c:v>-10243.5</c:v>
                </c:pt>
                <c:pt idx="125">
                  <c:v>-10226.5</c:v>
                </c:pt>
                <c:pt idx="126">
                  <c:v>-10211</c:v>
                </c:pt>
                <c:pt idx="127">
                  <c:v>-10059</c:v>
                </c:pt>
                <c:pt idx="128">
                  <c:v>-9877</c:v>
                </c:pt>
                <c:pt idx="129">
                  <c:v>-9859.5</c:v>
                </c:pt>
                <c:pt idx="130">
                  <c:v>-9837.5</c:v>
                </c:pt>
                <c:pt idx="131">
                  <c:v>-9834</c:v>
                </c:pt>
                <c:pt idx="132">
                  <c:v>-9825</c:v>
                </c:pt>
                <c:pt idx="133">
                  <c:v>-9649.5</c:v>
                </c:pt>
                <c:pt idx="134">
                  <c:v>-9634</c:v>
                </c:pt>
                <c:pt idx="135">
                  <c:v>-9633.5</c:v>
                </c:pt>
                <c:pt idx="136">
                  <c:v>-9616.5</c:v>
                </c:pt>
                <c:pt idx="137">
                  <c:v>-9548.5</c:v>
                </c:pt>
                <c:pt idx="138">
                  <c:v>-9534</c:v>
                </c:pt>
                <c:pt idx="139">
                  <c:v>-9434</c:v>
                </c:pt>
                <c:pt idx="140">
                  <c:v>-9229</c:v>
                </c:pt>
                <c:pt idx="141">
                  <c:v>-9225</c:v>
                </c:pt>
                <c:pt idx="142">
                  <c:v>-9036.5</c:v>
                </c:pt>
                <c:pt idx="143">
                  <c:v>-8993</c:v>
                </c:pt>
                <c:pt idx="144">
                  <c:v>-8947.5</c:v>
                </c:pt>
                <c:pt idx="145">
                  <c:v>-8820</c:v>
                </c:pt>
                <c:pt idx="146">
                  <c:v>-8403</c:v>
                </c:pt>
                <c:pt idx="147">
                  <c:v>-8387.5</c:v>
                </c:pt>
                <c:pt idx="148">
                  <c:v>-8371</c:v>
                </c:pt>
                <c:pt idx="149">
                  <c:v>-8370.5</c:v>
                </c:pt>
                <c:pt idx="150">
                  <c:v>-8366.5</c:v>
                </c:pt>
                <c:pt idx="151">
                  <c:v>-7995</c:v>
                </c:pt>
                <c:pt idx="152">
                  <c:v>-7983</c:v>
                </c:pt>
                <c:pt idx="153">
                  <c:v>-7766</c:v>
                </c:pt>
                <c:pt idx="154">
                  <c:v>-7538.5</c:v>
                </c:pt>
                <c:pt idx="155">
                  <c:v>-7513.5</c:v>
                </c:pt>
                <c:pt idx="156">
                  <c:v>-7513.5</c:v>
                </c:pt>
                <c:pt idx="157">
                  <c:v>-7293</c:v>
                </c:pt>
                <c:pt idx="158">
                  <c:v>-7245</c:v>
                </c:pt>
                <c:pt idx="159">
                  <c:v>-7120.5</c:v>
                </c:pt>
                <c:pt idx="160">
                  <c:v>-7056</c:v>
                </c:pt>
                <c:pt idx="161">
                  <c:v>-6929.5</c:v>
                </c:pt>
                <c:pt idx="162">
                  <c:v>-6913</c:v>
                </c:pt>
                <c:pt idx="163">
                  <c:v>-6848</c:v>
                </c:pt>
                <c:pt idx="164">
                  <c:v>-6720</c:v>
                </c:pt>
                <c:pt idx="165">
                  <c:v>-6716.5</c:v>
                </c:pt>
                <c:pt idx="166">
                  <c:v>-6615.5</c:v>
                </c:pt>
                <c:pt idx="167">
                  <c:v>-6548.5</c:v>
                </c:pt>
                <c:pt idx="168">
                  <c:v>-6500</c:v>
                </c:pt>
                <c:pt idx="169">
                  <c:v>-6296</c:v>
                </c:pt>
                <c:pt idx="170">
                  <c:v>-6295.5</c:v>
                </c:pt>
                <c:pt idx="171">
                  <c:v>-6291.5</c:v>
                </c:pt>
                <c:pt idx="172">
                  <c:v>-6279</c:v>
                </c:pt>
                <c:pt idx="173">
                  <c:v>-6147.5</c:v>
                </c:pt>
                <c:pt idx="174">
                  <c:v>-6095</c:v>
                </c:pt>
                <c:pt idx="175">
                  <c:v>-6091</c:v>
                </c:pt>
                <c:pt idx="176">
                  <c:v>-6059</c:v>
                </c:pt>
                <c:pt idx="177">
                  <c:v>-6006.5</c:v>
                </c:pt>
                <c:pt idx="178">
                  <c:v>-5939</c:v>
                </c:pt>
                <c:pt idx="179">
                  <c:v>-5834</c:v>
                </c:pt>
                <c:pt idx="180">
                  <c:v>-5774</c:v>
                </c:pt>
                <c:pt idx="181">
                  <c:v>-5771.5</c:v>
                </c:pt>
                <c:pt idx="182">
                  <c:v>-5706</c:v>
                </c:pt>
                <c:pt idx="183">
                  <c:v>-5666</c:v>
                </c:pt>
                <c:pt idx="184">
                  <c:v>-5666</c:v>
                </c:pt>
                <c:pt idx="185">
                  <c:v>-5654.5</c:v>
                </c:pt>
                <c:pt idx="186">
                  <c:v>-5610</c:v>
                </c:pt>
                <c:pt idx="187">
                  <c:v>-5610</c:v>
                </c:pt>
                <c:pt idx="188">
                  <c:v>-5502</c:v>
                </c:pt>
                <c:pt idx="189">
                  <c:v>-5474</c:v>
                </c:pt>
                <c:pt idx="190">
                  <c:v>-5470.5</c:v>
                </c:pt>
                <c:pt idx="191">
                  <c:v>-5466</c:v>
                </c:pt>
                <c:pt idx="192">
                  <c:v>-5466</c:v>
                </c:pt>
                <c:pt idx="193">
                  <c:v>-5446</c:v>
                </c:pt>
                <c:pt idx="194">
                  <c:v>-5445.5</c:v>
                </c:pt>
                <c:pt idx="195">
                  <c:v>-5365</c:v>
                </c:pt>
                <c:pt idx="196">
                  <c:v>-5301.5</c:v>
                </c:pt>
                <c:pt idx="197">
                  <c:v>-5273</c:v>
                </c:pt>
                <c:pt idx="198">
                  <c:v>-5269</c:v>
                </c:pt>
                <c:pt idx="199">
                  <c:v>-5269</c:v>
                </c:pt>
                <c:pt idx="200">
                  <c:v>-5269</c:v>
                </c:pt>
                <c:pt idx="201">
                  <c:v>-5265.5</c:v>
                </c:pt>
                <c:pt idx="202">
                  <c:v>-5265</c:v>
                </c:pt>
                <c:pt idx="203">
                  <c:v>-5253</c:v>
                </c:pt>
                <c:pt idx="204">
                  <c:v>-5168.5</c:v>
                </c:pt>
                <c:pt idx="205">
                  <c:v>-5081.5</c:v>
                </c:pt>
                <c:pt idx="206">
                  <c:v>-5077</c:v>
                </c:pt>
                <c:pt idx="207">
                  <c:v>-5065</c:v>
                </c:pt>
                <c:pt idx="208">
                  <c:v>-5057</c:v>
                </c:pt>
                <c:pt idx="209">
                  <c:v>-5025</c:v>
                </c:pt>
                <c:pt idx="210">
                  <c:v>-5000</c:v>
                </c:pt>
                <c:pt idx="211">
                  <c:v>-4996</c:v>
                </c:pt>
                <c:pt idx="212">
                  <c:v>-4984.5</c:v>
                </c:pt>
                <c:pt idx="213">
                  <c:v>-4964.5</c:v>
                </c:pt>
                <c:pt idx="214">
                  <c:v>-4873</c:v>
                </c:pt>
                <c:pt idx="215">
                  <c:v>-4828.5</c:v>
                </c:pt>
                <c:pt idx="216">
                  <c:v>-4828</c:v>
                </c:pt>
                <c:pt idx="217">
                  <c:v>-4824.5</c:v>
                </c:pt>
                <c:pt idx="218">
                  <c:v>-4808</c:v>
                </c:pt>
                <c:pt idx="219">
                  <c:v>-4792.5</c:v>
                </c:pt>
                <c:pt idx="220">
                  <c:v>-4788</c:v>
                </c:pt>
                <c:pt idx="221">
                  <c:v>-4764</c:v>
                </c:pt>
                <c:pt idx="222">
                  <c:v>-4680</c:v>
                </c:pt>
                <c:pt idx="223">
                  <c:v>-4640.5</c:v>
                </c:pt>
                <c:pt idx="224">
                  <c:v>-4636.5</c:v>
                </c:pt>
                <c:pt idx="225">
                  <c:v>-4620.5</c:v>
                </c:pt>
                <c:pt idx="226">
                  <c:v>-4464</c:v>
                </c:pt>
                <c:pt idx="227">
                  <c:v>-4428</c:v>
                </c:pt>
                <c:pt idx="228">
                  <c:v>-4367.5</c:v>
                </c:pt>
                <c:pt idx="229">
                  <c:v>-4235.5</c:v>
                </c:pt>
                <c:pt idx="230">
                  <c:v>-4188</c:v>
                </c:pt>
                <c:pt idx="231">
                  <c:v>-4159.5</c:v>
                </c:pt>
                <c:pt idx="232">
                  <c:v>-4148</c:v>
                </c:pt>
                <c:pt idx="233">
                  <c:v>-4111.5</c:v>
                </c:pt>
                <c:pt idx="234">
                  <c:v>-4031.5</c:v>
                </c:pt>
                <c:pt idx="235">
                  <c:v>-3999.5</c:v>
                </c:pt>
                <c:pt idx="236">
                  <c:v>-3982.5</c:v>
                </c:pt>
                <c:pt idx="237">
                  <c:v>-3968.5</c:v>
                </c:pt>
                <c:pt idx="238">
                  <c:v>-3968.5</c:v>
                </c:pt>
                <c:pt idx="239">
                  <c:v>-3954.5</c:v>
                </c:pt>
                <c:pt idx="240">
                  <c:v>-3827</c:v>
                </c:pt>
                <c:pt idx="241">
                  <c:v>-3776.5</c:v>
                </c:pt>
                <c:pt idx="242">
                  <c:v>-3750.5</c:v>
                </c:pt>
                <c:pt idx="243">
                  <c:v>-3750.5</c:v>
                </c:pt>
                <c:pt idx="244">
                  <c:v>-3726.5</c:v>
                </c:pt>
                <c:pt idx="245">
                  <c:v>-3594</c:v>
                </c:pt>
                <c:pt idx="246">
                  <c:v>-3582</c:v>
                </c:pt>
                <c:pt idx="247">
                  <c:v>-3558</c:v>
                </c:pt>
                <c:pt idx="248">
                  <c:v>-3550</c:v>
                </c:pt>
                <c:pt idx="249">
                  <c:v>-3530</c:v>
                </c:pt>
                <c:pt idx="250">
                  <c:v>-3159</c:v>
                </c:pt>
                <c:pt idx="251">
                  <c:v>-3154.5</c:v>
                </c:pt>
                <c:pt idx="252">
                  <c:v>-2974.5</c:v>
                </c:pt>
                <c:pt idx="253">
                  <c:v>-2967</c:v>
                </c:pt>
                <c:pt idx="254">
                  <c:v>-2949</c:v>
                </c:pt>
                <c:pt idx="255">
                  <c:v>-2789.5</c:v>
                </c:pt>
                <c:pt idx="256">
                  <c:v>-2789</c:v>
                </c:pt>
                <c:pt idx="257">
                  <c:v>-2738.5</c:v>
                </c:pt>
                <c:pt idx="258">
                  <c:v>-2564.5</c:v>
                </c:pt>
                <c:pt idx="259">
                  <c:v>-2549.5</c:v>
                </c:pt>
                <c:pt idx="260">
                  <c:v>-2492</c:v>
                </c:pt>
                <c:pt idx="261">
                  <c:v>-2300.5</c:v>
                </c:pt>
                <c:pt idx="262">
                  <c:v>-2292</c:v>
                </c:pt>
                <c:pt idx="263">
                  <c:v>-2179</c:v>
                </c:pt>
                <c:pt idx="264">
                  <c:v>-2164</c:v>
                </c:pt>
                <c:pt idx="265">
                  <c:v>-2144</c:v>
                </c:pt>
                <c:pt idx="266">
                  <c:v>-2144</c:v>
                </c:pt>
                <c:pt idx="267">
                  <c:v>-2144</c:v>
                </c:pt>
                <c:pt idx="268">
                  <c:v>-2144</c:v>
                </c:pt>
                <c:pt idx="269">
                  <c:v>-2144</c:v>
                </c:pt>
                <c:pt idx="270">
                  <c:v>-2144</c:v>
                </c:pt>
                <c:pt idx="271">
                  <c:v>-2144</c:v>
                </c:pt>
                <c:pt idx="272">
                  <c:v>-2143.5</c:v>
                </c:pt>
                <c:pt idx="273">
                  <c:v>-2128.5</c:v>
                </c:pt>
                <c:pt idx="274">
                  <c:v>-2111.5</c:v>
                </c:pt>
                <c:pt idx="275">
                  <c:v>-2104.5</c:v>
                </c:pt>
                <c:pt idx="276">
                  <c:v>-2031.5</c:v>
                </c:pt>
                <c:pt idx="277">
                  <c:v>-2031</c:v>
                </c:pt>
                <c:pt idx="278">
                  <c:v>-1923.5</c:v>
                </c:pt>
                <c:pt idx="279">
                  <c:v>-1923.5</c:v>
                </c:pt>
                <c:pt idx="280">
                  <c:v>-1903</c:v>
                </c:pt>
                <c:pt idx="281">
                  <c:v>-1874.5</c:v>
                </c:pt>
                <c:pt idx="282">
                  <c:v>-1863</c:v>
                </c:pt>
                <c:pt idx="283">
                  <c:v>-1826.5</c:v>
                </c:pt>
                <c:pt idx="284">
                  <c:v>-1739</c:v>
                </c:pt>
                <c:pt idx="285">
                  <c:v>-1739</c:v>
                </c:pt>
                <c:pt idx="286">
                  <c:v>-1739</c:v>
                </c:pt>
                <c:pt idx="287">
                  <c:v>-1714.5</c:v>
                </c:pt>
                <c:pt idx="288">
                  <c:v>-1697.5</c:v>
                </c:pt>
                <c:pt idx="289">
                  <c:v>-1669.5</c:v>
                </c:pt>
                <c:pt idx="290">
                  <c:v>-1643.5</c:v>
                </c:pt>
                <c:pt idx="291">
                  <c:v>-1542</c:v>
                </c:pt>
                <c:pt idx="292">
                  <c:v>-1539</c:v>
                </c:pt>
                <c:pt idx="293">
                  <c:v>-1530.5</c:v>
                </c:pt>
                <c:pt idx="294">
                  <c:v>-1518.5</c:v>
                </c:pt>
                <c:pt idx="295">
                  <c:v>-1518.5</c:v>
                </c:pt>
                <c:pt idx="296">
                  <c:v>-1518.5</c:v>
                </c:pt>
                <c:pt idx="297">
                  <c:v>-1465.5</c:v>
                </c:pt>
                <c:pt idx="298">
                  <c:v>-1441.5</c:v>
                </c:pt>
                <c:pt idx="299">
                  <c:v>-1438.5</c:v>
                </c:pt>
                <c:pt idx="300">
                  <c:v>-1433.5</c:v>
                </c:pt>
                <c:pt idx="301">
                  <c:v>-1418.5</c:v>
                </c:pt>
                <c:pt idx="302">
                  <c:v>-1402</c:v>
                </c:pt>
                <c:pt idx="303">
                  <c:v>-1315.5</c:v>
                </c:pt>
                <c:pt idx="304">
                  <c:v>-1306.5</c:v>
                </c:pt>
                <c:pt idx="305">
                  <c:v>-1306.5</c:v>
                </c:pt>
                <c:pt idx="306">
                  <c:v>-1303.5</c:v>
                </c:pt>
                <c:pt idx="307">
                  <c:v>-1254.5</c:v>
                </c:pt>
                <c:pt idx="308">
                  <c:v>-1209.5</c:v>
                </c:pt>
                <c:pt idx="309">
                  <c:v>-1161.5</c:v>
                </c:pt>
                <c:pt idx="310">
                  <c:v>-1158</c:v>
                </c:pt>
                <c:pt idx="311">
                  <c:v>-1154</c:v>
                </c:pt>
                <c:pt idx="312">
                  <c:v>-1101.5</c:v>
                </c:pt>
                <c:pt idx="313">
                  <c:v>-1101.5</c:v>
                </c:pt>
                <c:pt idx="314">
                  <c:v>-1101.5</c:v>
                </c:pt>
                <c:pt idx="315">
                  <c:v>-1101.5</c:v>
                </c:pt>
                <c:pt idx="316">
                  <c:v>-1101.5</c:v>
                </c:pt>
                <c:pt idx="317">
                  <c:v>-1093.5</c:v>
                </c:pt>
                <c:pt idx="318">
                  <c:v>-1069.5</c:v>
                </c:pt>
                <c:pt idx="319">
                  <c:v>-1050.5</c:v>
                </c:pt>
                <c:pt idx="320">
                  <c:v>-1050.5</c:v>
                </c:pt>
                <c:pt idx="321">
                  <c:v>-1034</c:v>
                </c:pt>
                <c:pt idx="322">
                  <c:v>-1034</c:v>
                </c:pt>
                <c:pt idx="323">
                  <c:v>-913.5</c:v>
                </c:pt>
                <c:pt idx="324">
                  <c:v>-897.5</c:v>
                </c:pt>
                <c:pt idx="325">
                  <c:v>-897</c:v>
                </c:pt>
                <c:pt idx="326">
                  <c:v>-893</c:v>
                </c:pt>
                <c:pt idx="327">
                  <c:v>-893</c:v>
                </c:pt>
                <c:pt idx="328">
                  <c:v>-893</c:v>
                </c:pt>
                <c:pt idx="329">
                  <c:v>-893</c:v>
                </c:pt>
                <c:pt idx="330">
                  <c:v>-862</c:v>
                </c:pt>
                <c:pt idx="331">
                  <c:v>-862</c:v>
                </c:pt>
                <c:pt idx="332">
                  <c:v>-861</c:v>
                </c:pt>
                <c:pt idx="333">
                  <c:v>-861</c:v>
                </c:pt>
                <c:pt idx="334">
                  <c:v>-813</c:v>
                </c:pt>
                <c:pt idx="335">
                  <c:v>-801</c:v>
                </c:pt>
                <c:pt idx="336">
                  <c:v>-741.5</c:v>
                </c:pt>
                <c:pt idx="337">
                  <c:v>-697</c:v>
                </c:pt>
                <c:pt idx="338">
                  <c:v>-697</c:v>
                </c:pt>
                <c:pt idx="339">
                  <c:v>-697</c:v>
                </c:pt>
                <c:pt idx="340">
                  <c:v>-697</c:v>
                </c:pt>
                <c:pt idx="341">
                  <c:v>-697</c:v>
                </c:pt>
                <c:pt idx="342">
                  <c:v>-697</c:v>
                </c:pt>
                <c:pt idx="343">
                  <c:v>-697</c:v>
                </c:pt>
                <c:pt idx="344">
                  <c:v>-697</c:v>
                </c:pt>
                <c:pt idx="345">
                  <c:v>-697</c:v>
                </c:pt>
                <c:pt idx="346">
                  <c:v>-697</c:v>
                </c:pt>
                <c:pt idx="347">
                  <c:v>-697</c:v>
                </c:pt>
                <c:pt idx="348">
                  <c:v>-693</c:v>
                </c:pt>
                <c:pt idx="349">
                  <c:v>-693</c:v>
                </c:pt>
                <c:pt idx="350">
                  <c:v>-693</c:v>
                </c:pt>
                <c:pt idx="351">
                  <c:v>-693</c:v>
                </c:pt>
                <c:pt idx="352">
                  <c:v>-693</c:v>
                </c:pt>
                <c:pt idx="353">
                  <c:v>-693</c:v>
                </c:pt>
                <c:pt idx="354">
                  <c:v>-677</c:v>
                </c:pt>
                <c:pt idx="355">
                  <c:v>-645.5</c:v>
                </c:pt>
                <c:pt idx="356">
                  <c:v>-492.5</c:v>
                </c:pt>
                <c:pt idx="357">
                  <c:v>-488.5</c:v>
                </c:pt>
                <c:pt idx="358">
                  <c:v>-484.5</c:v>
                </c:pt>
                <c:pt idx="359">
                  <c:v>-484.5</c:v>
                </c:pt>
                <c:pt idx="360">
                  <c:v>-478</c:v>
                </c:pt>
                <c:pt idx="361">
                  <c:v>-476.5</c:v>
                </c:pt>
                <c:pt idx="362">
                  <c:v>-476.5</c:v>
                </c:pt>
                <c:pt idx="363">
                  <c:v>-476</c:v>
                </c:pt>
                <c:pt idx="364">
                  <c:v>-474.5</c:v>
                </c:pt>
                <c:pt idx="365">
                  <c:v>-472.5</c:v>
                </c:pt>
                <c:pt idx="366">
                  <c:v>-469</c:v>
                </c:pt>
                <c:pt idx="367">
                  <c:v>-462.5</c:v>
                </c:pt>
                <c:pt idx="368">
                  <c:v>-462</c:v>
                </c:pt>
                <c:pt idx="369">
                  <c:v>-461.5</c:v>
                </c:pt>
                <c:pt idx="370">
                  <c:v>-458.5</c:v>
                </c:pt>
                <c:pt idx="371">
                  <c:v>-458</c:v>
                </c:pt>
                <c:pt idx="372">
                  <c:v>-456</c:v>
                </c:pt>
                <c:pt idx="373">
                  <c:v>-454.5</c:v>
                </c:pt>
                <c:pt idx="374">
                  <c:v>-454</c:v>
                </c:pt>
                <c:pt idx="375">
                  <c:v>-452</c:v>
                </c:pt>
                <c:pt idx="376">
                  <c:v>-445.5</c:v>
                </c:pt>
                <c:pt idx="377">
                  <c:v>-444</c:v>
                </c:pt>
                <c:pt idx="378">
                  <c:v>-442</c:v>
                </c:pt>
                <c:pt idx="379">
                  <c:v>-440</c:v>
                </c:pt>
                <c:pt idx="380">
                  <c:v>-438</c:v>
                </c:pt>
                <c:pt idx="381">
                  <c:v>-437.5</c:v>
                </c:pt>
                <c:pt idx="382">
                  <c:v>-429.5</c:v>
                </c:pt>
                <c:pt idx="383">
                  <c:v>-320.5</c:v>
                </c:pt>
                <c:pt idx="384">
                  <c:v>-296</c:v>
                </c:pt>
                <c:pt idx="385">
                  <c:v>-288</c:v>
                </c:pt>
                <c:pt idx="386">
                  <c:v>-284</c:v>
                </c:pt>
                <c:pt idx="387">
                  <c:v>-272.5</c:v>
                </c:pt>
                <c:pt idx="388">
                  <c:v>-268</c:v>
                </c:pt>
                <c:pt idx="389">
                  <c:v>-260</c:v>
                </c:pt>
                <c:pt idx="390">
                  <c:v>-252</c:v>
                </c:pt>
                <c:pt idx="391">
                  <c:v>-244.5</c:v>
                </c:pt>
                <c:pt idx="392">
                  <c:v>-228.5</c:v>
                </c:pt>
                <c:pt idx="393">
                  <c:v>-224</c:v>
                </c:pt>
                <c:pt idx="394">
                  <c:v>-68</c:v>
                </c:pt>
                <c:pt idx="395">
                  <c:v>-40</c:v>
                </c:pt>
                <c:pt idx="396">
                  <c:v>-36.5</c:v>
                </c:pt>
                <c:pt idx="397">
                  <c:v>0.5</c:v>
                </c:pt>
                <c:pt idx="398">
                  <c:v>3.5</c:v>
                </c:pt>
                <c:pt idx="399">
                  <c:v>11.5</c:v>
                </c:pt>
                <c:pt idx="400">
                  <c:v>112.5</c:v>
                </c:pt>
                <c:pt idx="401">
                  <c:v>112.5</c:v>
                </c:pt>
                <c:pt idx="402">
                  <c:v>132.5</c:v>
                </c:pt>
                <c:pt idx="403">
                  <c:v>132.5</c:v>
                </c:pt>
                <c:pt idx="404">
                  <c:v>132.5</c:v>
                </c:pt>
                <c:pt idx="405">
                  <c:v>132.5</c:v>
                </c:pt>
                <c:pt idx="406">
                  <c:v>135.5</c:v>
                </c:pt>
                <c:pt idx="407">
                  <c:v>136.5</c:v>
                </c:pt>
                <c:pt idx="408">
                  <c:v>136.5</c:v>
                </c:pt>
                <c:pt idx="409">
                  <c:v>156.5</c:v>
                </c:pt>
                <c:pt idx="410">
                  <c:v>172</c:v>
                </c:pt>
                <c:pt idx="411">
                  <c:v>197</c:v>
                </c:pt>
                <c:pt idx="412">
                  <c:v>321</c:v>
                </c:pt>
                <c:pt idx="413">
                  <c:v>349</c:v>
                </c:pt>
                <c:pt idx="414">
                  <c:v>349</c:v>
                </c:pt>
                <c:pt idx="415">
                  <c:v>353</c:v>
                </c:pt>
                <c:pt idx="416">
                  <c:v>353</c:v>
                </c:pt>
                <c:pt idx="417">
                  <c:v>417.5</c:v>
                </c:pt>
                <c:pt idx="418">
                  <c:v>553</c:v>
                </c:pt>
                <c:pt idx="419">
                  <c:v>553</c:v>
                </c:pt>
                <c:pt idx="420">
                  <c:v>553</c:v>
                </c:pt>
                <c:pt idx="421">
                  <c:v>565.5</c:v>
                </c:pt>
                <c:pt idx="422">
                  <c:v>569.5</c:v>
                </c:pt>
                <c:pt idx="423">
                  <c:v>625</c:v>
                </c:pt>
                <c:pt idx="424">
                  <c:v>637</c:v>
                </c:pt>
                <c:pt idx="425">
                  <c:v>786</c:v>
                </c:pt>
                <c:pt idx="426">
                  <c:v>786</c:v>
                </c:pt>
                <c:pt idx="427">
                  <c:v>858</c:v>
                </c:pt>
                <c:pt idx="428">
                  <c:v>858</c:v>
                </c:pt>
                <c:pt idx="429">
                  <c:v>862.5</c:v>
                </c:pt>
                <c:pt idx="430">
                  <c:v>870.5</c:v>
                </c:pt>
                <c:pt idx="431">
                  <c:v>938</c:v>
                </c:pt>
                <c:pt idx="432">
                  <c:v>990.5</c:v>
                </c:pt>
                <c:pt idx="433">
                  <c:v>1042.5</c:v>
                </c:pt>
                <c:pt idx="434">
                  <c:v>1058.5</c:v>
                </c:pt>
                <c:pt idx="435">
                  <c:v>1193</c:v>
                </c:pt>
                <c:pt idx="436">
                  <c:v>1222</c:v>
                </c:pt>
                <c:pt idx="437">
                  <c:v>1223</c:v>
                </c:pt>
                <c:pt idx="438">
                  <c:v>1223</c:v>
                </c:pt>
                <c:pt idx="439">
                  <c:v>1227</c:v>
                </c:pt>
                <c:pt idx="440">
                  <c:v>1235</c:v>
                </c:pt>
                <c:pt idx="441">
                  <c:v>1243.5</c:v>
                </c:pt>
                <c:pt idx="442">
                  <c:v>1250</c:v>
                </c:pt>
                <c:pt idx="443">
                  <c:v>1379</c:v>
                </c:pt>
                <c:pt idx="444">
                  <c:v>1395</c:v>
                </c:pt>
                <c:pt idx="445">
                  <c:v>1419.5</c:v>
                </c:pt>
                <c:pt idx="446">
                  <c:v>1491.5</c:v>
                </c:pt>
                <c:pt idx="447">
                  <c:v>1591.5</c:v>
                </c:pt>
                <c:pt idx="448">
                  <c:v>1595.5</c:v>
                </c:pt>
                <c:pt idx="449">
                  <c:v>1631.5</c:v>
                </c:pt>
                <c:pt idx="450">
                  <c:v>1631.5</c:v>
                </c:pt>
                <c:pt idx="451">
                  <c:v>1631.5</c:v>
                </c:pt>
                <c:pt idx="452">
                  <c:v>1647.5</c:v>
                </c:pt>
                <c:pt idx="453">
                  <c:v>1659</c:v>
                </c:pt>
                <c:pt idx="454">
                  <c:v>1679</c:v>
                </c:pt>
                <c:pt idx="455">
                  <c:v>1707</c:v>
                </c:pt>
                <c:pt idx="456">
                  <c:v>1791.5</c:v>
                </c:pt>
                <c:pt idx="457">
                  <c:v>1799.5</c:v>
                </c:pt>
                <c:pt idx="458">
                  <c:v>1799.5</c:v>
                </c:pt>
                <c:pt idx="459">
                  <c:v>1839</c:v>
                </c:pt>
                <c:pt idx="460">
                  <c:v>1859.5</c:v>
                </c:pt>
                <c:pt idx="461">
                  <c:v>1887.5</c:v>
                </c:pt>
                <c:pt idx="462">
                  <c:v>1915.5</c:v>
                </c:pt>
                <c:pt idx="463">
                  <c:v>2019</c:v>
                </c:pt>
                <c:pt idx="464">
                  <c:v>2048</c:v>
                </c:pt>
                <c:pt idx="465">
                  <c:v>2064.5</c:v>
                </c:pt>
                <c:pt idx="466">
                  <c:v>2092</c:v>
                </c:pt>
                <c:pt idx="467">
                  <c:v>2207</c:v>
                </c:pt>
                <c:pt idx="468">
                  <c:v>2252</c:v>
                </c:pt>
                <c:pt idx="469">
                  <c:v>2273</c:v>
                </c:pt>
                <c:pt idx="470">
                  <c:v>2313</c:v>
                </c:pt>
                <c:pt idx="471">
                  <c:v>2445</c:v>
                </c:pt>
                <c:pt idx="472">
                  <c:v>2461.5</c:v>
                </c:pt>
                <c:pt idx="473">
                  <c:v>2476</c:v>
                </c:pt>
                <c:pt idx="474">
                  <c:v>2517</c:v>
                </c:pt>
                <c:pt idx="475">
                  <c:v>2517.5</c:v>
                </c:pt>
                <c:pt idx="476">
                  <c:v>2517.5</c:v>
                </c:pt>
                <c:pt idx="477">
                  <c:v>2629</c:v>
                </c:pt>
                <c:pt idx="478">
                  <c:v>2661.5</c:v>
                </c:pt>
                <c:pt idx="479">
                  <c:v>2664</c:v>
                </c:pt>
                <c:pt idx="480">
                  <c:v>2693.5</c:v>
                </c:pt>
                <c:pt idx="481">
                  <c:v>2738</c:v>
                </c:pt>
                <c:pt idx="482">
                  <c:v>2738</c:v>
                </c:pt>
                <c:pt idx="483">
                  <c:v>2757</c:v>
                </c:pt>
                <c:pt idx="484">
                  <c:v>2872</c:v>
                </c:pt>
                <c:pt idx="485">
                  <c:v>2873.5</c:v>
                </c:pt>
                <c:pt idx="486">
                  <c:v>2881</c:v>
                </c:pt>
                <c:pt idx="487">
                  <c:v>2885.5</c:v>
                </c:pt>
                <c:pt idx="488">
                  <c:v>2886.5</c:v>
                </c:pt>
                <c:pt idx="489">
                  <c:v>2906</c:v>
                </c:pt>
                <c:pt idx="490">
                  <c:v>2906.5</c:v>
                </c:pt>
                <c:pt idx="491">
                  <c:v>2909</c:v>
                </c:pt>
                <c:pt idx="492">
                  <c:v>2926</c:v>
                </c:pt>
                <c:pt idx="493">
                  <c:v>2926</c:v>
                </c:pt>
                <c:pt idx="494">
                  <c:v>3074</c:v>
                </c:pt>
                <c:pt idx="495">
                  <c:v>3074</c:v>
                </c:pt>
                <c:pt idx="496">
                  <c:v>3081</c:v>
                </c:pt>
                <c:pt idx="497">
                  <c:v>3090</c:v>
                </c:pt>
                <c:pt idx="498">
                  <c:v>3090</c:v>
                </c:pt>
                <c:pt idx="499">
                  <c:v>3090</c:v>
                </c:pt>
                <c:pt idx="500">
                  <c:v>3090</c:v>
                </c:pt>
                <c:pt idx="501">
                  <c:v>3102.5</c:v>
                </c:pt>
                <c:pt idx="502">
                  <c:v>3103.5</c:v>
                </c:pt>
                <c:pt idx="503">
                  <c:v>3110</c:v>
                </c:pt>
                <c:pt idx="504">
                  <c:v>3112</c:v>
                </c:pt>
                <c:pt idx="505">
                  <c:v>3144</c:v>
                </c:pt>
                <c:pt idx="506">
                  <c:v>3175</c:v>
                </c:pt>
                <c:pt idx="507">
                  <c:v>3286.5</c:v>
                </c:pt>
                <c:pt idx="508">
                  <c:v>3290.5</c:v>
                </c:pt>
                <c:pt idx="509">
                  <c:v>3290.5</c:v>
                </c:pt>
                <c:pt idx="510">
                  <c:v>3307</c:v>
                </c:pt>
                <c:pt idx="511">
                  <c:v>3307</c:v>
                </c:pt>
                <c:pt idx="512">
                  <c:v>3307.5</c:v>
                </c:pt>
                <c:pt idx="513">
                  <c:v>3308</c:v>
                </c:pt>
                <c:pt idx="514">
                  <c:v>3313.5</c:v>
                </c:pt>
                <c:pt idx="515">
                  <c:v>3324</c:v>
                </c:pt>
                <c:pt idx="516">
                  <c:v>3327</c:v>
                </c:pt>
                <c:pt idx="517">
                  <c:v>3327</c:v>
                </c:pt>
                <c:pt idx="518">
                  <c:v>3356</c:v>
                </c:pt>
                <c:pt idx="519">
                  <c:v>3507</c:v>
                </c:pt>
                <c:pt idx="520">
                  <c:v>3517</c:v>
                </c:pt>
                <c:pt idx="521">
                  <c:v>3673.5</c:v>
                </c:pt>
                <c:pt idx="522">
                  <c:v>3675.5</c:v>
                </c:pt>
                <c:pt idx="523">
                  <c:v>3683</c:v>
                </c:pt>
                <c:pt idx="524">
                  <c:v>3722</c:v>
                </c:pt>
                <c:pt idx="525">
                  <c:v>3727</c:v>
                </c:pt>
                <c:pt idx="526">
                  <c:v>3731.5</c:v>
                </c:pt>
                <c:pt idx="527">
                  <c:v>3739</c:v>
                </c:pt>
                <c:pt idx="528">
                  <c:v>3763</c:v>
                </c:pt>
                <c:pt idx="529">
                  <c:v>3772</c:v>
                </c:pt>
                <c:pt idx="530">
                  <c:v>3919.5</c:v>
                </c:pt>
                <c:pt idx="531">
                  <c:v>3971</c:v>
                </c:pt>
                <c:pt idx="532">
                  <c:v>3971</c:v>
                </c:pt>
                <c:pt idx="533">
                  <c:v>4064</c:v>
                </c:pt>
                <c:pt idx="534">
                  <c:v>4107</c:v>
                </c:pt>
                <c:pt idx="535">
                  <c:v>4123.5</c:v>
                </c:pt>
                <c:pt idx="536">
                  <c:v>4124</c:v>
                </c:pt>
                <c:pt idx="537">
                  <c:v>4140</c:v>
                </c:pt>
                <c:pt idx="538">
                  <c:v>4140</c:v>
                </c:pt>
                <c:pt idx="539">
                  <c:v>4161.5</c:v>
                </c:pt>
                <c:pt idx="540">
                  <c:v>4276</c:v>
                </c:pt>
                <c:pt idx="541">
                  <c:v>4300</c:v>
                </c:pt>
                <c:pt idx="542">
                  <c:v>4308</c:v>
                </c:pt>
                <c:pt idx="543">
                  <c:v>4315</c:v>
                </c:pt>
                <c:pt idx="544">
                  <c:v>4348</c:v>
                </c:pt>
                <c:pt idx="545">
                  <c:v>4364</c:v>
                </c:pt>
                <c:pt idx="546">
                  <c:v>4508.5</c:v>
                </c:pt>
                <c:pt idx="547">
                  <c:v>4525</c:v>
                </c:pt>
                <c:pt idx="548">
                  <c:v>4528</c:v>
                </c:pt>
                <c:pt idx="549">
                  <c:v>4592</c:v>
                </c:pt>
                <c:pt idx="550">
                  <c:v>4732</c:v>
                </c:pt>
                <c:pt idx="551">
                  <c:v>4757.5</c:v>
                </c:pt>
                <c:pt idx="552">
                  <c:v>4936</c:v>
                </c:pt>
                <c:pt idx="553">
                  <c:v>4944.5</c:v>
                </c:pt>
                <c:pt idx="554">
                  <c:v>4980.5</c:v>
                </c:pt>
                <c:pt idx="555">
                  <c:v>4989</c:v>
                </c:pt>
                <c:pt idx="556">
                  <c:v>4990</c:v>
                </c:pt>
                <c:pt idx="557">
                  <c:v>5014</c:v>
                </c:pt>
                <c:pt idx="558">
                  <c:v>5030</c:v>
                </c:pt>
                <c:pt idx="559">
                  <c:v>5152.5</c:v>
                </c:pt>
                <c:pt idx="560">
                  <c:v>5154</c:v>
                </c:pt>
                <c:pt idx="561">
                  <c:v>5159</c:v>
                </c:pt>
                <c:pt idx="562">
                  <c:v>5161</c:v>
                </c:pt>
                <c:pt idx="563">
                  <c:v>5169</c:v>
                </c:pt>
                <c:pt idx="564">
                  <c:v>5177</c:v>
                </c:pt>
                <c:pt idx="565">
                  <c:v>5178</c:v>
                </c:pt>
                <c:pt idx="566">
                  <c:v>5205.5</c:v>
                </c:pt>
                <c:pt idx="567">
                  <c:v>5385</c:v>
                </c:pt>
                <c:pt idx="568">
                  <c:v>5390</c:v>
                </c:pt>
                <c:pt idx="569">
                  <c:v>5411</c:v>
                </c:pt>
                <c:pt idx="570">
                  <c:v>5589.5</c:v>
                </c:pt>
                <c:pt idx="571">
                  <c:v>5602</c:v>
                </c:pt>
                <c:pt idx="572">
                  <c:v>5619</c:v>
                </c:pt>
                <c:pt idx="573">
                  <c:v>5638.5</c:v>
                </c:pt>
                <c:pt idx="574">
                  <c:v>5663.5</c:v>
                </c:pt>
              </c:numCache>
            </c:numRef>
          </c:xVal>
          <c:yVal>
            <c:numRef>
              <c:f>Active!$U$21:$U$903</c:f>
              <c:numCache>
                <c:formatCode>General</c:formatCode>
                <c:ptCount val="883"/>
                <c:pt idx="25">
                  <c:v>0.19333886999447714</c:v>
                </c:pt>
                <c:pt idx="67">
                  <c:v>-0.25810703000752255</c:v>
                </c:pt>
                <c:pt idx="128">
                  <c:v>-0.34505785000510514</c:v>
                </c:pt>
                <c:pt idx="130">
                  <c:v>0.3883826799938106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9B7-4FF9-857D-7FC8FCF84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911008"/>
        <c:axId val="1"/>
      </c:scatterChart>
      <c:valAx>
        <c:axId val="452911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9089604443935"/>
              <c:y val="0.830620260415330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1564201868903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9110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2016653843425497"/>
          <c:y val="0.91531081416125915"/>
          <c:w val="0.46777590431133736"/>
          <c:h val="6.5146579804560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PV Cas - Sec. O-C Diagr.</a:t>
            </a:r>
          </a:p>
        </c:rich>
      </c:tx>
      <c:layout>
        <c:manualLayout>
          <c:xMode val="edge"/>
          <c:yMode val="edge"/>
          <c:x val="0.30290456431535268"/>
          <c:y val="3.5714285714285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82572614107885"/>
          <c:y val="0.15584415584415584"/>
          <c:w val="0.76970954356846477"/>
          <c:h val="0.6071428571428571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Active!$F$21:$F$903</c:f>
              <c:numCache>
                <c:formatCode>General</c:formatCode>
                <c:ptCount val="883"/>
                <c:pt idx="0">
                  <c:v>-19650.5</c:v>
                </c:pt>
                <c:pt idx="1">
                  <c:v>-19585</c:v>
                </c:pt>
                <c:pt idx="2">
                  <c:v>-19384.5</c:v>
                </c:pt>
                <c:pt idx="3">
                  <c:v>-19000.5</c:v>
                </c:pt>
                <c:pt idx="4">
                  <c:v>-18984</c:v>
                </c:pt>
                <c:pt idx="5">
                  <c:v>-18968</c:v>
                </c:pt>
                <c:pt idx="6">
                  <c:v>-18952</c:v>
                </c:pt>
                <c:pt idx="7">
                  <c:v>-18848.5</c:v>
                </c:pt>
                <c:pt idx="8">
                  <c:v>-18795.5</c:v>
                </c:pt>
                <c:pt idx="9">
                  <c:v>-18792</c:v>
                </c:pt>
                <c:pt idx="10">
                  <c:v>-18780</c:v>
                </c:pt>
                <c:pt idx="11">
                  <c:v>-18771.5</c:v>
                </c:pt>
                <c:pt idx="12">
                  <c:v>-18755.5</c:v>
                </c:pt>
                <c:pt idx="13">
                  <c:v>-18739</c:v>
                </c:pt>
                <c:pt idx="14">
                  <c:v>-18628.5</c:v>
                </c:pt>
                <c:pt idx="15">
                  <c:v>-18558</c:v>
                </c:pt>
                <c:pt idx="16">
                  <c:v>-18439.5</c:v>
                </c:pt>
                <c:pt idx="17">
                  <c:v>-18410</c:v>
                </c:pt>
                <c:pt idx="18">
                  <c:v>-18403.5</c:v>
                </c:pt>
                <c:pt idx="19">
                  <c:v>-17971</c:v>
                </c:pt>
                <c:pt idx="20">
                  <c:v>-17826.5</c:v>
                </c:pt>
                <c:pt idx="21">
                  <c:v>-17822.5</c:v>
                </c:pt>
                <c:pt idx="22">
                  <c:v>-17574</c:v>
                </c:pt>
                <c:pt idx="23">
                  <c:v>-17545.5</c:v>
                </c:pt>
                <c:pt idx="24">
                  <c:v>-17349.5</c:v>
                </c:pt>
                <c:pt idx="25">
                  <c:v>-17329</c:v>
                </c:pt>
                <c:pt idx="26">
                  <c:v>-17280.5</c:v>
                </c:pt>
                <c:pt idx="27">
                  <c:v>-17165.5</c:v>
                </c:pt>
                <c:pt idx="28">
                  <c:v>-17120.5</c:v>
                </c:pt>
                <c:pt idx="29">
                  <c:v>-16945</c:v>
                </c:pt>
                <c:pt idx="30">
                  <c:v>-16540</c:v>
                </c:pt>
                <c:pt idx="31">
                  <c:v>-16438.5</c:v>
                </c:pt>
                <c:pt idx="32">
                  <c:v>-16327.5</c:v>
                </c:pt>
                <c:pt idx="33">
                  <c:v>-15883</c:v>
                </c:pt>
                <c:pt idx="34">
                  <c:v>-15813.5</c:v>
                </c:pt>
                <c:pt idx="35">
                  <c:v>-15629.5</c:v>
                </c:pt>
                <c:pt idx="36">
                  <c:v>-15105.5</c:v>
                </c:pt>
                <c:pt idx="37">
                  <c:v>-14889</c:v>
                </c:pt>
                <c:pt idx="38">
                  <c:v>-14676.5</c:v>
                </c:pt>
                <c:pt idx="39">
                  <c:v>-14660.5</c:v>
                </c:pt>
                <c:pt idx="40">
                  <c:v>-14660.5</c:v>
                </c:pt>
                <c:pt idx="41">
                  <c:v>-14440</c:v>
                </c:pt>
                <c:pt idx="42">
                  <c:v>-14440</c:v>
                </c:pt>
                <c:pt idx="43">
                  <c:v>-14436</c:v>
                </c:pt>
                <c:pt idx="44">
                  <c:v>-14223.5</c:v>
                </c:pt>
                <c:pt idx="45">
                  <c:v>-14223.5</c:v>
                </c:pt>
                <c:pt idx="46">
                  <c:v>-14215</c:v>
                </c:pt>
                <c:pt idx="47">
                  <c:v>-14203</c:v>
                </c:pt>
                <c:pt idx="48">
                  <c:v>-14199</c:v>
                </c:pt>
                <c:pt idx="49">
                  <c:v>-14183</c:v>
                </c:pt>
                <c:pt idx="50">
                  <c:v>-13990.5</c:v>
                </c:pt>
                <c:pt idx="51">
                  <c:v>-13953</c:v>
                </c:pt>
                <c:pt idx="52">
                  <c:v>-13798.5</c:v>
                </c:pt>
                <c:pt idx="53">
                  <c:v>-13721</c:v>
                </c:pt>
                <c:pt idx="54">
                  <c:v>-13623</c:v>
                </c:pt>
                <c:pt idx="55">
                  <c:v>-13569</c:v>
                </c:pt>
                <c:pt idx="56">
                  <c:v>-13218</c:v>
                </c:pt>
                <c:pt idx="57">
                  <c:v>-13213</c:v>
                </c:pt>
                <c:pt idx="58">
                  <c:v>-13198</c:v>
                </c:pt>
                <c:pt idx="59">
                  <c:v>-13197</c:v>
                </c:pt>
                <c:pt idx="60">
                  <c:v>-13182</c:v>
                </c:pt>
                <c:pt idx="61">
                  <c:v>-13165</c:v>
                </c:pt>
                <c:pt idx="62">
                  <c:v>-13164</c:v>
                </c:pt>
                <c:pt idx="63">
                  <c:v>-13140.5</c:v>
                </c:pt>
                <c:pt idx="64">
                  <c:v>-13132</c:v>
                </c:pt>
                <c:pt idx="65">
                  <c:v>-13120.5</c:v>
                </c:pt>
                <c:pt idx="66">
                  <c:v>-13112.5</c:v>
                </c:pt>
                <c:pt idx="67">
                  <c:v>-13014</c:v>
                </c:pt>
                <c:pt idx="68">
                  <c:v>-12976</c:v>
                </c:pt>
                <c:pt idx="69">
                  <c:v>-12948.5</c:v>
                </c:pt>
                <c:pt idx="70">
                  <c:v>-12932.5</c:v>
                </c:pt>
                <c:pt idx="71">
                  <c:v>-12807.5</c:v>
                </c:pt>
                <c:pt idx="72">
                  <c:v>-12775.5</c:v>
                </c:pt>
                <c:pt idx="73">
                  <c:v>-12718.5</c:v>
                </c:pt>
                <c:pt idx="74">
                  <c:v>-12585</c:v>
                </c:pt>
                <c:pt idx="75">
                  <c:v>-12556</c:v>
                </c:pt>
                <c:pt idx="76">
                  <c:v>-12552</c:v>
                </c:pt>
                <c:pt idx="77">
                  <c:v>-12540</c:v>
                </c:pt>
                <c:pt idx="78">
                  <c:v>-12532</c:v>
                </c:pt>
                <c:pt idx="79">
                  <c:v>-12523</c:v>
                </c:pt>
                <c:pt idx="80">
                  <c:v>-12523</c:v>
                </c:pt>
                <c:pt idx="81">
                  <c:v>-12490.5</c:v>
                </c:pt>
                <c:pt idx="82">
                  <c:v>-12266</c:v>
                </c:pt>
                <c:pt idx="83">
                  <c:v>-12178.5</c:v>
                </c:pt>
                <c:pt idx="84">
                  <c:v>-12170</c:v>
                </c:pt>
                <c:pt idx="85">
                  <c:v>-12166</c:v>
                </c:pt>
                <c:pt idx="86">
                  <c:v>-12162.5</c:v>
                </c:pt>
                <c:pt idx="87">
                  <c:v>-12158.5</c:v>
                </c:pt>
                <c:pt idx="88">
                  <c:v>-12153.5</c:v>
                </c:pt>
                <c:pt idx="89">
                  <c:v>-12140</c:v>
                </c:pt>
                <c:pt idx="90">
                  <c:v>-12139</c:v>
                </c:pt>
                <c:pt idx="91">
                  <c:v>-12118</c:v>
                </c:pt>
                <c:pt idx="92">
                  <c:v>-12102</c:v>
                </c:pt>
                <c:pt idx="93">
                  <c:v>-12078.5</c:v>
                </c:pt>
                <c:pt idx="94">
                  <c:v>-11958.5</c:v>
                </c:pt>
                <c:pt idx="95">
                  <c:v>-11923</c:v>
                </c:pt>
                <c:pt idx="96">
                  <c:v>-11761</c:v>
                </c:pt>
                <c:pt idx="97">
                  <c:v>-11757.5</c:v>
                </c:pt>
                <c:pt idx="98">
                  <c:v>-11757</c:v>
                </c:pt>
                <c:pt idx="99">
                  <c:v>-11745</c:v>
                </c:pt>
                <c:pt idx="100">
                  <c:v>-11742</c:v>
                </c:pt>
                <c:pt idx="101">
                  <c:v>-11714.5</c:v>
                </c:pt>
                <c:pt idx="102">
                  <c:v>-11666</c:v>
                </c:pt>
                <c:pt idx="103">
                  <c:v>-11648.5</c:v>
                </c:pt>
                <c:pt idx="104">
                  <c:v>-11525.5</c:v>
                </c:pt>
                <c:pt idx="105">
                  <c:v>-11505</c:v>
                </c:pt>
                <c:pt idx="106">
                  <c:v>-11277.5</c:v>
                </c:pt>
                <c:pt idx="107">
                  <c:v>-11269</c:v>
                </c:pt>
                <c:pt idx="108">
                  <c:v>-11233</c:v>
                </c:pt>
                <c:pt idx="109">
                  <c:v>-11100</c:v>
                </c:pt>
                <c:pt idx="110">
                  <c:v>-11097</c:v>
                </c:pt>
                <c:pt idx="111">
                  <c:v>-11083.5</c:v>
                </c:pt>
                <c:pt idx="112">
                  <c:v>-10913.5</c:v>
                </c:pt>
                <c:pt idx="113">
                  <c:v>-10903.5</c:v>
                </c:pt>
                <c:pt idx="114">
                  <c:v>-10899.5</c:v>
                </c:pt>
                <c:pt idx="115">
                  <c:v>-10895.5</c:v>
                </c:pt>
                <c:pt idx="116">
                  <c:v>-10871</c:v>
                </c:pt>
                <c:pt idx="117">
                  <c:v>-10715.5</c:v>
                </c:pt>
                <c:pt idx="118">
                  <c:v>-10701</c:v>
                </c:pt>
                <c:pt idx="119">
                  <c:v>-10683</c:v>
                </c:pt>
                <c:pt idx="120">
                  <c:v>-10511</c:v>
                </c:pt>
                <c:pt idx="121">
                  <c:v>-10480.5</c:v>
                </c:pt>
                <c:pt idx="122">
                  <c:v>-10475.5</c:v>
                </c:pt>
                <c:pt idx="123">
                  <c:v>-10272.5</c:v>
                </c:pt>
                <c:pt idx="124">
                  <c:v>-10243.5</c:v>
                </c:pt>
                <c:pt idx="125">
                  <c:v>-10226.5</c:v>
                </c:pt>
                <c:pt idx="126">
                  <c:v>-10211</c:v>
                </c:pt>
                <c:pt idx="127">
                  <c:v>-10059</c:v>
                </c:pt>
                <c:pt idx="128">
                  <c:v>-9877</c:v>
                </c:pt>
                <c:pt idx="129">
                  <c:v>-9859.5</c:v>
                </c:pt>
                <c:pt idx="130">
                  <c:v>-9837.5</c:v>
                </c:pt>
                <c:pt idx="131">
                  <c:v>-9834</c:v>
                </c:pt>
                <c:pt idx="132">
                  <c:v>-9825</c:v>
                </c:pt>
                <c:pt idx="133">
                  <c:v>-9649.5</c:v>
                </c:pt>
                <c:pt idx="134">
                  <c:v>-9634</c:v>
                </c:pt>
                <c:pt idx="135">
                  <c:v>-9633.5</c:v>
                </c:pt>
                <c:pt idx="136">
                  <c:v>-9616.5</c:v>
                </c:pt>
                <c:pt idx="137">
                  <c:v>-9548.5</c:v>
                </c:pt>
                <c:pt idx="138">
                  <c:v>-9534</c:v>
                </c:pt>
                <c:pt idx="139">
                  <c:v>-9434</c:v>
                </c:pt>
                <c:pt idx="140">
                  <c:v>-9229</c:v>
                </c:pt>
                <c:pt idx="141">
                  <c:v>-9225</c:v>
                </c:pt>
                <c:pt idx="142">
                  <c:v>-9036.5</c:v>
                </c:pt>
                <c:pt idx="143">
                  <c:v>-8993</c:v>
                </c:pt>
                <c:pt idx="144">
                  <c:v>-8947.5</c:v>
                </c:pt>
                <c:pt idx="145">
                  <c:v>-8820</c:v>
                </c:pt>
                <c:pt idx="146">
                  <c:v>-8403</c:v>
                </c:pt>
                <c:pt idx="147">
                  <c:v>-8387.5</c:v>
                </c:pt>
                <c:pt idx="148">
                  <c:v>-8371</c:v>
                </c:pt>
                <c:pt idx="149">
                  <c:v>-8370.5</c:v>
                </c:pt>
                <c:pt idx="150">
                  <c:v>-8366.5</c:v>
                </c:pt>
                <c:pt idx="151">
                  <c:v>-7995</c:v>
                </c:pt>
                <c:pt idx="152">
                  <c:v>-7983</c:v>
                </c:pt>
                <c:pt idx="153">
                  <c:v>-7766</c:v>
                </c:pt>
                <c:pt idx="154">
                  <c:v>-7538.5</c:v>
                </c:pt>
                <c:pt idx="155">
                  <c:v>-7513.5</c:v>
                </c:pt>
                <c:pt idx="156">
                  <c:v>-7513.5</c:v>
                </c:pt>
                <c:pt idx="157">
                  <c:v>-7293</c:v>
                </c:pt>
                <c:pt idx="158">
                  <c:v>-7245</c:v>
                </c:pt>
                <c:pt idx="159">
                  <c:v>-7120.5</c:v>
                </c:pt>
                <c:pt idx="160">
                  <c:v>-7056</c:v>
                </c:pt>
                <c:pt idx="161">
                  <c:v>-6929.5</c:v>
                </c:pt>
                <c:pt idx="162">
                  <c:v>-6913</c:v>
                </c:pt>
                <c:pt idx="163">
                  <c:v>-6848</c:v>
                </c:pt>
                <c:pt idx="164">
                  <c:v>-6720</c:v>
                </c:pt>
                <c:pt idx="165">
                  <c:v>-6716.5</c:v>
                </c:pt>
                <c:pt idx="166">
                  <c:v>-6615.5</c:v>
                </c:pt>
                <c:pt idx="167">
                  <c:v>-6548.5</c:v>
                </c:pt>
                <c:pt idx="168">
                  <c:v>-6500</c:v>
                </c:pt>
                <c:pt idx="169">
                  <c:v>-6296</c:v>
                </c:pt>
                <c:pt idx="170">
                  <c:v>-6295.5</c:v>
                </c:pt>
                <c:pt idx="171">
                  <c:v>-6291.5</c:v>
                </c:pt>
                <c:pt idx="172">
                  <c:v>-6279</c:v>
                </c:pt>
                <c:pt idx="173">
                  <c:v>-6147.5</c:v>
                </c:pt>
                <c:pt idx="174">
                  <c:v>-6095</c:v>
                </c:pt>
                <c:pt idx="175">
                  <c:v>-6091</c:v>
                </c:pt>
                <c:pt idx="176">
                  <c:v>-6059</c:v>
                </c:pt>
                <c:pt idx="177">
                  <c:v>-6006.5</c:v>
                </c:pt>
                <c:pt idx="178">
                  <c:v>-5939</c:v>
                </c:pt>
                <c:pt idx="179">
                  <c:v>-5834</c:v>
                </c:pt>
                <c:pt idx="180">
                  <c:v>-5774</c:v>
                </c:pt>
                <c:pt idx="181">
                  <c:v>-5771.5</c:v>
                </c:pt>
                <c:pt idx="182">
                  <c:v>-5706</c:v>
                </c:pt>
                <c:pt idx="183">
                  <c:v>-5666</c:v>
                </c:pt>
                <c:pt idx="184">
                  <c:v>-5666</c:v>
                </c:pt>
                <c:pt idx="185">
                  <c:v>-5654.5</c:v>
                </c:pt>
                <c:pt idx="186">
                  <c:v>-5610</c:v>
                </c:pt>
                <c:pt idx="187">
                  <c:v>-5610</c:v>
                </c:pt>
                <c:pt idx="188">
                  <c:v>-5502</c:v>
                </c:pt>
                <c:pt idx="189">
                  <c:v>-5474</c:v>
                </c:pt>
                <c:pt idx="190">
                  <c:v>-5470.5</c:v>
                </c:pt>
                <c:pt idx="191">
                  <c:v>-5466</c:v>
                </c:pt>
                <c:pt idx="192">
                  <c:v>-5466</c:v>
                </c:pt>
                <c:pt idx="193">
                  <c:v>-5446</c:v>
                </c:pt>
                <c:pt idx="194">
                  <c:v>-5445.5</c:v>
                </c:pt>
                <c:pt idx="195">
                  <c:v>-5365</c:v>
                </c:pt>
                <c:pt idx="196">
                  <c:v>-5301.5</c:v>
                </c:pt>
                <c:pt idx="197">
                  <c:v>-5273</c:v>
                </c:pt>
                <c:pt idx="198">
                  <c:v>-5269</c:v>
                </c:pt>
                <c:pt idx="199">
                  <c:v>-5269</c:v>
                </c:pt>
                <c:pt idx="200">
                  <c:v>-5269</c:v>
                </c:pt>
                <c:pt idx="201">
                  <c:v>-5265.5</c:v>
                </c:pt>
                <c:pt idx="202">
                  <c:v>-5265</c:v>
                </c:pt>
                <c:pt idx="203">
                  <c:v>-5253</c:v>
                </c:pt>
                <c:pt idx="204">
                  <c:v>-5168.5</c:v>
                </c:pt>
                <c:pt idx="205">
                  <c:v>-5081.5</c:v>
                </c:pt>
                <c:pt idx="206">
                  <c:v>-5077</c:v>
                </c:pt>
                <c:pt idx="207">
                  <c:v>-5065</c:v>
                </c:pt>
                <c:pt idx="208">
                  <c:v>-5057</c:v>
                </c:pt>
                <c:pt idx="209">
                  <c:v>-5025</c:v>
                </c:pt>
                <c:pt idx="210">
                  <c:v>-5000</c:v>
                </c:pt>
                <c:pt idx="211">
                  <c:v>-4996</c:v>
                </c:pt>
                <c:pt idx="212">
                  <c:v>-4984.5</c:v>
                </c:pt>
                <c:pt idx="213">
                  <c:v>-4964.5</c:v>
                </c:pt>
                <c:pt idx="214">
                  <c:v>-4873</c:v>
                </c:pt>
                <c:pt idx="215">
                  <c:v>-4828.5</c:v>
                </c:pt>
                <c:pt idx="216">
                  <c:v>-4828</c:v>
                </c:pt>
                <c:pt idx="217">
                  <c:v>-4824.5</c:v>
                </c:pt>
                <c:pt idx="218">
                  <c:v>-4808</c:v>
                </c:pt>
                <c:pt idx="219">
                  <c:v>-4792.5</c:v>
                </c:pt>
                <c:pt idx="220">
                  <c:v>-4788</c:v>
                </c:pt>
                <c:pt idx="221">
                  <c:v>-4764</c:v>
                </c:pt>
                <c:pt idx="222">
                  <c:v>-4680</c:v>
                </c:pt>
                <c:pt idx="223">
                  <c:v>-4640.5</c:v>
                </c:pt>
                <c:pt idx="224">
                  <c:v>-4636.5</c:v>
                </c:pt>
                <c:pt idx="225">
                  <c:v>-4620.5</c:v>
                </c:pt>
                <c:pt idx="226">
                  <c:v>-4464</c:v>
                </c:pt>
                <c:pt idx="227">
                  <c:v>-4428</c:v>
                </c:pt>
                <c:pt idx="228">
                  <c:v>-4367.5</c:v>
                </c:pt>
                <c:pt idx="229">
                  <c:v>-4235.5</c:v>
                </c:pt>
                <c:pt idx="230">
                  <c:v>-4188</c:v>
                </c:pt>
                <c:pt idx="231">
                  <c:v>-4159.5</c:v>
                </c:pt>
                <c:pt idx="232">
                  <c:v>-4148</c:v>
                </c:pt>
                <c:pt idx="233">
                  <c:v>-4111.5</c:v>
                </c:pt>
                <c:pt idx="234">
                  <c:v>-4031.5</c:v>
                </c:pt>
                <c:pt idx="235">
                  <c:v>-3999.5</c:v>
                </c:pt>
                <c:pt idx="236">
                  <c:v>-3982.5</c:v>
                </c:pt>
                <c:pt idx="237">
                  <c:v>-3968.5</c:v>
                </c:pt>
                <c:pt idx="238">
                  <c:v>-3968.5</c:v>
                </c:pt>
                <c:pt idx="239">
                  <c:v>-3954.5</c:v>
                </c:pt>
                <c:pt idx="240">
                  <c:v>-3827</c:v>
                </c:pt>
                <c:pt idx="241">
                  <c:v>-3776.5</c:v>
                </c:pt>
                <c:pt idx="242">
                  <c:v>-3750.5</c:v>
                </c:pt>
                <c:pt idx="243">
                  <c:v>-3750.5</c:v>
                </c:pt>
                <c:pt idx="244">
                  <c:v>-3726.5</c:v>
                </c:pt>
                <c:pt idx="245">
                  <c:v>-3594</c:v>
                </c:pt>
                <c:pt idx="246">
                  <c:v>-3582</c:v>
                </c:pt>
                <c:pt idx="247">
                  <c:v>-3558</c:v>
                </c:pt>
                <c:pt idx="248">
                  <c:v>-3550</c:v>
                </c:pt>
                <c:pt idx="249">
                  <c:v>-3530</c:v>
                </c:pt>
                <c:pt idx="250">
                  <c:v>-3159</c:v>
                </c:pt>
                <c:pt idx="251">
                  <c:v>-3154.5</c:v>
                </c:pt>
                <c:pt idx="252">
                  <c:v>-2974.5</c:v>
                </c:pt>
                <c:pt idx="253">
                  <c:v>-2967</c:v>
                </c:pt>
                <c:pt idx="254">
                  <c:v>-2949</c:v>
                </c:pt>
                <c:pt idx="255">
                  <c:v>-2789.5</c:v>
                </c:pt>
                <c:pt idx="256">
                  <c:v>-2789</c:v>
                </c:pt>
                <c:pt idx="257">
                  <c:v>-2738.5</c:v>
                </c:pt>
                <c:pt idx="258">
                  <c:v>-2564.5</c:v>
                </c:pt>
                <c:pt idx="259">
                  <c:v>-2549.5</c:v>
                </c:pt>
                <c:pt idx="260">
                  <c:v>-2492</c:v>
                </c:pt>
                <c:pt idx="261">
                  <c:v>-2300.5</c:v>
                </c:pt>
                <c:pt idx="262">
                  <c:v>-2292</c:v>
                </c:pt>
                <c:pt idx="263">
                  <c:v>-2179</c:v>
                </c:pt>
                <c:pt idx="264">
                  <c:v>-2164</c:v>
                </c:pt>
                <c:pt idx="265">
                  <c:v>-2144</c:v>
                </c:pt>
                <c:pt idx="266">
                  <c:v>-2144</c:v>
                </c:pt>
                <c:pt idx="267">
                  <c:v>-2144</c:v>
                </c:pt>
                <c:pt idx="268">
                  <c:v>-2144</c:v>
                </c:pt>
                <c:pt idx="269">
                  <c:v>-2144</c:v>
                </c:pt>
                <c:pt idx="270">
                  <c:v>-2144</c:v>
                </c:pt>
                <c:pt idx="271">
                  <c:v>-2144</c:v>
                </c:pt>
                <c:pt idx="272">
                  <c:v>-2143.5</c:v>
                </c:pt>
                <c:pt idx="273">
                  <c:v>-2128.5</c:v>
                </c:pt>
                <c:pt idx="274">
                  <c:v>-2111.5</c:v>
                </c:pt>
                <c:pt idx="275">
                  <c:v>-2104.5</c:v>
                </c:pt>
                <c:pt idx="276">
                  <c:v>-2031.5</c:v>
                </c:pt>
                <c:pt idx="277">
                  <c:v>-2031</c:v>
                </c:pt>
                <c:pt idx="278">
                  <c:v>-1923.5</c:v>
                </c:pt>
                <c:pt idx="279">
                  <c:v>-1923.5</c:v>
                </c:pt>
                <c:pt idx="280">
                  <c:v>-1903</c:v>
                </c:pt>
                <c:pt idx="281">
                  <c:v>-1874.5</c:v>
                </c:pt>
                <c:pt idx="282">
                  <c:v>-1863</c:v>
                </c:pt>
                <c:pt idx="283">
                  <c:v>-1826.5</c:v>
                </c:pt>
                <c:pt idx="284">
                  <c:v>-1739</c:v>
                </c:pt>
                <c:pt idx="285">
                  <c:v>-1739</c:v>
                </c:pt>
                <c:pt idx="286">
                  <c:v>-1739</c:v>
                </c:pt>
                <c:pt idx="287">
                  <c:v>-1714.5</c:v>
                </c:pt>
                <c:pt idx="288">
                  <c:v>-1697.5</c:v>
                </c:pt>
                <c:pt idx="289">
                  <c:v>-1669.5</c:v>
                </c:pt>
                <c:pt idx="290">
                  <c:v>-1643.5</c:v>
                </c:pt>
                <c:pt idx="291">
                  <c:v>-1542</c:v>
                </c:pt>
                <c:pt idx="292">
                  <c:v>-1539</c:v>
                </c:pt>
                <c:pt idx="293">
                  <c:v>-1530.5</c:v>
                </c:pt>
                <c:pt idx="294">
                  <c:v>-1518.5</c:v>
                </c:pt>
                <c:pt idx="295">
                  <c:v>-1518.5</c:v>
                </c:pt>
                <c:pt idx="296">
                  <c:v>-1518.5</c:v>
                </c:pt>
                <c:pt idx="297">
                  <c:v>-1465.5</c:v>
                </c:pt>
                <c:pt idx="298">
                  <c:v>-1441.5</c:v>
                </c:pt>
                <c:pt idx="299">
                  <c:v>-1438.5</c:v>
                </c:pt>
                <c:pt idx="300">
                  <c:v>-1433.5</c:v>
                </c:pt>
                <c:pt idx="301">
                  <c:v>-1418.5</c:v>
                </c:pt>
                <c:pt idx="302">
                  <c:v>-1402</c:v>
                </c:pt>
                <c:pt idx="303">
                  <c:v>-1315.5</c:v>
                </c:pt>
                <c:pt idx="304">
                  <c:v>-1306.5</c:v>
                </c:pt>
                <c:pt idx="305">
                  <c:v>-1306.5</c:v>
                </c:pt>
                <c:pt idx="306">
                  <c:v>-1303.5</c:v>
                </c:pt>
                <c:pt idx="307">
                  <c:v>-1254.5</c:v>
                </c:pt>
                <c:pt idx="308">
                  <c:v>-1209.5</c:v>
                </c:pt>
                <c:pt idx="309">
                  <c:v>-1161.5</c:v>
                </c:pt>
                <c:pt idx="310">
                  <c:v>-1158</c:v>
                </c:pt>
                <c:pt idx="311">
                  <c:v>-1154</c:v>
                </c:pt>
                <c:pt idx="312">
                  <c:v>-1101.5</c:v>
                </c:pt>
                <c:pt idx="313">
                  <c:v>-1101.5</c:v>
                </c:pt>
                <c:pt idx="314">
                  <c:v>-1101.5</c:v>
                </c:pt>
                <c:pt idx="315">
                  <c:v>-1101.5</c:v>
                </c:pt>
                <c:pt idx="316">
                  <c:v>-1101.5</c:v>
                </c:pt>
                <c:pt idx="317">
                  <c:v>-1093.5</c:v>
                </c:pt>
                <c:pt idx="318">
                  <c:v>-1069.5</c:v>
                </c:pt>
                <c:pt idx="319">
                  <c:v>-1050.5</c:v>
                </c:pt>
                <c:pt idx="320">
                  <c:v>-1050.5</c:v>
                </c:pt>
                <c:pt idx="321">
                  <c:v>-1034</c:v>
                </c:pt>
                <c:pt idx="322">
                  <c:v>-1034</c:v>
                </c:pt>
                <c:pt idx="323">
                  <c:v>-913.5</c:v>
                </c:pt>
                <c:pt idx="324">
                  <c:v>-897.5</c:v>
                </c:pt>
                <c:pt idx="325">
                  <c:v>-897</c:v>
                </c:pt>
                <c:pt idx="326">
                  <c:v>-893</c:v>
                </c:pt>
                <c:pt idx="327">
                  <c:v>-893</c:v>
                </c:pt>
                <c:pt idx="328">
                  <c:v>-893</c:v>
                </c:pt>
                <c:pt idx="329">
                  <c:v>-893</c:v>
                </c:pt>
                <c:pt idx="330">
                  <c:v>-862</c:v>
                </c:pt>
                <c:pt idx="331">
                  <c:v>-862</c:v>
                </c:pt>
                <c:pt idx="332">
                  <c:v>-861</c:v>
                </c:pt>
                <c:pt idx="333">
                  <c:v>-861</c:v>
                </c:pt>
                <c:pt idx="334">
                  <c:v>-813</c:v>
                </c:pt>
                <c:pt idx="335">
                  <c:v>-801</c:v>
                </c:pt>
                <c:pt idx="336">
                  <c:v>-741.5</c:v>
                </c:pt>
                <c:pt idx="337">
                  <c:v>-697</c:v>
                </c:pt>
                <c:pt idx="338">
                  <c:v>-697</c:v>
                </c:pt>
                <c:pt idx="339">
                  <c:v>-697</c:v>
                </c:pt>
                <c:pt idx="340">
                  <c:v>-697</c:v>
                </c:pt>
                <c:pt idx="341">
                  <c:v>-697</c:v>
                </c:pt>
                <c:pt idx="342">
                  <c:v>-697</c:v>
                </c:pt>
                <c:pt idx="343">
                  <c:v>-697</c:v>
                </c:pt>
                <c:pt idx="344">
                  <c:v>-697</c:v>
                </c:pt>
                <c:pt idx="345">
                  <c:v>-697</c:v>
                </c:pt>
                <c:pt idx="346">
                  <c:v>-697</c:v>
                </c:pt>
                <c:pt idx="347">
                  <c:v>-697</c:v>
                </c:pt>
                <c:pt idx="348">
                  <c:v>-693</c:v>
                </c:pt>
                <c:pt idx="349">
                  <c:v>-693</c:v>
                </c:pt>
                <c:pt idx="350">
                  <c:v>-693</c:v>
                </c:pt>
                <c:pt idx="351">
                  <c:v>-693</c:v>
                </c:pt>
                <c:pt idx="352">
                  <c:v>-693</c:v>
                </c:pt>
                <c:pt idx="353">
                  <c:v>-693</c:v>
                </c:pt>
                <c:pt idx="354">
                  <c:v>-677</c:v>
                </c:pt>
                <c:pt idx="355">
                  <c:v>-645.5</c:v>
                </c:pt>
                <c:pt idx="356">
                  <c:v>-492.5</c:v>
                </c:pt>
                <c:pt idx="357">
                  <c:v>-488.5</c:v>
                </c:pt>
                <c:pt idx="358">
                  <c:v>-484.5</c:v>
                </c:pt>
                <c:pt idx="359">
                  <c:v>-484.5</c:v>
                </c:pt>
                <c:pt idx="360">
                  <c:v>-478</c:v>
                </c:pt>
                <c:pt idx="361">
                  <c:v>-476.5</c:v>
                </c:pt>
                <c:pt idx="362">
                  <c:v>-476.5</c:v>
                </c:pt>
                <c:pt idx="363">
                  <c:v>-476</c:v>
                </c:pt>
                <c:pt idx="364">
                  <c:v>-474.5</c:v>
                </c:pt>
                <c:pt idx="365">
                  <c:v>-472.5</c:v>
                </c:pt>
                <c:pt idx="366">
                  <c:v>-469</c:v>
                </c:pt>
                <c:pt idx="367">
                  <c:v>-462.5</c:v>
                </c:pt>
                <c:pt idx="368">
                  <c:v>-462</c:v>
                </c:pt>
                <c:pt idx="369">
                  <c:v>-461.5</c:v>
                </c:pt>
                <c:pt idx="370">
                  <c:v>-458.5</c:v>
                </c:pt>
                <c:pt idx="371">
                  <c:v>-458</c:v>
                </c:pt>
                <c:pt idx="372">
                  <c:v>-456</c:v>
                </c:pt>
                <c:pt idx="373">
                  <c:v>-454.5</c:v>
                </c:pt>
                <c:pt idx="374">
                  <c:v>-454</c:v>
                </c:pt>
                <c:pt idx="375">
                  <c:v>-452</c:v>
                </c:pt>
                <c:pt idx="376">
                  <c:v>-445.5</c:v>
                </c:pt>
                <c:pt idx="377">
                  <c:v>-444</c:v>
                </c:pt>
                <c:pt idx="378">
                  <c:v>-442</c:v>
                </c:pt>
                <c:pt idx="379">
                  <c:v>-440</c:v>
                </c:pt>
                <c:pt idx="380">
                  <c:v>-438</c:v>
                </c:pt>
                <c:pt idx="381">
                  <c:v>-437.5</c:v>
                </c:pt>
                <c:pt idx="382">
                  <c:v>-429.5</c:v>
                </c:pt>
                <c:pt idx="383">
                  <c:v>-320.5</c:v>
                </c:pt>
                <c:pt idx="384">
                  <c:v>-296</c:v>
                </c:pt>
                <c:pt idx="385">
                  <c:v>-288</c:v>
                </c:pt>
                <c:pt idx="386">
                  <c:v>-284</c:v>
                </c:pt>
                <c:pt idx="387">
                  <c:v>-272.5</c:v>
                </c:pt>
                <c:pt idx="388">
                  <c:v>-268</c:v>
                </c:pt>
                <c:pt idx="389">
                  <c:v>-260</c:v>
                </c:pt>
                <c:pt idx="390">
                  <c:v>-252</c:v>
                </c:pt>
                <c:pt idx="391">
                  <c:v>-244.5</c:v>
                </c:pt>
                <c:pt idx="392">
                  <c:v>-228.5</c:v>
                </c:pt>
                <c:pt idx="393">
                  <c:v>-224</c:v>
                </c:pt>
                <c:pt idx="394">
                  <c:v>-68</c:v>
                </c:pt>
                <c:pt idx="395">
                  <c:v>-40</c:v>
                </c:pt>
                <c:pt idx="396">
                  <c:v>-36.5</c:v>
                </c:pt>
                <c:pt idx="397">
                  <c:v>0.5</c:v>
                </c:pt>
                <c:pt idx="398">
                  <c:v>3.5</c:v>
                </c:pt>
                <c:pt idx="399">
                  <c:v>11.5</c:v>
                </c:pt>
                <c:pt idx="400">
                  <c:v>112.5</c:v>
                </c:pt>
                <c:pt idx="401">
                  <c:v>112.5</c:v>
                </c:pt>
                <c:pt idx="402">
                  <c:v>132.5</c:v>
                </c:pt>
                <c:pt idx="403">
                  <c:v>132.5</c:v>
                </c:pt>
                <c:pt idx="404">
                  <c:v>132.5</c:v>
                </c:pt>
                <c:pt idx="405">
                  <c:v>132.5</c:v>
                </c:pt>
                <c:pt idx="406">
                  <c:v>135.5</c:v>
                </c:pt>
                <c:pt idx="407">
                  <c:v>136.5</c:v>
                </c:pt>
                <c:pt idx="408">
                  <c:v>136.5</c:v>
                </c:pt>
                <c:pt idx="409">
                  <c:v>156.5</c:v>
                </c:pt>
                <c:pt idx="410">
                  <c:v>172</c:v>
                </c:pt>
                <c:pt idx="411">
                  <c:v>197</c:v>
                </c:pt>
                <c:pt idx="412">
                  <c:v>321</c:v>
                </c:pt>
                <c:pt idx="413">
                  <c:v>349</c:v>
                </c:pt>
                <c:pt idx="414">
                  <c:v>349</c:v>
                </c:pt>
                <c:pt idx="415">
                  <c:v>353</c:v>
                </c:pt>
                <c:pt idx="416">
                  <c:v>353</c:v>
                </c:pt>
                <c:pt idx="417">
                  <c:v>417.5</c:v>
                </c:pt>
                <c:pt idx="418">
                  <c:v>553</c:v>
                </c:pt>
                <c:pt idx="419">
                  <c:v>553</c:v>
                </c:pt>
                <c:pt idx="420">
                  <c:v>553</c:v>
                </c:pt>
                <c:pt idx="421">
                  <c:v>565.5</c:v>
                </c:pt>
                <c:pt idx="422">
                  <c:v>569.5</c:v>
                </c:pt>
                <c:pt idx="423">
                  <c:v>625</c:v>
                </c:pt>
                <c:pt idx="424">
                  <c:v>637</c:v>
                </c:pt>
                <c:pt idx="425">
                  <c:v>786</c:v>
                </c:pt>
                <c:pt idx="426">
                  <c:v>786</c:v>
                </c:pt>
                <c:pt idx="427">
                  <c:v>858</c:v>
                </c:pt>
                <c:pt idx="428">
                  <c:v>858</c:v>
                </c:pt>
                <c:pt idx="429">
                  <c:v>862.5</c:v>
                </c:pt>
                <c:pt idx="430">
                  <c:v>870.5</c:v>
                </c:pt>
                <c:pt idx="431">
                  <c:v>938</c:v>
                </c:pt>
                <c:pt idx="432">
                  <c:v>990.5</c:v>
                </c:pt>
                <c:pt idx="433">
                  <c:v>1042.5</c:v>
                </c:pt>
                <c:pt idx="434">
                  <c:v>1058.5</c:v>
                </c:pt>
                <c:pt idx="435">
                  <c:v>1193</c:v>
                </c:pt>
                <c:pt idx="436">
                  <c:v>1222</c:v>
                </c:pt>
                <c:pt idx="437">
                  <c:v>1223</c:v>
                </c:pt>
                <c:pt idx="438">
                  <c:v>1223</c:v>
                </c:pt>
                <c:pt idx="439">
                  <c:v>1227</c:v>
                </c:pt>
                <c:pt idx="440">
                  <c:v>1235</c:v>
                </c:pt>
                <c:pt idx="441">
                  <c:v>1243.5</c:v>
                </c:pt>
                <c:pt idx="442">
                  <c:v>1250</c:v>
                </c:pt>
                <c:pt idx="443">
                  <c:v>1379</c:v>
                </c:pt>
                <c:pt idx="444">
                  <c:v>1395</c:v>
                </c:pt>
                <c:pt idx="445">
                  <c:v>1419.5</c:v>
                </c:pt>
                <c:pt idx="446">
                  <c:v>1491.5</c:v>
                </c:pt>
                <c:pt idx="447">
                  <c:v>1591.5</c:v>
                </c:pt>
                <c:pt idx="448">
                  <c:v>1595.5</c:v>
                </c:pt>
                <c:pt idx="449">
                  <c:v>1631.5</c:v>
                </c:pt>
                <c:pt idx="450">
                  <c:v>1631.5</c:v>
                </c:pt>
                <c:pt idx="451">
                  <c:v>1631.5</c:v>
                </c:pt>
                <c:pt idx="452">
                  <c:v>1647.5</c:v>
                </c:pt>
                <c:pt idx="453">
                  <c:v>1659</c:v>
                </c:pt>
                <c:pt idx="454">
                  <c:v>1679</c:v>
                </c:pt>
                <c:pt idx="455">
                  <c:v>1707</c:v>
                </c:pt>
                <c:pt idx="456">
                  <c:v>1791.5</c:v>
                </c:pt>
                <c:pt idx="457">
                  <c:v>1799.5</c:v>
                </c:pt>
                <c:pt idx="458">
                  <c:v>1799.5</c:v>
                </c:pt>
                <c:pt idx="459">
                  <c:v>1839</c:v>
                </c:pt>
                <c:pt idx="460">
                  <c:v>1859.5</c:v>
                </c:pt>
                <c:pt idx="461">
                  <c:v>1887.5</c:v>
                </c:pt>
                <c:pt idx="462">
                  <c:v>1915.5</c:v>
                </c:pt>
                <c:pt idx="463">
                  <c:v>2019</c:v>
                </c:pt>
                <c:pt idx="464">
                  <c:v>2048</c:v>
                </c:pt>
                <c:pt idx="465">
                  <c:v>2064.5</c:v>
                </c:pt>
                <c:pt idx="466">
                  <c:v>2092</c:v>
                </c:pt>
                <c:pt idx="467">
                  <c:v>2207</c:v>
                </c:pt>
                <c:pt idx="468">
                  <c:v>2252</c:v>
                </c:pt>
                <c:pt idx="469">
                  <c:v>2273</c:v>
                </c:pt>
                <c:pt idx="470">
                  <c:v>2313</c:v>
                </c:pt>
                <c:pt idx="471">
                  <c:v>2445</c:v>
                </c:pt>
                <c:pt idx="472">
                  <c:v>2461.5</c:v>
                </c:pt>
                <c:pt idx="473">
                  <c:v>2476</c:v>
                </c:pt>
                <c:pt idx="474">
                  <c:v>2517</c:v>
                </c:pt>
                <c:pt idx="475">
                  <c:v>2517.5</c:v>
                </c:pt>
                <c:pt idx="476">
                  <c:v>2517.5</c:v>
                </c:pt>
                <c:pt idx="477">
                  <c:v>2629</c:v>
                </c:pt>
                <c:pt idx="478">
                  <c:v>2661.5</c:v>
                </c:pt>
                <c:pt idx="479">
                  <c:v>2664</c:v>
                </c:pt>
                <c:pt idx="480">
                  <c:v>2693.5</c:v>
                </c:pt>
                <c:pt idx="481">
                  <c:v>2738</c:v>
                </c:pt>
                <c:pt idx="482">
                  <c:v>2738</c:v>
                </c:pt>
                <c:pt idx="483">
                  <c:v>2757</c:v>
                </c:pt>
                <c:pt idx="484">
                  <c:v>2872</c:v>
                </c:pt>
                <c:pt idx="485">
                  <c:v>2873.5</c:v>
                </c:pt>
                <c:pt idx="486">
                  <c:v>2881</c:v>
                </c:pt>
                <c:pt idx="487">
                  <c:v>2885.5</c:v>
                </c:pt>
                <c:pt idx="488">
                  <c:v>2886.5</c:v>
                </c:pt>
                <c:pt idx="489">
                  <c:v>2906</c:v>
                </c:pt>
                <c:pt idx="490">
                  <c:v>2906.5</c:v>
                </c:pt>
                <c:pt idx="491">
                  <c:v>2909</c:v>
                </c:pt>
                <c:pt idx="492">
                  <c:v>2926</c:v>
                </c:pt>
                <c:pt idx="493">
                  <c:v>2926</c:v>
                </c:pt>
                <c:pt idx="494">
                  <c:v>3074</c:v>
                </c:pt>
                <c:pt idx="495">
                  <c:v>3074</c:v>
                </c:pt>
                <c:pt idx="496">
                  <c:v>3081</c:v>
                </c:pt>
                <c:pt idx="497">
                  <c:v>3090</c:v>
                </c:pt>
                <c:pt idx="498">
                  <c:v>3090</c:v>
                </c:pt>
                <c:pt idx="499">
                  <c:v>3090</c:v>
                </c:pt>
                <c:pt idx="500">
                  <c:v>3090</c:v>
                </c:pt>
                <c:pt idx="501">
                  <c:v>3102.5</c:v>
                </c:pt>
                <c:pt idx="502">
                  <c:v>3103.5</c:v>
                </c:pt>
                <c:pt idx="503">
                  <c:v>3110</c:v>
                </c:pt>
                <c:pt idx="504">
                  <c:v>3112</c:v>
                </c:pt>
                <c:pt idx="505">
                  <c:v>3144</c:v>
                </c:pt>
                <c:pt idx="506">
                  <c:v>3175</c:v>
                </c:pt>
                <c:pt idx="507">
                  <c:v>3286.5</c:v>
                </c:pt>
                <c:pt idx="508">
                  <c:v>3290.5</c:v>
                </c:pt>
                <c:pt idx="509">
                  <c:v>3290.5</c:v>
                </c:pt>
                <c:pt idx="510">
                  <c:v>3307</c:v>
                </c:pt>
                <c:pt idx="511">
                  <c:v>3307</c:v>
                </c:pt>
                <c:pt idx="512">
                  <c:v>3307.5</c:v>
                </c:pt>
                <c:pt idx="513">
                  <c:v>3308</c:v>
                </c:pt>
                <c:pt idx="514">
                  <c:v>3313.5</c:v>
                </c:pt>
                <c:pt idx="515">
                  <c:v>3324</c:v>
                </c:pt>
                <c:pt idx="516">
                  <c:v>3327</c:v>
                </c:pt>
                <c:pt idx="517">
                  <c:v>3327</c:v>
                </c:pt>
                <c:pt idx="518">
                  <c:v>3356</c:v>
                </c:pt>
                <c:pt idx="519">
                  <c:v>3507</c:v>
                </c:pt>
                <c:pt idx="520">
                  <c:v>3517</c:v>
                </c:pt>
                <c:pt idx="521">
                  <c:v>3673.5</c:v>
                </c:pt>
                <c:pt idx="522">
                  <c:v>3675.5</c:v>
                </c:pt>
                <c:pt idx="523">
                  <c:v>3683</c:v>
                </c:pt>
                <c:pt idx="524">
                  <c:v>3722</c:v>
                </c:pt>
                <c:pt idx="525">
                  <c:v>3727</c:v>
                </c:pt>
                <c:pt idx="526">
                  <c:v>3731.5</c:v>
                </c:pt>
                <c:pt idx="527">
                  <c:v>3739</c:v>
                </c:pt>
                <c:pt idx="528">
                  <c:v>3763</c:v>
                </c:pt>
                <c:pt idx="529">
                  <c:v>3772</c:v>
                </c:pt>
                <c:pt idx="530">
                  <c:v>3919.5</c:v>
                </c:pt>
                <c:pt idx="531">
                  <c:v>3971</c:v>
                </c:pt>
                <c:pt idx="532">
                  <c:v>3971</c:v>
                </c:pt>
                <c:pt idx="533">
                  <c:v>4064</c:v>
                </c:pt>
                <c:pt idx="534">
                  <c:v>4107</c:v>
                </c:pt>
                <c:pt idx="535">
                  <c:v>4123.5</c:v>
                </c:pt>
                <c:pt idx="536">
                  <c:v>4124</c:v>
                </c:pt>
                <c:pt idx="537">
                  <c:v>4140</c:v>
                </c:pt>
                <c:pt idx="538">
                  <c:v>4140</c:v>
                </c:pt>
                <c:pt idx="539">
                  <c:v>4161.5</c:v>
                </c:pt>
                <c:pt idx="540">
                  <c:v>4276</c:v>
                </c:pt>
                <c:pt idx="541">
                  <c:v>4300</c:v>
                </c:pt>
                <c:pt idx="542">
                  <c:v>4308</c:v>
                </c:pt>
                <c:pt idx="543">
                  <c:v>4315</c:v>
                </c:pt>
                <c:pt idx="544">
                  <c:v>4348</c:v>
                </c:pt>
                <c:pt idx="545">
                  <c:v>4364</c:v>
                </c:pt>
                <c:pt idx="546">
                  <c:v>4508.5</c:v>
                </c:pt>
                <c:pt idx="547">
                  <c:v>4525</c:v>
                </c:pt>
                <c:pt idx="548">
                  <c:v>4528</c:v>
                </c:pt>
                <c:pt idx="549">
                  <c:v>4592</c:v>
                </c:pt>
                <c:pt idx="550">
                  <c:v>4732</c:v>
                </c:pt>
                <c:pt idx="551">
                  <c:v>4757.5</c:v>
                </c:pt>
                <c:pt idx="552">
                  <c:v>4936</c:v>
                </c:pt>
                <c:pt idx="553">
                  <c:v>4944.5</c:v>
                </c:pt>
                <c:pt idx="554">
                  <c:v>4980.5</c:v>
                </c:pt>
                <c:pt idx="555">
                  <c:v>4989</c:v>
                </c:pt>
                <c:pt idx="556">
                  <c:v>4990</c:v>
                </c:pt>
                <c:pt idx="557">
                  <c:v>5014</c:v>
                </c:pt>
                <c:pt idx="558">
                  <c:v>5030</c:v>
                </c:pt>
                <c:pt idx="559">
                  <c:v>5152.5</c:v>
                </c:pt>
                <c:pt idx="560">
                  <c:v>5154</c:v>
                </c:pt>
                <c:pt idx="561">
                  <c:v>5159</c:v>
                </c:pt>
                <c:pt idx="562">
                  <c:v>5161</c:v>
                </c:pt>
                <c:pt idx="563">
                  <c:v>5169</c:v>
                </c:pt>
                <c:pt idx="564">
                  <c:v>5177</c:v>
                </c:pt>
                <c:pt idx="565">
                  <c:v>5178</c:v>
                </c:pt>
                <c:pt idx="566">
                  <c:v>5205.5</c:v>
                </c:pt>
                <c:pt idx="567">
                  <c:v>5385</c:v>
                </c:pt>
                <c:pt idx="568">
                  <c:v>5390</c:v>
                </c:pt>
                <c:pt idx="569">
                  <c:v>5411</c:v>
                </c:pt>
                <c:pt idx="570">
                  <c:v>5589.5</c:v>
                </c:pt>
                <c:pt idx="571">
                  <c:v>5602</c:v>
                </c:pt>
                <c:pt idx="572">
                  <c:v>5619</c:v>
                </c:pt>
                <c:pt idx="573">
                  <c:v>5638.5</c:v>
                </c:pt>
                <c:pt idx="574">
                  <c:v>5663.5</c:v>
                </c:pt>
              </c:numCache>
            </c:numRef>
          </c:xVal>
          <c:yVal>
            <c:numRef>
              <c:f>Active!$S$21:$S$903</c:f>
              <c:numCache>
                <c:formatCode>General</c:formatCode>
                <c:ptCount val="883"/>
                <c:pt idx="1">
                  <c:v>-2.565697001045919E-2</c:v>
                </c:pt>
                <c:pt idx="4">
                  <c:v>-2.1042830005171709E-2</c:v>
                </c:pt>
                <c:pt idx="5">
                  <c:v>-8.5560590006934945E-2</c:v>
                </c:pt>
                <c:pt idx="6">
                  <c:v>-7.7078350008378038E-2</c:v>
                </c:pt>
                <c:pt idx="9">
                  <c:v>1.1744049988919869E-2</c:v>
                </c:pt>
                <c:pt idx="10">
                  <c:v>-6.7894270010583568E-2</c:v>
                </c:pt>
                <c:pt idx="13">
                  <c:v>8.4146999506629072E-4</c:v>
                </c:pt>
                <c:pt idx="15">
                  <c:v>-6.9203190007101512E-2</c:v>
                </c:pt>
                <c:pt idx="17">
                  <c:v>-1.574247000462492E-2</c:v>
                </c:pt>
                <c:pt idx="19">
                  <c:v>-4.0110100053425413E-3</c:v>
                </c:pt>
                <c:pt idx="22">
                  <c:v>-1.4545430007274263E-2</c:v>
                </c:pt>
                <c:pt idx="29">
                  <c:v>-2.0087370008695871E-2</c:v>
                </c:pt>
                <c:pt idx="30">
                  <c:v>-3.2380670007114531E-2</c:v>
                </c:pt>
                <c:pt idx="33">
                  <c:v>-6.6078690007998375E-2</c:v>
                </c:pt>
                <c:pt idx="37">
                  <c:v>2.8804699941247236E-3</c:v>
                </c:pt>
                <c:pt idx="41">
                  <c:v>-6.008667000423884E-2</c:v>
                </c:pt>
                <c:pt idx="42">
                  <c:v>-1.1086670005170163E-2</c:v>
                </c:pt>
                <c:pt idx="43">
                  <c:v>3.3889991755131632E-5</c:v>
                </c:pt>
                <c:pt idx="46">
                  <c:v>5.2194829993823078E-2</c:v>
                </c:pt>
                <c:pt idx="47">
                  <c:v>-1.444349000666989E-2</c:v>
                </c:pt>
                <c:pt idx="48">
                  <c:v>4.7677069993369514E-2</c:v>
                </c:pt>
                <c:pt idx="49">
                  <c:v>-4.4840690006822115E-2</c:v>
                </c:pt>
                <c:pt idx="51">
                  <c:v>-4.9084900056186598E-3</c:v>
                </c:pt>
                <c:pt idx="53">
                  <c:v>-6.2916010007029399E-2</c:v>
                </c:pt>
                <c:pt idx="54">
                  <c:v>-5.4962290007097181E-2</c:v>
                </c:pt>
                <c:pt idx="55">
                  <c:v>7.6652699935948476E-3</c:v>
                </c:pt>
                <c:pt idx="56">
                  <c:v>-7.5255590007145656E-2</c:v>
                </c:pt>
                <c:pt idx="57">
                  <c:v>-1.560489000621601E-2</c:v>
                </c:pt>
                <c:pt idx="58">
                  <c:v>-1.3652790006744908E-2</c:v>
                </c:pt>
                <c:pt idx="59">
                  <c:v>-6.0122650007542688E-2</c:v>
                </c:pt>
                <c:pt idx="60">
                  <c:v>-7.8170550004870165E-2</c:v>
                </c:pt>
                <c:pt idx="61">
                  <c:v>5.684182999539189E-2</c:v>
                </c:pt>
                <c:pt idx="62">
                  <c:v>2.4371969990170328E-2</c:v>
                </c:pt>
                <c:pt idx="64">
                  <c:v>-7.1663550006633159E-2</c:v>
                </c:pt>
                <c:pt idx="68">
                  <c:v>1.1038289991120109E-2</c:v>
                </c:pt>
                <c:pt idx="74">
                  <c:v>-7.2676970004977193E-2</c:v>
                </c:pt>
                <c:pt idx="75">
                  <c:v>1.3697089994820999E-2</c:v>
                </c:pt>
                <c:pt idx="76">
                  <c:v>3.4817649993783562E-2</c:v>
                </c:pt>
                <c:pt idx="77">
                  <c:v>-5.0820670006942237E-2</c:v>
                </c:pt>
                <c:pt idx="78">
                  <c:v>-5.2579550007067155E-2</c:v>
                </c:pt>
                <c:pt idx="79">
                  <c:v>1.4191709993610857E-2</c:v>
                </c:pt>
                <c:pt idx="80">
                  <c:v>3.6191709994454868E-2</c:v>
                </c:pt>
                <c:pt idx="82">
                  <c:v>-3.9562310008477652E-2</c:v>
                </c:pt>
                <c:pt idx="84">
                  <c:v>-3.9668870005698409E-2</c:v>
                </c:pt>
                <c:pt idx="85">
                  <c:v>-1.5483100069104694E-3</c:v>
                </c:pt>
                <c:pt idx="89">
                  <c:v>-6.7646700081240851E-3</c:v>
                </c:pt>
                <c:pt idx="90">
                  <c:v>7.3765469995123567E-2</c:v>
                </c:pt>
                <c:pt idx="91">
                  <c:v>1.8984099915542174E-3</c:v>
                </c:pt>
                <c:pt idx="92">
                  <c:v>3.3806499959609937E-3</c:v>
                </c:pt>
                <c:pt idx="95">
                  <c:v>2.3275709994777571E-2</c:v>
                </c:pt>
                <c:pt idx="96">
                  <c:v>-1.1841610004921677E-2</c:v>
                </c:pt>
                <c:pt idx="98">
                  <c:v>-3.7210500049695838E-3</c:v>
                </c:pt>
                <c:pt idx="99">
                  <c:v>-3.593700093915686E-4</c:v>
                </c:pt>
                <c:pt idx="100">
                  <c:v>-3.2768950008176034E-2</c:v>
                </c:pt>
                <c:pt idx="102">
                  <c:v>-4.4478310006525135E-2</c:v>
                </c:pt>
                <c:pt idx="105">
                  <c:v>-4.1257700067944825E-3</c:v>
                </c:pt>
                <c:pt idx="107">
                  <c:v>-4.3012730006012134E-2</c:v>
                </c:pt>
                <c:pt idx="108">
                  <c:v>1.407230999393505E-2</c:v>
                </c:pt>
                <c:pt idx="109">
                  <c:v>-5.241907000890933E-2</c:v>
                </c:pt>
                <c:pt idx="110">
                  <c:v>-1.8286500053363852E-3</c:v>
                </c:pt>
                <c:pt idx="116">
                  <c:v>-1.0017010004958138E-2</c:v>
                </c:pt>
                <c:pt idx="118">
                  <c:v>3.210678999312222E-2</c:v>
                </c:pt>
                <c:pt idx="119">
                  <c:v>-3.5069000296061859E-4</c:v>
                </c:pt>
                <c:pt idx="120">
                  <c:v>-1.4166610006213887E-2</c:v>
                </c:pt>
                <c:pt idx="126">
                  <c:v>2.3875389993918361E-2</c:v>
                </c:pt>
                <c:pt idx="127">
                  <c:v>-4.1543330007698387E-2</c:v>
                </c:pt>
                <c:pt idx="133">
                  <c:v>1.9048999987717252E-2</c:v>
                </c:pt>
                <c:pt idx="135">
                  <c:v>4.553123999357922E-2</c:v>
                </c:pt>
                <c:pt idx="136">
                  <c:v>-3.545638000650797E-2</c:v>
                </c:pt>
                <c:pt idx="137">
                  <c:v>2.759313999558799E-2</c:v>
                </c:pt>
                <c:pt idx="142">
                  <c:v>-1.3975180008856114E-2</c:v>
                </c:pt>
                <c:pt idx="144">
                  <c:v>-3.5792720009339973E-2</c:v>
                </c:pt>
                <c:pt idx="147">
                  <c:v>3.0856799858156592E-3</c:v>
                </c:pt>
                <c:pt idx="149">
                  <c:v>1.8098059990734328E-2</c:v>
                </c:pt>
                <c:pt idx="150">
                  <c:v>1.8218619989056606E-2</c:v>
                </c:pt>
                <c:pt idx="154">
                  <c:v>-1.9225460004236083E-2</c:v>
                </c:pt>
                <c:pt idx="155">
                  <c:v>-2.0271960005629808E-2</c:v>
                </c:pt>
                <c:pt idx="156">
                  <c:v>-6.5719600024749525E-3</c:v>
                </c:pt>
                <c:pt idx="159">
                  <c:v>-2.2226940003747586E-2</c:v>
                </c:pt>
                <c:pt idx="161">
                  <c:v>-6.3970200004405342E-2</c:v>
                </c:pt>
                <c:pt idx="165">
                  <c:v>-4.0503800046280958E-3</c:v>
                </c:pt>
                <c:pt idx="166">
                  <c:v>1.1493759986478835E-2</c:v>
                </c:pt>
                <c:pt idx="167">
                  <c:v>-6.99868600058835E-2</c:v>
                </c:pt>
                <c:pt idx="170">
                  <c:v>-1.3861440005712211E-2</c:v>
                </c:pt>
                <c:pt idx="171">
                  <c:v>1.0259119997499511E-2</c:v>
                </c:pt>
                <c:pt idx="173">
                  <c:v>-1.8400720007775817E-2</c:v>
                </c:pt>
                <c:pt idx="177">
                  <c:v>-3.6509800047497265E-3</c:v>
                </c:pt>
                <c:pt idx="181">
                  <c:v>-7.0068080007331446E-2</c:v>
                </c:pt>
                <c:pt idx="185">
                  <c:v>-6.041700005880557E-3</c:v>
                </c:pt>
                <c:pt idx="190">
                  <c:v>-4.7495940001681447E-2</c:v>
                </c:pt>
                <c:pt idx="194">
                  <c:v>-2.4242440005764365E-2</c:v>
                </c:pt>
                <c:pt idx="196">
                  <c:v>-2.3302280009374954E-2</c:v>
                </c:pt>
                <c:pt idx="201">
                  <c:v>-2.1717240008001681E-2</c:v>
                </c:pt>
                <c:pt idx="205">
                  <c:v>-2.2871480003232136E-2</c:v>
                </c:pt>
                <c:pt idx="212">
                  <c:v>5.1520999913918786E-3</c:v>
                </c:pt>
                <c:pt idx="213">
                  <c:v>-5.5245100003958214E-2</c:v>
                </c:pt>
                <c:pt idx="215">
                  <c:v>-6.1460600118152797E-3</c:v>
                </c:pt>
                <c:pt idx="217">
                  <c:v>-2.2025500002200715E-2</c:v>
                </c:pt>
                <c:pt idx="219">
                  <c:v>-2.0610200081137009E-3</c:v>
                </c:pt>
                <c:pt idx="223">
                  <c:v>-2.2379740003088955E-2</c:v>
                </c:pt>
                <c:pt idx="224">
                  <c:v>2.6408199919387698E-3</c:v>
                </c:pt>
                <c:pt idx="225">
                  <c:v>-2.3876940009358805E-2</c:v>
                </c:pt>
                <c:pt idx="228">
                  <c:v>-2.8751520003424957E-2</c:v>
                </c:pt>
                <c:pt idx="229">
                  <c:v>-1.4773040005820803E-2</c:v>
                </c:pt>
                <c:pt idx="231">
                  <c:v>-2.1482399999513291E-2</c:v>
                </c:pt>
                <c:pt idx="233">
                  <c:v>-2.1535680003580637E-2</c:v>
                </c:pt>
                <c:pt idx="234">
                  <c:v>-1.6624480005702935E-2</c:v>
                </c:pt>
                <c:pt idx="235">
                  <c:v>-1.8660000008821953E-2</c:v>
                </c:pt>
                <c:pt idx="236">
                  <c:v>-1.8147620008676313E-2</c:v>
                </c:pt>
                <c:pt idx="237">
                  <c:v>-1.5225660004944075E-2</c:v>
                </c:pt>
                <c:pt idx="238">
                  <c:v>-1.4225660008378327E-2</c:v>
                </c:pt>
                <c:pt idx="239">
                  <c:v>-1.5303700005460996E-2</c:v>
                </c:pt>
                <c:pt idx="241">
                  <c:v>-2.3438780001015402E-2</c:v>
                </c:pt>
                <c:pt idx="242">
                  <c:v>-1.9155140005750582E-2</c:v>
                </c:pt>
                <c:pt idx="243">
                  <c:v>-1.3155140004528221E-2</c:v>
                </c:pt>
                <c:pt idx="244">
                  <c:v>-1.5931780006212648E-2</c:v>
                </c:pt>
                <c:pt idx="251">
                  <c:v>-2.6691700004448649E-2</c:v>
                </c:pt>
                <c:pt idx="252">
                  <c:v>-1.6966500006674323E-2</c:v>
                </c:pt>
                <c:pt idx="255">
                  <c:v>-1.6890600010810886E-2</c:v>
                </c:pt>
                <c:pt idx="257">
                  <c:v>-1.525346000562422E-2</c:v>
                </c:pt>
                <c:pt idx="258">
                  <c:v>-2.6909100000921171E-2</c:v>
                </c:pt>
                <c:pt idx="259">
                  <c:v>5.0429999901098199E-3</c:v>
                </c:pt>
                <c:pt idx="261">
                  <c:v>-9.9521400043158792E-3</c:v>
                </c:pt>
                <c:pt idx="272">
                  <c:v>-4.7201600027619861E-3</c:v>
                </c:pt>
                <c:pt idx="273">
                  <c:v>-1.2768060005328152E-2</c:v>
                </c:pt>
                <c:pt idx="275">
                  <c:v>-1.704470000549918E-2</c:v>
                </c:pt>
                <c:pt idx="276">
                  <c:v>-2.2344480006722733E-2</c:v>
                </c:pt>
                <c:pt idx="278">
                  <c:v>3.9106399926822633E-3</c:v>
                </c:pt>
                <c:pt idx="279">
                  <c:v>6.9106399969314225E-3</c:v>
                </c:pt>
                <c:pt idx="290">
                  <c:v>-1.2650160002522171E-2</c:v>
                </c:pt>
                <c:pt idx="293">
                  <c:v>-1.4744340005563572E-2</c:v>
                </c:pt>
                <c:pt idx="294">
                  <c:v>-2.6382660005765501E-2</c:v>
                </c:pt>
                <c:pt idx="295">
                  <c:v>-2.0382660004543141E-2</c:v>
                </c:pt>
                <c:pt idx="296">
                  <c:v>-6.3826600089669228E-3</c:v>
                </c:pt>
                <c:pt idx="299">
                  <c:v>-1.1971460007771384E-2</c:v>
                </c:pt>
                <c:pt idx="300">
                  <c:v>3.6792399914702401E-3</c:v>
                </c:pt>
                <c:pt idx="301">
                  <c:v>-1.8368660006672144E-2</c:v>
                </c:pt>
                <c:pt idx="303">
                  <c:v>-1.0764240010757931E-2</c:v>
                </c:pt>
                <c:pt idx="304">
                  <c:v>-8.0929800096782856E-3</c:v>
                </c:pt>
                <c:pt idx="305">
                  <c:v>-6.6929800086654723E-3</c:v>
                </c:pt>
                <c:pt idx="306">
                  <c:v>-9.6025600068969652E-3</c:v>
                </c:pt>
                <c:pt idx="307">
                  <c:v>-1.1425700002291705E-2</c:v>
                </c:pt>
                <c:pt idx="308">
                  <c:v>-7.1694000071147457E-3</c:v>
                </c:pt>
                <c:pt idx="309">
                  <c:v>-9.722680006234441E-3</c:v>
                </c:pt>
                <c:pt idx="312">
                  <c:v>-1.0314280007150955E-2</c:v>
                </c:pt>
                <c:pt idx="313">
                  <c:v>-8.3142800067435019E-3</c:v>
                </c:pt>
                <c:pt idx="314">
                  <c:v>-6.3142800063360482E-3</c:v>
                </c:pt>
                <c:pt idx="315">
                  <c:v>-4.3142800059285946E-3</c:v>
                </c:pt>
                <c:pt idx="316">
                  <c:v>2.6857199918595143E-3</c:v>
                </c:pt>
                <c:pt idx="318">
                  <c:v>1.650199992582202E-3</c:v>
                </c:pt>
                <c:pt idx="319">
                  <c:v>-6.2071400025160983E-3</c:v>
                </c:pt>
                <c:pt idx="320">
                  <c:v>-6.1771399996359833E-3</c:v>
                </c:pt>
                <c:pt idx="323">
                  <c:v>-7.6479600029415451E-3</c:v>
                </c:pt>
                <c:pt idx="324">
                  <c:v>-5.1657200019690208E-3</c:v>
                </c:pt>
                <c:pt idx="337">
                  <c:v>-4.4638800027314574E-3</c:v>
                </c:pt>
                <c:pt idx="355">
                  <c:v>-3.5704400070244446E-3</c:v>
                </c:pt>
                <c:pt idx="356">
                  <c:v>-1.6590200029895641E-3</c:v>
                </c:pt>
                <c:pt idx="357">
                  <c:v>-6.4384600118501112E-3</c:v>
                </c:pt>
                <c:pt idx="358">
                  <c:v>-1.92179000005126E-2</c:v>
                </c:pt>
                <c:pt idx="359">
                  <c:v>-3.8179000039235689E-3</c:v>
                </c:pt>
                <c:pt idx="361">
                  <c:v>-1.1976780006079935E-2</c:v>
                </c:pt>
                <c:pt idx="362">
                  <c:v>-1.5767800068715587E-3</c:v>
                </c:pt>
                <c:pt idx="364">
                  <c:v>-2.8165000039734878E-3</c:v>
                </c:pt>
                <c:pt idx="365">
                  <c:v>-3.2562199994572438E-3</c:v>
                </c:pt>
                <c:pt idx="367">
                  <c:v>-2.9548200036515482E-3</c:v>
                </c:pt>
                <c:pt idx="369">
                  <c:v>-2.9246800040709786E-3</c:v>
                </c:pt>
                <c:pt idx="370">
                  <c:v>-2.4342600081581622E-3</c:v>
                </c:pt>
                <c:pt idx="373">
                  <c:v>-3.0137000067043118E-3</c:v>
                </c:pt>
                <c:pt idx="376">
                  <c:v>-2.4424400107818656E-3</c:v>
                </c:pt>
                <c:pt idx="381">
                  <c:v>-2.9013200037297793E-3</c:v>
                </c:pt>
                <c:pt idx="382">
                  <c:v>-3.060200011532288E-3</c:v>
                </c:pt>
                <c:pt idx="387">
                  <c:v>-2.0282200057408772E-3</c:v>
                </c:pt>
                <c:pt idx="391">
                  <c:v>-1.7843000023276545E-3</c:v>
                </c:pt>
                <c:pt idx="392">
                  <c:v>-1.9020600084331818E-3</c:v>
                </c:pt>
                <c:pt idx="396">
                  <c:v>-2.0715180005936418E-2</c:v>
                </c:pt>
                <c:pt idx="399">
                  <c:v>-5.5095800053095445E-3</c:v>
                </c:pt>
                <c:pt idx="400">
                  <c:v>-1.2224320002133027E-2</c:v>
                </c:pt>
                <c:pt idx="401">
                  <c:v>-1.2224320002133027E-2</c:v>
                </c:pt>
                <c:pt idx="402">
                  <c:v>-2.1215200031292625E-3</c:v>
                </c:pt>
                <c:pt idx="403">
                  <c:v>-2.1215200031292625E-3</c:v>
                </c:pt>
                <c:pt idx="404">
                  <c:v>1.378479995764792E-3</c:v>
                </c:pt>
                <c:pt idx="405">
                  <c:v>1.657847999013029E-2</c:v>
                </c:pt>
                <c:pt idx="406">
                  <c:v>1.657847999013029E-2</c:v>
                </c:pt>
                <c:pt idx="407">
                  <c:v>-1.2531100008345675E-2</c:v>
                </c:pt>
                <c:pt idx="408">
                  <c:v>-3.0009600086486898E-3</c:v>
                </c:pt>
                <c:pt idx="409">
                  <c:v>-2.8009600064251572E-3</c:v>
                </c:pt>
                <c:pt idx="410">
                  <c:v>7.0183999196160585E-4</c:v>
                </c:pt>
                <c:pt idx="417">
                  <c:v>1.968379998288583E-3</c:v>
                </c:pt>
                <c:pt idx="421">
                  <c:v>-8.3709000100498088E-3</c:v>
                </c:pt>
                <c:pt idx="422">
                  <c:v>-9.1503400035435334E-3</c:v>
                </c:pt>
                <c:pt idx="429">
                  <c:v>5.4806799962534569E-3</c:v>
                </c:pt>
                <c:pt idx="430">
                  <c:v>-6.8782000089413486E-3</c:v>
                </c:pt>
                <c:pt idx="432">
                  <c:v>-2.526140000554733E-2</c:v>
                </c:pt>
                <c:pt idx="433">
                  <c:v>5.2058799992664717E-3</c:v>
                </c:pt>
                <c:pt idx="434">
                  <c:v>7.3881199932657182E-3</c:v>
                </c:pt>
                <c:pt idx="441">
                  <c:v>7.1640199967077933E-3</c:v>
                </c:pt>
                <c:pt idx="445">
                  <c:v>7.3686599935172126E-3</c:v>
                </c:pt>
                <c:pt idx="446">
                  <c:v>9.3387399901985191E-3</c:v>
                </c:pt>
                <c:pt idx="447">
                  <c:v>6.5527399929123931E-3</c:v>
                </c:pt>
                <c:pt idx="448">
                  <c:v>5.8532999973976985E-3</c:v>
                </c:pt>
                <c:pt idx="449">
                  <c:v>-1.9441660006123129E-2</c:v>
                </c:pt>
                <c:pt idx="450">
                  <c:v>-2.4416600062977523E-3</c:v>
                </c:pt>
                <c:pt idx="451">
                  <c:v>-2.0816600081161596E-3</c:v>
                </c:pt>
                <c:pt idx="452">
                  <c:v>9.6405799922649749E-3</c:v>
                </c:pt>
                <c:pt idx="456">
                  <c:v>9.5807399993645959E-3</c:v>
                </c:pt>
                <c:pt idx="457">
                  <c:v>7.8218599956016988E-3</c:v>
                </c:pt>
                <c:pt idx="458">
                  <c:v>7.8218599956016988E-3</c:v>
                </c:pt>
                <c:pt idx="460">
                  <c:v>8.8302599979215302E-3</c:v>
                </c:pt>
                <c:pt idx="461">
                  <c:v>8.6741799968876876E-3</c:v>
                </c:pt>
                <c:pt idx="462">
                  <c:v>4.3181000000913627E-3</c:v>
                </c:pt>
                <c:pt idx="465">
                  <c:v>9.8089599996455945E-3</c:v>
                </c:pt>
                <c:pt idx="472">
                  <c:v>1.0074539990455378E-2</c:v>
                </c:pt>
                <c:pt idx="475">
                  <c:v>1.0362379995058291E-2</c:v>
                </c:pt>
                <c:pt idx="476">
                  <c:v>1.0862379989703186E-2</c:v>
                </c:pt>
                <c:pt idx="478">
                  <c:v>1.0502539997105487E-2</c:v>
                </c:pt>
                <c:pt idx="480">
                  <c:v>1.1867019995406736E-2</c:v>
                </c:pt>
                <c:pt idx="485">
                  <c:v>1.1892219998117071E-2</c:v>
                </c:pt>
                <c:pt idx="487">
                  <c:v>1.2953899997228291E-2</c:v>
                </c:pt>
                <c:pt idx="488">
                  <c:v>1.1684039993269835E-2</c:v>
                </c:pt>
                <c:pt idx="490">
                  <c:v>1.1586839995288756E-2</c:v>
                </c:pt>
                <c:pt idx="501">
                  <c:v>1.2594279993209057E-2</c:v>
                </c:pt>
                <c:pt idx="502">
                  <c:v>1.2124419998144731E-2</c:v>
                </c:pt>
                <c:pt idx="507">
                  <c:v>1.6160039995156694E-2</c:v>
                </c:pt>
                <c:pt idx="508">
                  <c:v>1.238059999741381E-2</c:v>
                </c:pt>
                <c:pt idx="509">
                  <c:v>1.246059999539284E-2</c:v>
                </c:pt>
                <c:pt idx="512">
                  <c:v>1.2872979990788735E-2</c:v>
                </c:pt>
                <c:pt idx="514">
                  <c:v>8.1538199956412427E-3</c:v>
                </c:pt>
                <c:pt idx="521">
                  <c:v>1.1904219994903542E-2</c:v>
                </c:pt>
                <c:pt idx="522">
                  <c:v>1.4464499996392988E-2</c:v>
                </c:pt>
                <c:pt idx="526">
                  <c:v>1.3052339993009809E-2</c:v>
                </c:pt>
                <c:pt idx="530">
                  <c:v>1.18186599938781E-2</c:v>
                </c:pt>
                <c:pt idx="535">
                  <c:v>1.2467219996324275E-2</c:v>
                </c:pt>
                <c:pt idx="539">
                  <c:v>1.1742539994884282E-2</c:v>
                </c:pt>
                <c:pt idx="546">
                  <c:v>1.1071119995904155E-2</c:v>
                </c:pt>
                <c:pt idx="551">
                  <c:v>1.2075979997462127E-2</c:v>
                </c:pt>
                <c:pt idx="553">
                  <c:v>1.0512159991776571E-2</c:v>
                </c:pt>
                <c:pt idx="554">
                  <c:v>1.0297199987689964E-2</c:v>
                </c:pt>
                <c:pt idx="570">
                  <c:v>8.5524599999189377E-3</c:v>
                </c:pt>
                <c:pt idx="571">
                  <c:v>-1.7920790007337928E-2</c:v>
                </c:pt>
                <c:pt idx="573">
                  <c:v>7.7293199938139878E-3</c:v>
                </c:pt>
                <c:pt idx="574">
                  <c:v>8.232819898694288E-3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FE-4142-9D86-E5025E3B7BDF}"/>
            </c:ext>
          </c:extLst>
        </c:ser>
        <c:ser>
          <c:idx val="7"/>
          <c:order val="1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Active!$F$21:$F$903</c:f>
              <c:numCache>
                <c:formatCode>General</c:formatCode>
                <c:ptCount val="883"/>
                <c:pt idx="0">
                  <c:v>-19650.5</c:v>
                </c:pt>
                <c:pt idx="1">
                  <c:v>-19585</c:v>
                </c:pt>
                <c:pt idx="2">
                  <c:v>-19384.5</c:v>
                </c:pt>
                <c:pt idx="3">
                  <c:v>-19000.5</c:v>
                </c:pt>
                <c:pt idx="4">
                  <c:v>-18984</c:v>
                </c:pt>
                <c:pt idx="5">
                  <c:v>-18968</c:v>
                </c:pt>
                <c:pt idx="6">
                  <c:v>-18952</c:v>
                </c:pt>
                <c:pt idx="7">
                  <c:v>-18848.5</c:v>
                </c:pt>
                <c:pt idx="8">
                  <c:v>-18795.5</c:v>
                </c:pt>
                <c:pt idx="9">
                  <c:v>-18792</c:v>
                </c:pt>
                <c:pt idx="10">
                  <c:v>-18780</c:v>
                </c:pt>
                <c:pt idx="11">
                  <c:v>-18771.5</c:v>
                </c:pt>
                <c:pt idx="12">
                  <c:v>-18755.5</c:v>
                </c:pt>
                <c:pt idx="13">
                  <c:v>-18739</c:v>
                </c:pt>
                <c:pt idx="14">
                  <c:v>-18628.5</c:v>
                </c:pt>
                <c:pt idx="15">
                  <c:v>-18558</c:v>
                </c:pt>
                <c:pt idx="16">
                  <c:v>-18439.5</c:v>
                </c:pt>
                <c:pt idx="17">
                  <c:v>-18410</c:v>
                </c:pt>
                <c:pt idx="18">
                  <c:v>-18403.5</c:v>
                </c:pt>
                <c:pt idx="19">
                  <c:v>-17971</c:v>
                </c:pt>
                <c:pt idx="20">
                  <c:v>-17826.5</c:v>
                </c:pt>
                <c:pt idx="21">
                  <c:v>-17822.5</c:v>
                </c:pt>
                <c:pt idx="22">
                  <c:v>-17574</c:v>
                </c:pt>
                <c:pt idx="23">
                  <c:v>-17545.5</c:v>
                </c:pt>
                <c:pt idx="24">
                  <c:v>-17349.5</c:v>
                </c:pt>
                <c:pt idx="25">
                  <c:v>-17329</c:v>
                </c:pt>
                <c:pt idx="26">
                  <c:v>-17280.5</c:v>
                </c:pt>
                <c:pt idx="27">
                  <c:v>-17165.5</c:v>
                </c:pt>
                <c:pt idx="28">
                  <c:v>-17120.5</c:v>
                </c:pt>
                <c:pt idx="29">
                  <c:v>-16945</c:v>
                </c:pt>
                <c:pt idx="30">
                  <c:v>-16540</c:v>
                </c:pt>
                <c:pt idx="31">
                  <c:v>-16438.5</c:v>
                </c:pt>
                <c:pt idx="32">
                  <c:v>-16327.5</c:v>
                </c:pt>
                <c:pt idx="33">
                  <c:v>-15883</c:v>
                </c:pt>
                <c:pt idx="34">
                  <c:v>-15813.5</c:v>
                </c:pt>
                <c:pt idx="35">
                  <c:v>-15629.5</c:v>
                </c:pt>
                <c:pt idx="36">
                  <c:v>-15105.5</c:v>
                </c:pt>
                <c:pt idx="37">
                  <c:v>-14889</c:v>
                </c:pt>
                <c:pt idx="38">
                  <c:v>-14676.5</c:v>
                </c:pt>
                <c:pt idx="39">
                  <c:v>-14660.5</c:v>
                </c:pt>
                <c:pt idx="40">
                  <c:v>-14660.5</c:v>
                </c:pt>
                <c:pt idx="41">
                  <c:v>-14440</c:v>
                </c:pt>
                <c:pt idx="42">
                  <c:v>-14440</c:v>
                </c:pt>
                <c:pt idx="43">
                  <c:v>-14436</c:v>
                </c:pt>
                <c:pt idx="44">
                  <c:v>-14223.5</c:v>
                </c:pt>
                <c:pt idx="45">
                  <c:v>-14223.5</c:v>
                </c:pt>
                <c:pt idx="46">
                  <c:v>-14215</c:v>
                </c:pt>
                <c:pt idx="47">
                  <c:v>-14203</c:v>
                </c:pt>
                <c:pt idx="48">
                  <c:v>-14199</c:v>
                </c:pt>
                <c:pt idx="49">
                  <c:v>-14183</c:v>
                </c:pt>
                <c:pt idx="50">
                  <c:v>-13990.5</c:v>
                </c:pt>
                <c:pt idx="51">
                  <c:v>-13953</c:v>
                </c:pt>
                <c:pt idx="52">
                  <c:v>-13798.5</c:v>
                </c:pt>
                <c:pt idx="53">
                  <c:v>-13721</c:v>
                </c:pt>
                <c:pt idx="54">
                  <c:v>-13623</c:v>
                </c:pt>
                <c:pt idx="55">
                  <c:v>-13569</c:v>
                </c:pt>
                <c:pt idx="56">
                  <c:v>-13218</c:v>
                </c:pt>
                <c:pt idx="57">
                  <c:v>-13213</c:v>
                </c:pt>
                <c:pt idx="58">
                  <c:v>-13198</c:v>
                </c:pt>
                <c:pt idx="59">
                  <c:v>-13197</c:v>
                </c:pt>
                <c:pt idx="60">
                  <c:v>-13182</c:v>
                </c:pt>
                <c:pt idx="61">
                  <c:v>-13165</c:v>
                </c:pt>
                <c:pt idx="62">
                  <c:v>-13164</c:v>
                </c:pt>
                <c:pt idx="63">
                  <c:v>-13140.5</c:v>
                </c:pt>
                <c:pt idx="64">
                  <c:v>-13132</c:v>
                </c:pt>
                <c:pt idx="65">
                  <c:v>-13120.5</c:v>
                </c:pt>
                <c:pt idx="66">
                  <c:v>-13112.5</c:v>
                </c:pt>
                <c:pt idx="67">
                  <c:v>-13014</c:v>
                </c:pt>
                <c:pt idx="68">
                  <c:v>-12976</c:v>
                </c:pt>
                <c:pt idx="69">
                  <c:v>-12948.5</c:v>
                </c:pt>
                <c:pt idx="70">
                  <c:v>-12932.5</c:v>
                </c:pt>
                <c:pt idx="71">
                  <c:v>-12807.5</c:v>
                </c:pt>
                <c:pt idx="72">
                  <c:v>-12775.5</c:v>
                </c:pt>
                <c:pt idx="73">
                  <c:v>-12718.5</c:v>
                </c:pt>
                <c:pt idx="74">
                  <c:v>-12585</c:v>
                </c:pt>
                <c:pt idx="75">
                  <c:v>-12556</c:v>
                </c:pt>
                <c:pt idx="76">
                  <c:v>-12552</c:v>
                </c:pt>
                <c:pt idx="77">
                  <c:v>-12540</c:v>
                </c:pt>
                <c:pt idx="78">
                  <c:v>-12532</c:v>
                </c:pt>
                <c:pt idx="79">
                  <c:v>-12523</c:v>
                </c:pt>
                <c:pt idx="80">
                  <c:v>-12523</c:v>
                </c:pt>
                <c:pt idx="81">
                  <c:v>-12490.5</c:v>
                </c:pt>
                <c:pt idx="82">
                  <c:v>-12266</c:v>
                </c:pt>
                <c:pt idx="83">
                  <c:v>-12178.5</c:v>
                </c:pt>
                <c:pt idx="84">
                  <c:v>-12170</c:v>
                </c:pt>
                <c:pt idx="85">
                  <c:v>-12166</c:v>
                </c:pt>
                <c:pt idx="86">
                  <c:v>-12162.5</c:v>
                </c:pt>
                <c:pt idx="87">
                  <c:v>-12158.5</c:v>
                </c:pt>
                <c:pt idx="88">
                  <c:v>-12153.5</c:v>
                </c:pt>
                <c:pt idx="89">
                  <c:v>-12140</c:v>
                </c:pt>
                <c:pt idx="90">
                  <c:v>-12139</c:v>
                </c:pt>
                <c:pt idx="91">
                  <c:v>-12118</c:v>
                </c:pt>
                <c:pt idx="92">
                  <c:v>-12102</c:v>
                </c:pt>
                <c:pt idx="93">
                  <c:v>-12078.5</c:v>
                </c:pt>
                <c:pt idx="94">
                  <c:v>-11958.5</c:v>
                </c:pt>
                <c:pt idx="95">
                  <c:v>-11923</c:v>
                </c:pt>
                <c:pt idx="96">
                  <c:v>-11761</c:v>
                </c:pt>
                <c:pt idx="97">
                  <c:v>-11757.5</c:v>
                </c:pt>
                <c:pt idx="98">
                  <c:v>-11757</c:v>
                </c:pt>
                <c:pt idx="99">
                  <c:v>-11745</c:v>
                </c:pt>
                <c:pt idx="100">
                  <c:v>-11742</c:v>
                </c:pt>
                <c:pt idx="101">
                  <c:v>-11714.5</c:v>
                </c:pt>
                <c:pt idx="102">
                  <c:v>-11666</c:v>
                </c:pt>
                <c:pt idx="103">
                  <c:v>-11648.5</c:v>
                </c:pt>
                <c:pt idx="104">
                  <c:v>-11525.5</c:v>
                </c:pt>
                <c:pt idx="105">
                  <c:v>-11505</c:v>
                </c:pt>
                <c:pt idx="106">
                  <c:v>-11277.5</c:v>
                </c:pt>
                <c:pt idx="107">
                  <c:v>-11269</c:v>
                </c:pt>
                <c:pt idx="108">
                  <c:v>-11233</c:v>
                </c:pt>
                <c:pt idx="109">
                  <c:v>-11100</c:v>
                </c:pt>
                <c:pt idx="110">
                  <c:v>-11097</c:v>
                </c:pt>
                <c:pt idx="111">
                  <c:v>-11083.5</c:v>
                </c:pt>
                <c:pt idx="112">
                  <c:v>-10913.5</c:v>
                </c:pt>
                <c:pt idx="113">
                  <c:v>-10903.5</c:v>
                </c:pt>
                <c:pt idx="114">
                  <c:v>-10899.5</c:v>
                </c:pt>
                <c:pt idx="115">
                  <c:v>-10895.5</c:v>
                </c:pt>
                <c:pt idx="116">
                  <c:v>-10871</c:v>
                </c:pt>
                <c:pt idx="117">
                  <c:v>-10715.5</c:v>
                </c:pt>
                <c:pt idx="118">
                  <c:v>-10701</c:v>
                </c:pt>
                <c:pt idx="119">
                  <c:v>-10683</c:v>
                </c:pt>
                <c:pt idx="120">
                  <c:v>-10511</c:v>
                </c:pt>
                <c:pt idx="121">
                  <c:v>-10480.5</c:v>
                </c:pt>
                <c:pt idx="122">
                  <c:v>-10475.5</c:v>
                </c:pt>
                <c:pt idx="123">
                  <c:v>-10272.5</c:v>
                </c:pt>
                <c:pt idx="124">
                  <c:v>-10243.5</c:v>
                </c:pt>
                <c:pt idx="125">
                  <c:v>-10226.5</c:v>
                </c:pt>
                <c:pt idx="126">
                  <c:v>-10211</c:v>
                </c:pt>
                <c:pt idx="127">
                  <c:v>-10059</c:v>
                </c:pt>
                <c:pt idx="128">
                  <c:v>-9877</c:v>
                </c:pt>
                <c:pt idx="129">
                  <c:v>-9859.5</c:v>
                </c:pt>
                <c:pt idx="130">
                  <c:v>-9837.5</c:v>
                </c:pt>
                <c:pt idx="131">
                  <c:v>-9834</c:v>
                </c:pt>
                <c:pt idx="132">
                  <c:v>-9825</c:v>
                </c:pt>
                <c:pt idx="133">
                  <c:v>-9649.5</c:v>
                </c:pt>
                <c:pt idx="134">
                  <c:v>-9634</c:v>
                </c:pt>
                <c:pt idx="135">
                  <c:v>-9633.5</c:v>
                </c:pt>
                <c:pt idx="136">
                  <c:v>-9616.5</c:v>
                </c:pt>
                <c:pt idx="137">
                  <c:v>-9548.5</c:v>
                </c:pt>
                <c:pt idx="138">
                  <c:v>-9534</c:v>
                </c:pt>
                <c:pt idx="139">
                  <c:v>-9434</c:v>
                </c:pt>
                <c:pt idx="140">
                  <c:v>-9229</c:v>
                </c:pt>
                <c:pt idx="141">
                  <c:v>-9225</c:v>
                </c:pt>
                <c:pt idx="142">
                  <c:v>-9036.5</c:v>
                </c:pt>
                <c:pt idx="143">
                  <c:v>-8993</c:v>
                </c:pt>
                <c:pt idx="144">
                  <c:v>-8947.5</c:v>
                </c:pt>
                <c:pt idx="145">
                  <c:v>-8820</c:v>
                </c:pt>
                <c:pt idx="146">
                  <c:v>-8403</c:v>
                </c:pt>
                <c:pt idx="147">
                  <c:v>-8387.5</c:v>
                </c:pt>
                <c:pt idx="148">
                  <c:v>-8371</c:v>
                </c:pt>
                <c:pt idx="149">
                  <c:v>-8370.5</c:v>
                </c:pt>
                <c:pt idx="150">
                  <c:v>-8366.5</c:v>
                </c:pt>
                <c:pt idx="151">
                  <c:v>-7995</c:v>
                </c:pt>
                <c:pt idx="152">
                  <c:v>-7983</c:v>
                </c:pt>
                <c:pt idx="153">
                  <c:v>-7766</c:v>
                </c:pt>
                <c:pt idx="154">
                  <c:v>-7538.5</c:v>
                </c:pt>
                <c:pt idx="155">
                  <c:v>-7513.5</c:v>
                </c:pt>
                <c:pt idx="156">
                  <c:v>-7513.5</c:v>
                </c:pt>
                <c:pt idx="157">
                  <c:v>-7293</c:v>
                </c:pt>
                <c:pt idx="158">
                  <c:v>-7245</c:v>
                </c:pt>
                <c:pt idx="159">
                  <c:v>-7120.5</c:v>
                </c:pt>
                <c:pt idx="160">
                  <c:v>-7056</c:v>
                </c:pt>
                <c:pt idx="161">
                  <c:v>-6929.5</c:v>
                </c:pt>
                <c:pt idx="162">
                  <c:v>-6913</c:v>
                </c:pt>
                <c:pt idx="163">
                  <c:v>-6848</c:v>
                </c:pt>
                <c:pt idx="164">
                  <c:v>-6720</c:v>
                </c:pt>
                <c:pt idx="165">
                  <c:v>-6716.5</c:v>
                </c:pt>
                <c:pt idx="166">
                  <c:v>-6615.5</c:v>
                </c:pt>
                <c:pt idx="167">
                  <c:v>-6548.5</c:v>
                </c:pt>
                <c:pt idx="168">
                  <c:v>-6500</c:v>
                </c:pt>
                <c:pt idx="169">
                  <c:v>-6296</c:v>
                </c:pt>
                <c:pt idx="170">
                  <c:v>-6295.5</c:v>
                </c:pt>
                <c:pt idx="171">
                  <c:v>-6291.5</c:v>
                </c:pt>
                <c:pt idx="172">
                  <c:v>-6279</c:v>
                </c:pt>
                <c:pt idx="173">
                  <c:v>-6147.5</c:v>
                </c:pt>
                <c:pt idx="174">
                  <c:v>-6095</c:v>
                </c:pt>
                <c:pt idx="175">
                  <c:v>-6091</c:v>
                </c:pt>
                <c:pt idx="176">
                  <c:v>-6059</c:v>
                </c:pt>
                <c:pt idx="177">
                  <c:v>-6006.5</c:v>
                </c:pt>
                <c:pt idx="178">
                  <c:v>-5939</c:v>
                </c:pt>
                <c:pt idx="179">
                  <c:v>-5834</c:v>
                </c:pt>
                <c:pt idx="180">
                  <c:v>-5774</c:v>
                </c:pt>
                <c:pt idx="181">
                  <c:v>-5771.5</c:v>
                </c:pt>
                <c:pt idx="182">
                  <c:v>-5706</c:v>
                </c:pt>
                <c:pt idx="183">
                  <c:v>-5666</c:v>
                </c:pt>
                <c:pt idx="184">
                  <c:v>-5666</c:v>
                </c:pt>
                <c:pt idx="185">
                  <c:v>-5654.5</c:v>
                </c:pt>
                <c:pt idx="186">
                  <c:v>-5610</c:v>
                </c:pt>
                <c:pt idx="187">
                  <c:v>-5610</c:v>
                </c:pt>
                <c:pt idx="188">
                  <c:v>-5502</c:v>
                </c:pt>
                <c:pt idx="189">
                  <c:v>-5474</c:v>
                </c:pt>
                <c:pt idx="190">
                  <c:v>-5470.5</c:v>
                </c:pt>
                <c:pt idx="191">
                  <c:v>-5466</c:v>
                </c:pt>
                <c:pt idx="192">
                  <c:v>-5466</c:v>
                </c:pt>
                <c:pt idx="193">
                  <c:v>-5446</c:v>
                </c:pt>
                <c:pt idx="194">
                  <c:v>-5445.5</c:v>
                </c:pt>
                <c:pt idx="195">
                  <c:v>-5365</c:v>
                </c:pt>
                <c:pt idx="196">
                  <c:v>-5301.5</c:v>
                </c:pt>
                <c:pt idx="197">
                  <c:v>-5273</c:v>
                </c:pt>
                <c:pt idx="198">
                  <c:v>-5269</c:v>
                </c:pt>
                <c:pt idx="199">
                  <c:v>-5269</c:v>
                </c:pt>
                <c:pt idx="200">
                  <c:v>-5269</c:v>
                </c:pt>
                <c:pt idx="201">
                  <c:v>-5265.5</c:v>
                </c:pt>
                <c:pt idx="202">
                  <c:v>-5265</c:v>
                </c:pt>
                <c:pt idx="203">
                  <c:v>-5253</c:v>
                </c:pt>
                <c:pt idx="204">
                  <c:v>-5168.5</c:v>
                </c:pt>
                <c:pt idx="205">
                  <c:v>-5081.5</c:v>
                </c:pt>
                <c:pt idx="206">
                  <c:v>-5077</c:v>
                </c:pt>
                <c:pt idx="207">
                  <c:v>-5065</c:v>
                </c:pt>
                <c:pt idx="208">
                  <c:v>-5057</c:v>
                </c:pt>
                <c:pt idx="209">
                  <c:v>-5025</c:v>
                </c:pt>
                <c:pt idx="210">
                  <c:v>-5000</c:v>
                </c:pt>
                <c:pt idx="211">
                  <c:v>-4996</c:v>
                </c:pt>
                <c:pt idx="212">
                  <c:v>-4984.5</c:v>
                </c:pt>
                <c:pt idx="213">
                  <c:v>-4964.5</c:v>
                </c:pt>
                <c:pt idx="214">
                  <c:v>-4873</c:v>
                </c:pt>
                <c:pt idx="215">
                  <c:v>-4828.5</c:v>
                </c:pt>
                <c:pt idx="216">
                  <c:v>-4828</c:v>
                </c:pt>
                <c:pt idx="217">
                  <c:v>-4824.5</c:v>
                </c:pt>
                <c:pt idx="218">
                  <c:v>-4808</c:v>
                </c:pt>
                <c:pt idx="219">
                  <c:v>-4792.5</c:v>
                </c:pt>
                <c:pt idx="220">
                  <c:v>-4788</c:v>
                </c:pt>
                <c:pt idx="221">
                  <c:v>-4764</c:v>
                </c:pt>
                <c:pt idx="222">
                  <c:v>-4680</c:v>
                </c:pt>
                <c:pt idx="223">
                  <c:v>-4640.5</c:v>
                </c:pt>
                <c:pt idx="224">
                  <c:v>-4636.5</c:v>
                </c:pt>
                <c:pt idx="225">
                  <c:v>-4620.5</c:v>
                </c:pt>
                <c:pt idx="226">
                  <c:v>-4464</c:v>
                </c:pt>
                <c:pt idx="227">
                  <c:v>-4428</c:v>
                </c:pt>
                <c:pt idx="228">
                  <c:v>-4367.5</c:v>
                </c:pt>
                <c:pt idx="229">
                  <c:v>-4235.5</c:v>
                </c:pt>
                <c:pt idx="230">
                  <c:v>-4188</c:v>
                </c:pt>
                <c:pt idx="231">
                  <c:v>-4159.5</c:v>
                </c:pt>
                <c:pt idx="232">
                  <c:v>-4148</c:v>
                </c:pt>
                <c:pt idx="233">
                  <c:v>-4111.5</c:v>
                </c:pt>
                <c:pt idx="234">
                  <c:v>-4031.5</c:v>
                </c:pt>
                <c:pt idx="235">
                  <c:v>-3999.5</c:v>
                </c:pt>
                <c:pt idx="236">
                  <c:v>-3982.5</c:v>
                </c:pt>
                <c:pt idx="237">
                  <c:v>-3968.5</c:v>
                </c:pt>
                <c:pt idx="238">
                  <c:v>-3968.5</c:v>
                </c:pt>
                <c:pt idx="239">
                  <c:v>-3954.5</c:v>
                </c:pt>
                <c:pt idx="240">
                  <c:v>-3827</c:v>
                </c:pt>
                <c:pt idx="241">
                  <c:v>-3776.5</c:v>
                </c:pt>
                <c:pt idx="242">
                  <c:v>-3750.5</c:v>
                </c:pt>
                <c:pt idx="243">
                  <c:v>-3750.5</c:v>
                </c:pt>
                <c:pt idx="244">
                  <c:v>-3726.5</c:v>
                </c:pt>
                <c:pt idx="245">
                  <c:v>-3594</c:v>
                </c:pt>
                <c:pt idx="246">
                  <c:v>-3582</c:v>
                </c:pt>
                <c:pt idx="247">
                  <c:v>-3558</c:v>
                </c:pt>
                <c:pt idx="248">
                  <c:v>-3550</c:v>
                </c:pt>
                <c:pt idx="249">
                  <c:v>-3530</c:v>
                </c:pt>
                <c:pt idx="250">
                  <c:v>-3159</c:v>
                </c:pt>
                <c:pt idx="251">
                  <c:v>-3154.5</c:v>
                </c:pt>
                <c:pt idx="252">
                  <c:v>-2974.5</c:v>
                </c:pt>
                <c:pt idx="253">
                  <c:v>-2967</c:v>
                </c:pt>
                <c:pt idx="254">
                  <c:v>-2949</c:v>
                </c:pt>
                <c:pt idx="255">
                  <c:v>-2789.5</c:v>
                </c:pt>
                <c:pt idx="256">
                  <c:v>-2789</c:v>
                </c:pt>
                <c:pt idx="257">
                  <c:v>-2738.5</c:v>
                </c:pt>
                <c:pt idx="258">
                  <c:v>-2564.5</c:v>
                </c:pt>
                <c:pt idx="259">
                  <c:v>-2549.5</c:v>
                </c:pt>
                <c:pt idx="260">
                  <c:v>-2492</c:v>
                </c:pt>
                <c:pt idx="261">
                  <c:v>-2300.5</c:v>
                </c:pt>
                <c:pt idx="262">
                  <c:v>-2292</c:v>
                </c:pt>
                <c:pt idx="263">
                  <c:v>-2179</c:v>
                </c:pt>
                <c:pt idx="264">
                  <c:v>-2164</c:v>
                </c:pt>
                <c:pt idx="265">
                  <c:v>-2144</c:v>
                </c:pt>
                <c:pt idx="266">
                  <c:v>-2144</c:v>
                </c:pt>
                <c:pt idx="267">
                  <c:v>-2144</c:v>
                </c:pt>
                <c:pt idx="268">
                  <c:v>-2144</c:v>
                </c:pt>
                <c:pt idx="269">
                  <c:v>-2144</c:v>
                </c:pt>
                <c:pt idx="270">
                  <c:v>-2144</c:v>
                </c:pt>
                <c:pt idx="271">
                  <c:v>-2144</c:v>
                </c:pt>
                <c:pt idx="272">
                  <c:v>-2143.5</c:v>
                </c:pt>
                <c:pt idx="273">
                  <c:v>-2128.5</c:v>
                </c:pt>
                <c:pt idx="274">
                  <c:v>-2111.5</c:v>
                </c:pt>
                <c:pt idx="275">
                  <c:v>-2104.5</c:v>
                </c:pt>
                <c:pt idx="276">
                  <c:v>-2031.5</c:v>
                </c:pt>
                <c:pt idx="277">
                  <c:v>-2031</c:v>
                </c:pt>
                <c:pt idx="278">
                  <c:v>-1923.5</c:v>
                </c:pt>
                <c:pt idx="279">
                  <c:v>-1923.5</c:v>
                </c:pt>
                <c:pt idx="280">
                  <c:v>-1903</c:v>
                </c:pt>
                <c:pt idx="281">
                  <c:v>-1874.5</c:v>
                </c:pt>
                <c:pt idx="282">
                  <c:v>-1863</c:v>
                </c:pt>
                <c:pt idx="283">
                  <c:v>-1826.5</c:v>
                </c:pt>
                <c:pt idx="284">
                  <c:v>-1739</c:v>
                </c:pt>
                <c:pt idx="285">
                  <c:v>-1739</c:v>
                </c:pt>
                <c:pt idx="286">
                  <c:v>-1739</c:v>
                </c:pt>
                <c:pt idx="287">
                  <c:v>-1714.5</c:v>
                </c:pt>
                <c:pt idx="288">
                  <c:v>-1697.5</c:v>
                </c:pt>
                <c:pt idx="289">
                  <c:v>-1669.5</c:v>
                </c:pt>
                <c:pt idx="290">
                  <c:v>-1643.5</c:v>
                </c:pt>
                <c:pt idx="291">
                  <c:v>-1542</c:v>
                </c:pt>
                <c:pt idx="292">
                  <c:v>-1539</c:v>
                </c:pt>
                <c:pt idx="293">
                  <c:v>-1530.5</c:v>
                </c:pt>
                <c:pt idx="294">
                  <c:v>-1518.5</c:v>
                </c:pt>
                <c:pt idx="295">
                  <c:v>-1518.5</c:v>
                </c:pt>
                <c:pt idx="296">
                  <c:v>-1518.5</c:v>
                </c:pt>
                <c:pt idx="297">
                  <c:v>-1465.5</c:v>
                </c:pt>
                <c:pt idx="298">
                  <c:v>-1441.5</c:v>
                </c:pt>
                <c:pt idx="299">
                  <c:v>-1438.5</c:v>
                </c:pt>
                <c:pt idx="300">
                  <c:v>-1433.5</c:v>
                </c:pt>
                <c:pt idx="301">
                  <c:v>-1418.5</c:v>
                </c:pt>
                <c:pt idx="302">
                  <c:v>-1402</c:v>
                </c:pt>
                <c:pt idx="303">
                  <c:v>-1315.5</c:v>
                </c:pt>
                <c:pt idx="304">
                  <c:v>-1306.5</c:v>
                </c:pt>
                <c:pt idx="305">
                  <c:v>-1306.5</c:v>
                </c:pt>
                <c:pt idx="306">
                  <c:v>-1303.5</c:v>
                </c:pt>
                <c:pt idx="307">
                  <c:v>-1254.5</c:v>
                </c:pt>
                <c:pt idx="308">
                  <c:v>-1209.5</c:v>
                </c:pt>
                <c:pt idx="309">
                  <c:v>-1161.5</c:v>
                </c:pt>
                <c:pt idx="310">
                  <c:v>-1158</c:v>
                </c:pt>
                <c:pt idx="311">
                  <c:v>-1154</c:v>
                </c:pt>
                <c:pt idx="312">
                  <c:v>-1101.5</c:v>
                </c:pt>
                <c:pt idx="313">
                  <c:v>-1101.5</c:v>
                </c:pt>
                <c:pt idx="314">
                  <c:v>-1101.5</c:v>
                </c:pt>
                <c:pt idx="315">
                  <c:v>-1101.5</c:v>
                </c:pt>
                <c:pt idx="316">
                  <c:v>-1101.5</c:v>
                </c:pt>
                <c:pt idx="317">
                  <c:v>-1093.5</c:v>
                </c:pt>
                <c:pt idx="318">
                  <c:v>-1069.5</c:v>
                </c:pt>
                <c:pt idx="319">
                  <c:v>-1050.5</c:v>
                </c:pt>
                <c:pt idx="320">
                  <c:v>-1050.5</c:v>
                </c:pt>
                <c:pt idx="321">
                  <c:v>-1034</c:v>
                </c:pt>
                <c:pt idx="322">
                  <c:v>-1034</c:v>
                </c:pt>
                <c:pt idx="323">
                  <c:v>-913.5</c:v>
                </c:pt>
                <c:pt idx="324">
                  <c:v>-897.5</c:v>
                </c:pt>
                <c:pt idx="325">
                  <c:v>-897</c:v>
                </c:pt>
                <c:pt idx="326">
                  <c:v>-893</c:v>
                </c:pt>
                <c:pt idx="327">
                  <c:v>-893</c:v>
                </c:pt>
                <c:pt idx="328">
                  <c:v>-893</c:v>
                </c:pt>
                <c:pt idx="329">
                  <c:v>-893</c:v>
                </c:pt>
                <c:pt idx="330">
                  <c:v>-862</c:v>
                </c:pt>
                <c:pt idx="331">
                  <c:v>-862</c:v>
                </c:pt>
                <c:pt idx="332">
                  <c:v>-861</c:v>
                </c:pt>
                <c:pt idx="333">
                  <c:v>-861</c:v>
                </c:pt>
                <c:pt idx="334">
                  <c:v>-813</c:v>
                </c:pt>
                <c:pt idx="335">
                  <c:v>-801</c:v>
                </c:pt>
                <c:pt idx="336">
                  <c:v>-741.5</c:v>
                </c:pt>
                <c:pt idx="337">
                  <c:v>-697</c:v>
                </c:pt>
                <c:pt idx="338">
                  <c:v>-697</c:v>
                </c:pt>
                <c:pt idx="339">
                  <c:v>-697</c:v>
                </c:pt>
                <c:pt idx="340">
                  <c:v>-697</c:v>
                </c:pt>
                <c:pt idx="341">
                  <c:v>-697</c:v>
                </c:pt>
                <c:pt idx="342">
                  <c:v>-697</c:v>
                </c:pt>
                <c:pt idx="343">
                  <c:v>-697</c:v>
                </c:pt>
                <c:pt idx="344">
                  <c:v>-697</c:v>
                </c:pt>
                <c:pt idx="345">
                  <c:v>-697</c:v>
                </c:pt>
                <c:pt idx="346">
                  <c:v>-697</c:v>
                </c:pt>
                <c:pt idx="347">
                  <c:v>-697</c:v>
                </c:pt>
                <c:pt idx="348">
                  <c:v>-693</c:v>
                </c:pt>
                <c:pt idx="349">
                  <c:v>-693</c:v>
                </c:pt>
                <c:pt idx="350">
                  <c:v>-693</c:v>
                </c:pt>
                <c:pt idx="351">
                  <c:v>-693</c:v>
                </c:pt>
                <c:pt idx="352">
                  <c:v>-693</c:v>
                </c:pt>
                <c:pt idx="353">
                  <c:v>-693</c:v>
                </c:pt>
                <c:pt idx="354">
                  <c:v>-677</c:v>
                </c:pt>
                <c:pt idx="355">
                  <c:v>-645.5</c:v>
                </c:pt>
                <c:pt idx="356">
                  <c:v>-492.5</c:v>
                </c:pt>
                <c:pt idx="357">
                  <c:v>-488.5</c:v>
                </c:pt>
                <c:pt idx="358">
                  <c:v>-484.5</c:v>
                </c:pt>
                <c:pt idx="359">
                  <c:v>-484.5</c:v>
                </c:pt>
                <c:pt idx="360">
                  <c:v>-478</c:v>
                </c:pt>
                <c:pt idx="361">
                  <c:v>-476.5</c:v>
                </c:pt>
                <c:pt idx="362">
                  <c:v>-476.5</c:v>
                </c:pt>
                <c:pt idx="363">
                  <c:v>-476</c:v>
                </c:pt>
                <c:pt idx="364">
                  <c:v>-474.5</c:v>
                </c:pt>
                <c:pt idx="365">
                  <c:v>-472.5</c:v>
                </c:pt>
                <c:pt idx="366">
                  <c:v>-469</c:v>
                </c:pt>
                <c:pt idx="367">
                  <c:v>-462.5</c:v>
                </c:pt>
                <c:pt idx="368">
                  <c:v>-462</c:v>
                </c:pt>
                <c:pt idx="369">
                  <c:v>-461.5</c:v>
                </c:pt>
                <c:pt idx="370">
                  <c:v>-458.5</c:v>
                </c:pt>
                <c:pt idx="371">
                  <c:v>-458</c:v>
                </c:pt>
                <c:pt idx="372">
                  <c:v>-456</c:v>
                </c:pt>
                <c:pt idx="373">
                  <c:v>-454.5</c:v>
                </c:pt>
                <c:pt idx="374">
                  <c:v>-454</c:v>
                </c:pt>
                <c:pt idx="375">
                  <c:v>-452</c:v>
                </c:pt>
                <c:pt idx="376">
                  <c:v>-445.5</c:v>
                </c:pt>
                <c:pt idx="377">
                  <c:v>-444</c:v>
                </c:pt>
                <c:pt idx="378">
                  <c:v>-442</c:v>
                </c:pt>
                <c:pt idx="379">
                  <c:v>-440</c:v>
                </c:pt>
                <c:pt idx="380">
                  <c:v>-438</c:v>
                </c:pt>
                <c:pt idx="381">
                  <c:v>-437.5</c:v>
                </c:pt>
                <c:pt idx="382">
                  <c:v>-429.5</c:v>
                </c:pt>
                <c:pt idx="383">
                  <c:v>-320.5</c:v>
                </c:pt>
                <c:pt idx="384">
                  <c:v>-296</c:v>
                </c:pt>
                <c:pt idx="385">
                  <c:v>-288</c:v>
                </c:pt>
                <c:pt idx="386">
                  <c:v>-284</c:v>
                </c:pt>
                <c:pt idx="387">
                  <c:v>-272.5</c:v>
                </c:pt>
                <c:pt idx="388">
                  <c:v>-268</c:v>
                </c:pt>
                <c:pt idx="389">
                  <c:v>-260</c:v>
                </c:pt>
                <c:pt idx="390">
                  <c:v>-252</c:v>
                </c:pt>
                <c:pt idx="391">
                  <c:v>-244.5</c:v>
                </c:pt>
                <c:pt idx="392">
                  <c:v>-228.5</c:v>
                </c:pt>
                <c:pt idx="393">
                  <c:v>-224</c:v>
                </c:pt>
                <c:pt idx="394">
                  <c:v>-68</c:v>
                </c:pt>
                <c:pt idx="395">
                  <c:v>-40</c:v>
                </c:pt>
                <c:pt idx="396">
                  <c:v>-36.5</c:v>
                </c:pt>
                <c:pt idx="397">
                  <c:v>0.5</c:v>
                </c:pt>
                <c:pt idx="398">
                  <c:v>3.5</c:v>
                </c:pt>
                <c:pt idx="399">
                  <c:v>11.5</c:v>
                </c:pt>
                <c:pt idx="400">
                  <c:v>112.5</c:v>
                </c:pt>
                <c:pt idx="401">
                  <c:v>112.5</c:v>
                </c:pt>
                <c:pt idx="402">
                  <c:v>132.5</c:v>
                </c:pt>
                <c:pt idx="403">
                  <c:v>132.5</c:v>
                </c:pt>
                <c:pt idx="404">
                  <c:v>132.5</c:v>
                </c:pt>
                <c:pt idx="405">
                  <c:v>132.5</c:v>
                </c:pt>
                <c:pt idx="406">
                  <c:v>135.5</c:v>
                </c:pt>
                <c:pt idx="407">
                  <c:v>136.5</c:v>
                </c:pt>
                <c:pt idx="408">
                  <c:v>136.5</c:v>
                </c:pt>
                <c:pt idx="409">
                  <c:v>156.5</c:v>
                </c:pt>
                <c:pt idx="410">
                  <c:v>172</c:v>
                </c:pt>
                <c:pt idx="411">
                  <c:v>197</c:v>
                </c:pt>
                <c:pt idx="412">
                  <c:v>321</c:v>
                </c:pt>
                <c:pt idx="413">
                  <c:v>349</c:v>
                </c:pt>
                <c:pt idx="414">
                  <c:v>349</c:v>
                </c:pt>
                <c:pt idx="415">
                  <c:v>353</c:v>
                </c:pt>
                <c:pt idx="416">
                  <c:v>353</c:v>
                </c:pt>
                <c:pt idx="417">
                  <c:v>417.5</c:v>
                </c:pt>
                <c:pt idx="418">
                  <c:v>553</c:v>
                </c:pt>
                <c:pt idx="419">
                  <c:v>553</c:v>
                </c:pt>
                <c:pt idx="420">
                  <c:v>553</c:v>
                </c:pt>
                <c:pt idx="421">
                  <c:v>565.5</c:v>
                </c:pt>
                <c:pt idx="422">
                  <c:v>569.5</c:v>
                </c:pt>
                <c:pt idx="423">
                  <c:v>625</c:v>
                </c:pt>
                <c:pt idx="424">
                  <c:v>637</c:v>
                </c:pt>
                <c:pt idx="425">
                  <c:v>786</c:v>
                </c:pt>
                <c:pt idx="426">
                  <c:v>786</c:v>
                </c:pt>
                <c:pt idx="427">
                  <c:v>858</c:v>
                </c:pt>
                <c:pt idx="428">
                  <c:v>858</c:v>
                </c:pt>
                <c:pt idx="429">
                  <c:v>862.5</c:v>
                </c:pt>
                <c:pt idx="430">
                  <c:v>870.5</c:v>
                </c:pt>
                <c:pt idx="431">
                  <c:v>938</c:v>
                </c:pt>
                <c:pt idx="432">
                  <c:v>990.5</c:v>
                </c:pt>
                <c:pt idx="433">
                  <c:v>1042.5</c:v>
                </c:pt>
                <c:pt idx="434">
                  <c:v>1058.5</c:v>
                </c:pt>
                <c:pt idx="435">
                  <c:v>1193</c:v>
                </c:pt>
                <c:pt idx="436">
                  <c:v>1222</c:v>
                </c:pt>
                <c:pt idx="437">
                  <c:v>1223</c:v>
                </c:pt>
                <c:pt idx="438">
                  <c:v>1223</c:v>
                </c:pt>
                <c:pt idx="439">
                  <c:v>1227</c:v>
                </c:pt>
                <c:pt idx="440">
                  <c:v>1235</c:v>
                </c:pt>
                <c:pt idx="441">
                  <c:v>1243.5</c:v>
                </c:pt>
                <c:pt idx="442">
                  <c:v>1250</c:v>
                </c:pt>
                <c:pt idx="443">
                  <c:v>1379</c:v>
                </c:pt>
                <c:pt idx="444">
                  <c:v>1395</c:v>
                </c:pt>
                <c:pt idx="445">
                  <c:v>1419.5</c:v>
                </c:pt>
                <c:pt idx="446">
                  <c:v>1491.5</c:v>
                </c:pt>
                <c:pt idx="447">
                  <c:v>1591.5</c:v>
                </c:pt>
                <c:pt idx="448">
                  <c:v>1595.5</c:v>
                </c:pt>
                <c:pt idx="449">
                  <c:v>1631.5</c:v>
                </c:pt>
                <c:pt idx="450">
                  <c:v>1631.5</c:v>
                </c:pt>
                <c:pt idx="451">
                  <c:v>1631.5</c:v>
                </c:pt>
                <c:pt idx="452">
                  <c:v>1647.5</c:v>
                </c:pt>
                <c:pt idx="453">
                  <c:v>1659</c:v>
                </c:pt>
                <c:pt idx="454">
                  <c:v>1679</c:v>
                </c:pt>
                <c:pt idx="455">
                  <c:v>1707</c:v>
                </c:pt>
                <c:pt idx="456">
                  <c:v>1791.5</c:v>
                </c:pt>
                <c:pt idx="457">
                  <c:v>1799.5</c:v>
                </c:pt>
                <c:pt idx="458">
                  <c:v>1799.5</c:v>
                </c:pt>
                <c:pt idx="459">
                  <c:v>1839</c:v>
                </c:pt>
                <c:pt idx="460">
                  <c:v>1859.5</c:v>
                </c:pt>
                <c:pt idx="461">
                  <c:v>1887.5</c:v>
                </c:pt>
                <c:pt idx="462">
                  <c:v>1915.5</c:v>
                </c:pt>
                <c:pt idx="463">
                  <c:v>2019</c:v>
                </c:pt>
                <c:pt idx="464">
                  <c:v>2048</c:v>
                </c:pt>
                <c:pt idx="465">
                  <c:v>2064.5</c:v>
                </c:pt>
                <c:pt idx="466">
                  <c:v>2092</c:v>
                </c:pt>
                <c:pt idx="467">
                  <c:v>2207</c:v>
                </c:pt>
                <c:pt idx="468">
                  <c:v>2252</c:v>
                </c:pt>
                <c:pt idx="469">
                  <c:v>2273</c:v>
                </c:pt>
                <c:pt idx="470">
                  <c:v>2313</c:v>
                </c:pt>
                <c:pt idx="471">
                  <c:v>2445</c:v>
                </c:pt>
                <c:pt idx="472">
                  <c:v>2461.5</c:v>
                </c:pt>
                <c:pt idx="473">
                  <c:v>2476</c:v>
                </c:pt>
                <c:pt idx="474">
                  <c:v>2517</c:v>
                </c:pt>
                <c:pt idx="475">
                  <c:v>2517.5</c:v>
                </c:pt>
                <c:pt idx="476">
                  <c:v>2517.5</c:v>
                </c:pt>
                <c:pt idx="477">
                  <c:v>2629</c:v>
                </c:pt>
                <c:pt idx="478">
                  <c:v>2661.5</c:v>
                </c:pt>
                <c:pt idx="479">
                  <c:v>2664</c:v>
                </c:pt>
                <c:pt idx="480">
                  <c:v>2693.5</c:v>
                </c:pt>
                <c:pt idx="481">
                  <c:v>2738</c:v>
                </c:pt>
                <c:pt idx="482">
                  <c:v>2738</c:v>
                </c:pt>
                <c:pt idx="483">
                  <c:v>2757</c:v>
                </c:pt>
                <c:pt idx="484">
                  <c:v>2872</c:v>
                </c:pt>
                <c:pt idx="485">
                  <c:v>2873.5</c:v>
                </c:pt>
                <c:pt idx="486">
                  <c:v>2881</c:v>
                </c:pt>
                <c:pt idx="487">
                  <c:v>2885.5</c:v>
                </c:pt>
                <c:pt idx="488">
                  <c:v>2886.5</c:v>
                </c:pt>
                <c:pt idx="489">
                  <c:v>2906</c:v>
                </c:pt>
                <c:pt idx="490">
                  <c:v>2906.5</c:v>
                </c:pt>
                <c:pt idx="491">
                  <c:v>2909</c:v>
                </c:pt>
                <c:pt idx="492">
                  <c:v>2926</c:v>
                </c:pt>
                <c:pt idx="493">
                  <c:v>2926</c:v>
                </c:pt>
                <c:pt idx="494">
                  <c:v>3074</c:v>
                </c:pt>
                <c:pt idx="495">
                  <c:v>3074</c:v>
                </c:pt>
                <c:pt idx="496">
                  <c:v>3081</c:v>
                </c:pt>
                <c:pt idx="497">
                  <c:v>3090</c:v>
                </c:pt>
                <c:pt idx="498">
                  <c:v>3090</c:v>
                </c:pt>
                <c:pt idx="499">
                  <c:v>3090</c:v>
                </c:pt>
                <c:pt idx="500">
                  <c:v>3090</c:v>
                </c:pt>
                <c:pt idx="501">
                  <c:v>3102.5</c:v>
                </c:pt>
                <c:pt idx="502">
                  <c:v>3103.5</c:v>
                </c:pt>
                <c:pt idx="503">
                  <c:v>3110</c:v>
                </c:pt>
                <c:pt idx="504">
                  <c:v>3112</c:v>
                </c:pt>
                <c:pt idx="505">
                  <c:v>3144</c:v>
                </c:pt>
                <c:pt idx="506">
                  <c:v>3175</c:v>
                </c:pt>
                <c:pt idx="507">
                  <c:v>3286.5</c:v>
                </c:pt>
                <c:pt idx="508">
                  <c:v>3290.5</c:v>
                </c:pt>
                <c:pt idx="509">
                  <c:v>3290.5</c:v>
                </c:pt>
                <c:pt idx="510">
                  <c:v>3307</c:v>
                </c:pt>
                <c:pt idx="511">
                  <c:v>3307</c:v>
                </c:pt>
                <c:pt idx="512">
                  <c:v>3307.5</c:v>
                </c:pt>
                <c:pt idx="513">
                  <c:v>3308</c:v>
                </c:pt>
                <c:pt idx="514">
                  <c:v>3313.5</c:v>
                </c:pt>
                <c:pt idx="515">
                  <c:v>3324</c:v>
                </c:pt>
                <c:pt idx="516">
                  <c:v>3327</c:v>
                </c:pt>
                <c:pt idx="517">
                  <c:v>3327</c:v>
                </c:pt>
                <c:pt idx="518">
                  <c:v>3356</c:v>
                </c:pt>
                <c:pt idx="519">
                  <c:v>3507</c:v>
                </c:pt>
                <c:pt idx="520">
                  <c:v>3517</c:v>
                </c:pt>
                <c:pt idx="521">
                  <c:v>3673.5</c:v>
                </c:pt>
                <c:pt idx="522">
                  <c:v>3675.5</c:v>
                </c:pt>
                <c:pt idx="523">
                  <c:v>3683</c:v>
                </c:pt>
                <c:pt idx="524">
                  <c:v>3722</c:v>
                </c:pt>
                <c:pt idx="525">
                  <c:v>3727</c:v>
                </c:pt>
                <c:pt idx="526">
                  <c:v>3731.5</c:v>
                </c:pt>
                <c:pt idx="527">
                  <c:v>3739</c:v>
                </c:pt>
                <c:pt idx="528">
                  <c:v>3763</c:v>
                </c:pt>
                <c:pt idx="529">
                  <c:v>3772</c:v>
                </c:pt>
                <c:pt idx="530">
                  <c:v>3919.5</c:v>
                </c:pt>
                <c:pt idx="531">
                  <c:v>3971</c:v>
                </c:pt>
                <c:pt idx="532">
                  <c:v>3971</c:v>
                </c:pt>
                <c:pt idx="533">
                  <c:v>4064</c:v>
                </c:pt>
                <c:pt idx="534">
                  <c:v>4107</c:v>
                </c:pt>
                <c:pt idx="535">
                  <c:v>4123.5</c:v>
                </c:pt>
                <c:pt idx="536">
                  <c:v>4124</c:v>
                </c:pt>
                <c:pt idx="537">
                  <c:v>4140</c:v>
                </c:pt>
                <c:pt idx="538">
                  <c:v>4140</c:v>
                </c:pt>
                <c:pt idx="539">
                  <c:v>4161.5</c:v>
                </c:pt>
                <c:pt idx="540">
                  <c:v>4276</c:v>
                </c:pt>
                <c:pt idx="541">
                  <c:v>4300</c:v>
                </c:pt>
                <c:pt idx="542">
                  <c:v>4308</c:v>
                </c:pt>
                <c:pt idx="543">
                  <c:v>4315</c:v>
                </c:pt>
                <c:pt idx="544">
                  <c:v>4348</c:v>
                </c:pt>
                <c:pt idx="545">
                  <c:v>4364</c:v>
                </c:pt>
                <c:pt idx="546">
                  <c:v>4508.5</c:v>
                </c:pt>
                <c:pt idx="547">
                  <c:v>4525</c:v>
                </c:pt>
                <c:pt idx="548">
                  <c:v>4528</c:v>
                </c:pt>
                <c:pt idx="549">
                  <c:v>4592</c:v>
                </c:pt>
                <c:pt idx="550">
                  <c:v>4732</c:v>
                </c:pt>
                <c:pt idx="551">
                  <c:v>4757.5</c:v>
                </c:pt>
                <c:pt idx="552">
                  <c:v>4936</c:v>
                </c:pt>
                <c:pt idx="553">
                  <c:v>4944.5</c:v>
                </c:pt>
                <c:pt idx="554">
                  <c:v>4980.5</c:v>
                </c:pt>
                <c:pt idx="555">
                  <c:v>4989</c:v>
                </c:pt>
                <c:pt idx="556">
                  <c:v>4990</c:v>
                </c:pt>
                <c:pt idx="557">
                  <c:v>5014</c:v>
                </c:pt>
                <c:pt idx="558">
                  <c:v>5030</c:v>
                </c:pt>
                <c:pt idx="559">
                  <c:v>5152.5</c:v>
                </c:pt>
                <c:pt idx="560">
                  <c:v>5154</c:v>
                </c:pt>
                <c:pt idx="561">
                  <c:v>5159</c:v>
                </c:pt>
                <c:pt idx="562">
                  <c:v>5161</c:v>
                </c:pt>
                <c:pt idx="563">
                  <c:v>5169</c:v>
                </c:pt>
                <c:pt idx="564">
                  <c:v>5177</c:v>
                </c:pt>
                <c:pt idx="565">
                  <c:v>5178</c:v>
                </c:pt>
                <c:pt idx="566">
                  <c:v>5205.5</c:v>
                </c:pt>
                <c:pt idx="567">
                  <c:v>5385</c:v>
                </c:pt>
                <c:pt idx="568">
                  <c:v>5390</c:v>
                </c:pt>
                <c:pt idx="569">
                  <c:v>5411</c:v>
                </c:pt>
                <c:pt idx="570">
                  <c:v>5589.5</c:v>
                </c:pt>
                <c:pt idx="571">
                  <c:v>5602</c:v>
                </c:pt>
                <c:pt idx="572">
                  <c:v>5619</c:v>
                </c:pt>
                <c:pt idx="573">
                  <c:v>5638.5</c:v>
                </c:pt>
                <c:pt idx="574">
                  <c:v>5663.5</c:v>
                </c:pt>
              </c:numCache>
            </c:numRef>
          </c:xVal>
          <c:yVal>
            <c:numRef>
              <c:f>Active!$P$21:$P$903</c:f>
              <c:numCache>
                <c:formatCode>General</c:formatCode>
                <c:ptCount val="883"/>
                <c:pt idx="0">
                  <c:v>8.5216513987322468E-2</c:v>
                </c:pt>
                <c:pt idx="1">
                  <c:v>8.5008852103285376E-2</c:v>
                </c:pt>
                <c:pt idx="2">
                  <c:v>8.4373184809400842E-2</c:v>
                </c:pt>
                <c:pt idx="3">
                  <c:v>8.3155747199168129E-2</c:v>
                </c:pt>
                <c:pt idx="4">
                  <c:v>8.3103435426853445E-2</c:v>
                </c:pt>
                <c:pt idx="5">
                  <c:v>8.3052708859760419E-2</c:v>
                </c:pt>
                <c:pt idx="6">
                  <c:v>8.3001982292667392E-2</c:v>
                </c:pt>
                <c:pt idx="7">
                  <c:v>8.2673844811784358E-2</c:v>
                </c:pt>
                <c:pt idx="8">
                  <c:v>8.2505813058288691E-2</c:v>
                </c:pt>
                <c:pt idx="9">
                  <c:v>8.2494716621737088E-2</c:v>
                </c:pt>
                <c:pt idx="10">
                  <c:v>8.2456671696417322E-2</c:v>
                </c:pt>
                <c:pt idx="11">
                  <c:v>8.2429723207649144E-2</c:v>
                </c:pt>
                <c:pt idx="12">
                  <c:v>8.2378996640556118E-2</c:v>
                </c:pt>
                <c:pt idx="13">
                  <c:v>8.2326684868241434E-2</c:v>
                </c:pt>
                <c:pt idx="14">
                  <c:v>8.1976354514255195E-2</c:v>
                </c:pt>
                <c:pt idx="15">
                  <c:v>8.1752840578001529E-2</c:v>
                </c:pt>
                <c:pt idx="16">
                  <c:v>8.137714694046877E-2</c:v>
                </c:pt>
                <c:pt idx="17">
                  <c:v>8.1283619832391005E-2</c:v>
                </c:pt>
                <c:pt idx="18">
                  <c:v>8.1263012164509457E-2</c:v>
                </c:pt>
                <c:pt idx="19">
                  <c:v>7.9891809647776008E-2</c:v>
                </c:pt>
                <c:pt idx="20">
                  <c:v>7.9433685338717086E-2</c:v>
                </c:pt>
                <c:pt idx="21">
                  <c:v>7.9421003696943826E-2</c:v>
                </c:pt>
                <c:pt idx="22">
                  <c:v>7.8633156701780199E-2</c:v>
                </c:pt>
                <c:pt idx="23">
                  <c:v>7.8542800004145749E-2</c:v>
                </c:pt>
                <c:pt idx="24">
                  <c:v>7.7921399557256132E-2</c:v>
                </c:pt>
                <c:pt idx="25">
                  <c:v>7.7856406143168189E-2</c:v>
                </c:pt>
                <c:pt idx="26">
                  <c:v>7.7702641236667452E-2</c:v>
                </c:pt>
                <c:pt idx="27">
                  <c:v>7.7338044035686282E-2</c:v>
                </c:pt>
                <c:pt idx="28">
                  <c:v>7.7195375565737148E-2</c:v>
                </c:pt>
                <c:pt idx="29">
                  <c:v>7.6638968532935475E-2</c:v>
                </c:pt>
                <c:pt idx="30">
                  <c:v>7.5354952303393161E-2</c:v>
                </c:pt>
                <c:pt idx="31">
                  <c:v>7.5033155643396757E-2</c:v>
                </c:pt>
                <c:pt idx="32">
                  <c:v>7.468124008418886E-2</c:v>
                </c:pt>
                <c:pt idx="33">
                  <c:v>7.327199264213563E-2</c:v>
                </c:pt>
                <c:pt idx="34">
                  <c:v>7.3051649116325279E-2</c:v>
                </c:pt>
                <c:pt idx="35">
                  <c:v>7.2468293594755442E-2</c:v>
                </c:pt>
                <c:pt idx="36">
                  <c:v>7.0806998522458725E-2</c:v>
                </c:pt>
                <c:pt idx="37">
                  <c:v>7.0120604661481165E-2</c:v>
                </c:pt>
                <c:pt idx="38">
                  <c:v>6.9446892442276864E-2</c:v>
                </c:pt>
                <c:pt idx="39">
                  <c:v>6.9396165875183824E-2</c:v>
                </c:pt>
                <c:pt idx="40">
                  <c:v>6.9396165875183824E-2</c:v>
                </c:pt>
                <c:pt idx="41">
                  <c:v>6.8697090372433017E-2</c:v>
                </c:pt>
                <c:pt idx="42">
                  <c:v>6.8697090372433017E-2</c:v>
                </c:pt>
                <c:pt idx="43">
                  <c:v>6.8684408730659757E-2</c:v>
                </c:pt>
                <c:pt idx="44">
                  <c:v>6.8010696511455457E-2</c:v>
                </c:pt>
                <c:pt idx="45">
                  <c:v>6.8010696511455457E-2</c:v>
                </c:pt>
                <c:pt idx="46">
                  <c:v>6.7983748022687279E-2</c:v>
                </c:pt>
                <c:pt idx="47">
                  <c:v>6.7945703097367513E-2</c:v>
                </c:pt>
                <c:pt idx="48">
                  <c:v>6.7933021455594267E-2</c:v>
                </c:pt>
                <c:pt idx="49">
                  <c:v>6.7882294888501227E-2</c:v>
                </c:pt>
                <c:pt idx="50">
                  <c:v>6.7271990878163213E-2</c:v>
                </c:pt>
                <c:pt idx="51">
                  <c:v>6.7153100486538927E-2</c:v>
                </c:pt>
                <c:pt idx="52">
                  <c:v>6.6663272073046856E-2</c:v>
                </c:pt>
                <c:pt idx="53">
                  <c:v>6.6417565263689998E-2</c:v>
                </c:pt>
                <c:pt idx="54">
                  <c:v>6.6106865040245183E-2</c:v>
                </c:pt>
                <c:pt idx="55">
                  <c:v>6.5935662876306214E-2</c:v>
                </c:pt>
                <c:pt idx="56">
                  <c:v>6.4822848810702882E-2</c:v>
                </c:pt>
                <c:pt idx="57">
                  <c:v>6.4806996758486307E-2</c:v>
                </c:pt>
                <c:pt idx="58">
                  <c:v>6.4759440601836582E-2</c:v>
                </c:pt>
                <c:pt idx="59">
                  <c:v>6.4756270191393267E-2</c:v>
                </c:pt>
                <c:pt idx="60">
                  <c:v>6.470871403474357E-2</c:v>
                </c:pt>
                <c:pt idx="61">
                  <c:v>6.4654817057207215E-2</c:v>
                </c:pt>
                <c:pt idx="62">
                  <c:v>6.4651646646763899E-2</c:v>
                </c:pt>
                <c:pt idx="63">
                  <c:v>6.4577142001346011E-2</c:v>
                </c:pt>
                <c:pt idx="64">
                  <c:v>6.4550193512577847E-2</c:v>
                </c:pt>
                <c:pt idx="65">
                  <c:v>6.4513733792479724E-2</c:v>
                </c:pt>
                <c:pt idx="66">
                  <c:v>6.4488370508933218E-2</c:v>
                </c:pt>
                <c:pt idx="67">
                  <c:v>6.4176085080266745E-2</c:v>
                </c:pt>
                <c:pt idx="68">
                  <c:v>6.4055609483420803E-2</c:v>
                </c:pt>
                <c:pt idx="69">
                  <c:v>6.3968423196229668E-2</c:v>
                </c:pt>
                <c:pt idx="70">
                  <c:v>6.3917696629136628E-2</c:v>
                </c:pt>
                <c:pt idx="71">
                  <c:v>6.3521395323722335E-2</c:v>
                </c:pt>
                <c:pt idx="72">
                  <c:v>6.3419942189536282E-2</c:v>
                </c:pt>
                <c:pt idx="73">
                  <c:v>6.3239228794267355E-2</c:v>
                </c:pt>
                <c:pt idx="74">
                  <c:v>6.2815979000084898E-2</c:v>
                </c:pt>
                <c:pt idx="75">
                  <c:v>6.2724037097228777E-2</c:v>
                </c:pt>
                <c:pt idx="76">
                  <c:v>6.2711355455455517E-2</c:v>
                </c:pt>
                <c:pt idx="77">
                  <c:v>6.2673310530135751E-2</c:v>
                </c:pt>
                <c:pt idx="78">
                  <c:v>6.2647947246589231E-2</c:v>
                </c:pt>
                <c:pt idx="79">
                  <c:v>6.2619413552599396E-2</c:v>
                </c:pt>
                <c:pt idx="80">
                  <c:v>6.2619413552599396E-2</c:v>
                </c:pt>
                <c:pt idx="81">
                  <c:v>6.2516375213191686E-2</c:v>
                </c:pt>
                <c:pt idx="82">
                  <c:v>6.1804618068667612E-2</c:v>
                </c:pt>
                <c:pt idx="83">
                  <c:v>6.1527207154877604E-2</c:v>
                </c:pt>
                <c:pt idx="84">
                  <c:v>6.1500258666109434E-2</c:v>
                </c:pt>
                <c:pt idx="85">
                  <c:v>6.1487577024336174E-2</c:v>
                </c:pt>
                <c:pt idx="86">
                  <c:v>6.1476480587784578E-2</c:v>
                </c:pt>
                <c:pt idx="87">
                  <c:v>6.1463798946011318E-2</c:v>
                </c:pt>
                <c:pt idx="88">
                  <c:v>6.1447946893794743E-2</c:v>
                </c:pt>
                <c:pt idx="89">
                  <c:v>6.1405146352810004E-2</c:v>
                </c:pt>
                <c:pt idx="90">
                  <c:v>6.1401975942366689E-2</c:v>
                </c:pt>
                <c:pt idx="91">
                  <c:v>6.1335397323057088E-2</c:v>
                </c:pt>
                <c:pt idx="92">
                  <c:v>6.1284670755964055E-2</c:v>
                </c:pt>
                <c:pt idx="93">
                  <c:v>6.1210166110546166E-2</c:v>
                </c:pt>
                <c:pt idx="94">
                  <c:v>6.0829716857348448E-2</c:v>
                </c:pt>
                <c:pt idx="95">
                  <c:v>6.0717167286610786E-2</c:v>
                </c:pt>
                <c:pt idx="96">
                  <c:v>6.0203560794793859E-2</c:v>
                </c:pt>
                <c:pt idx="97">
                  <c:v>6.0192464358242263E-2</c:v>
                </c:pt>
                <c:pt idx="98">
                  <c:v>6.0190879153020606E-2</c:v>
                </c:pt>
                <c:pt idx="99">
                  <c:v>6.0152834227700833E-2</c:v>
                </c:pt>
                <c:pt idx="100">
                  <c:v>6.0143322996370888E-2</c:v>
                </c:pt>
                <c:pt idx="101">
                  <c:v>6.0056136709179746E-2</c:v>
                </c:pt>
                <c:pt idx="102">
                  <c:v>5.9902371802678996E-2</c:v>
                </c:pt>
                <c:pt idx="103">
                  <c:v>5.9846889619920997E-2</c:v>
                </c:pt>
                <c:pt idx="104">
                  <c:v>5.9456929135393334E-2</c:v>
                </c:pt>
                <c:pt idx="105">
                  <c:v>5.9391935721305383E-2</c:v>
                </c:pt>
                <c:pt idx="106">
                  <c:v>5.8670667345451372E-2</c:v>
                </c:pt>
                <c:pt idx="107">
                  <c:v>5.8643718856683201E-2</c:v>
                </c:pt>
                <c:pt idx="108">
                  <c:v>5.8529584080723882E-2</c:v>
                </c:pt>
                <c:pt idx="109">
                  <c:v>5.8107919491763076E-2</c:v>
                </c:pt>
                <c:pt idx="110">
                  <c:v>5.8098408260433131E-2</c:v>
                </c:pt>
                <c:pt idx="111">
                  <c:v>5.8055607719448385E-2</c:v>
                </c:pt>
                <c:pt idx="112">
                  <c:v>5.7516637944084945E-2</c:v>
                </c:pt>
                <c:pt idx="113">
                  <c:v>5.7484933839651801E-2</c:v>
                </c:pt>
                <c:pt idx="114">
                  <c:v>5.7472252197878548E-2</c:v>
                </c:pt>
                <c:pt idx="115">
                  <c:v>5.7459570556105288E-2</c:v>
                </c:pt>
                <c:pt idx="116">
                  <c:v>5.7381895500244084E-2</c:v>
                </c:pt>
                <c:pt idx="117">
                  <c:v>5.6888896676308705E-2</c:v>
                </c:pt>
                <c:pt idx="118">
                  <c:v>5.6842925724880644E-2</c:v>
                </c:pt>
                <c:pt idx="119">
                  <c:v>5.6785858336900988E-2</c:v>
                </c:pt>
                <c:pt idx="120">
                  <c:v>5.6240547740650917E-2</c:v>
                </c:pt>
                <c:pt idx="121">
                  <c:v>5.6143850222129831E-2</c:v>
                </c:pt>
                <c:pt idx="122">
                  <c:v>5.6127998169913255E-2</c:v>
                </c:pt>
                <c:pt idx="123">
                  <c:v>5.5484404849920448E-2</c:v>
                </c:pt>
                <c:pt idx="124">
                  <c:v>5.5392462947064326E-2</c:v>
                </c:pt>
                <c:pt idx="125">
                  <c:v>5.5338565969527985E-2</c:v>
                </c:pt>
                <c:pt idx="126">
                  <c:v>5.5289424607656609E-2</c:v>
                </c:pt>
                <c:pt idx="127">
                  <c:v>5.4807522220272832E-2</c:v>
                </c:pt>
                <c:pt idx="128">
                  <c:v>5.4230507519589619E-2</c:v>
                </c:pt>
                <c:pt idx="129">
                  <c:v>5.4175025336831613E-2</c:v>
                </c:pt>
                <c:pt idx="130">
                  <c:v>5.4105276307078704E-2</c:v>
                </c:pt>
                <c:pt idx="131">
                  <c:v>5.4094179870527101E-2</c:v>
                </c:pt>
                <c:pt idx="132">
                  <c:v>5.4065646176537266E-2</c:v>
                </c:pt>
                <c:pt idx="133">
                  <c:v>5.35092391437356E-2</c:v>
                </c:pt>
                <c:pt idx="134">
                  <c:v>5.3460097781864224E-2</c:v>
                </c:pt>
                <c:pt idx="135">
                  <c:v>5.3458512576642567E-2</c:v>
                </c:pt>
                <c:pt idx="136">
                  <c:v>5.3404615599106225E-2</c:v>
                </c:pt>
                <c:pt idx="137">
                  <c:v>5.3189027688960847E-2</c:v>
                </c:pt>
                <c:pt idx="138">
                  <c:v>5.3143056737532793E-2</c:v>
                </c:pt>
                <c:pt idx="139">
                  <c:v>5.2826015693201361E-2</c:v>
                </c:pt>
                <c:pt idx="140">
                  <c:v>5.2176081552321917E-2</c:v>
                </c:pt>
                <c:pt idx="141">
                  <c:v>5.2163399910548656E-2</c:v>
                </c:pt>
                <c:pt idx="142">
                  <c:v>5.1565777541983902E-2</c:v>
                </c:pt>
                <c:pt idx="143">
                  <c:v>5.1427864687699727E-2</c:v>
                </c:pt>
                <c:pt idx="144">
                  <c:v>5.1283611012528929E-2</c:v>
                </c:pt>
                <c:pt idx="145">
                  <c:v>5.0879383681006349E-2</c:v>
                </c:pt>
                <c:pt idx="146">
                  <c:v>4.9557322526144254E-2</c:v>
                </c:pt>
                <c:pt idx="147">
                  <c:v>4.9508181164272885E-2</c:v>
                </c:pt>
                <c:pt idx="148">
                  <c:v>4.9455869391958202E-2</c:v>
                </c:pt>
                <c:pt idx="149">
                  <c:v>4.9454284186736544E-2</c:v>
                </c:pt>
                <c:pt idx="150">
                  <c:v>4.9441602544963284E-2</c:v>
                </c:pt>
                <c:pt idx="151">
                  <c:v>4.8263795065272001E-2</c:v>
                </c:pt>
                <c:pt idx="152">
                  <c:v>4.8225750139952228E-2</c:v>
                </c:pt>
                <c:pt idx="153">
                  <c:v>4.753777107375301E-2</c:v>
                </c:pt>
                <c:pt idx="154">
                  <c:v>4.6816502697898998E-2</c:v>
                </c:pt>
                <c:pt idx="155">
                  <c:v>4.6737242436816137E-2</c:v>
                </c:pt>
                <c:pt idx="156">
                  <c:v>4.6737242436816137E-2</c:v>
                </c:pt>
                <c:pt idx="157">
                  <c:v>4.6038166934065324E-2</c:v>
                </c:pt>
                <c:pt idx="158">
                  <c:v>4.5885987232786238E-2</c:v>
                </c:pt>
                <c:pt idx="159">
                  <c:v>4.5491271132593603E-2</c:v>
                </c:pt>
                <c:pt idx="160">
                  <c:v>4.5286779658999826E-2</c:v>
                </c:pt>
                <c:pt idx="161">
                  <c:v>4.4885722737920561E-2</c:v>
                </c:pt>
                <c:pt idx="162">
                  <c:v>4.483341096560587E-2</c:v>
                </c:pt>
                <c:pt idx="163">
                  <c:v>4.4627334286790436E-2</c:v>
                </c:pt>
                <c:pt idx="164">
                  <c:v>4.4221521750046199E-2</c:v>
                </c:pt>
                <c:pt idx="165">
                  <c:v>4.4210425313494603E-2</c:v>
                </c:pt>
                <c:pt idx="166">
                  <c:v>4.389021385871985E-2</c:v>
                </c:pt>
                <c:pt idx="167">
                  <c:v>4.3677796359017793E-2</c:v>
                </c:pt>
                <c:pt idx="168">
                  <c:v>4.3524031452517042E-2</c:v>
                </c:pt>
                <c:pt idx="169">
                  <c:v>4.2877267722080913E-2</c:v>
                </c:pt>
                <c:pt idx="170">
                  <c:v>4.2875682516859255E-2</c:v>
                </c:pt>
                <c:pt idx="171">
                  <c:v>4.2863000875086002E-2</c:v>
                </c:pt>
                <c:pt idx="172">
                  <c:v>4.2823370744544564E-2</c:v>
                </c:pt>
                <c:pt idx="173">
                  <c:v>4.2406461771248731E-2</c:v>
                </c:pt>
                <c:pt idx="174">
                  <c:v>4.2240015222974728E-2</c:v>
                </c:pt>
                <c:pt idx="175">
                  <c:v>4.2227333581201468E-2</c:v>
                </c:pt>
                <c:pt idx="176">
                  <c:v>4.2125880447015415E-2</c:v>
                </c:pt>
                <c:pt idx="177">
                  <c:v>4.1959433898741405E-2</c:v>
                </c:pt>
                <c:pt idx="178">
                  <c:v>4.1745431193817684E-2</c:v>
                </c:pt>
                <c:pt idx="179">
                  <c:v>4.1412538097269677E-2</c:v>
                </c:pt>
                <c:pt idx="180">
                  <c:v>4.1222313470670818E-2</c:v>
                </c:pt>
                <c:pt idx="181">
                  <c:v>4.1214387444562531E-2</c:v>
                </c:pt>
                <c:pt idx="182">
                  <c:v>4.1006725560525439E-2</c:v>
                </c:pt>
                <c:pt idx="183">
                  <c:v>4.0879909142792867E-2</c:v>
                </c:pt>
                <c:pt idx="184">
                  <c:v>4.0879909142792867E-2</c:v>
                </c:pt>
                <c:pt idx="185">
                  <c:v>4.0843449422694758E-2</c:v>
                </c:pt>
                <c:pt idx="186">
                  <c:v>4.0702366157967268E-2</c:v>
                </c:pt>
                <c:pt idx="187">
                  <c:v>4.0702366157967268E-2</c:v>
                </c:pt>
                <c:pt idx="188">
                  <c:v>4.0359961830089316E-2</c:v>
                </c:pt>
                <c:pt idx="189">
                  <c:v>4.027119033767651E-2</c:v>
                </c:pt>
                <c:pt idx="190">
                  <c:v>4.0260093901124915E-2</c:v>
                </c:pt>
                <c:pt idx="191">
                  <c:v>4.0245827054129997E-2</c:v>
                </c:pt>
                <c:pt idx="192">
                  <c:v>4.0245827054129997E-2</c:v>
                </c:pt>
                <c:pt idx="193">
                  <c:v>4.0182418845263711E-2</c:v>
                </c:pt>
                <c:pt idx="194">
                  <c:v>4.0180833640042053E-2</c:v>
                </c:pt>
                <c:pt idx="195">
                  <c:v>3.9925615599355244E-2</c:v>
                </c:pt>
                <c:pt idx="196">
                  <c:v>3.9724294536204782E-2</c:v>
                </c:pt>
                <c:pt idx="197">
                  <c:v>3.9633937838570332E-2</c:v>
                </c:pt>
                <c:pt idx="198">
                  <c:v>3.9621256196797072E-2</c:v>
                </c:pt>
                <c:pt idx="199">
                  <c:v>3.9621256196797072E-2</c:v>
                </c:pt>
                <c:pt idx="200">
                  <c:v>3.9621256196797072E-2</c:v>
                </c:pt>
                <c:pt idx="201">
                  <c:v>3.961015976024547E-2</c:v>
                </c:pt>
                <c:pt idx="202">
                  <c:v>3.9608574555023812E-2</c:v>
                </c:pt>
                <c:pt idx="203">
                  <c:v>3.9570529629704046E-2</c:v>
                </c:pt>
                <c:pt idx="204">
                  <c:v>3.9302629947243976E-2</c:v>
                </c:pt>
                <c:pt idx="205">
                  <c:v>3.9026804238675633E-2</c:v>
                </c:pt>
                <c:pt idx="206">
                  <c:v>3.9012537391680716E-2</c:v>
                </c:pt>
                <c:pt idx="207">
                  <c:v>3.8974492466360942E-2</c:v>
                </c:pt>
                <c:pt idx="208">
                  <c:v>3.8949129182814429E-2</c:v>
                </c:pt>
                <c:pt idx="209">
                  <c:v>3.884767604862837E-2</c:v>
                </c:pt>
                <c:pt idx="210">
                  <c:v>3.8768415787545508E-2</c:v>
                </c:pt>
                <c:pt idx="211">
                  <c:v>3.8755734145772255E-2</c:v>
                </c:pt>
                <c:pt idx="212">
                  <c:v>3.8719274425674133E-2</c:v>
                </c:pt>
                <c:pt idx="213">
                  <c:v>3.8655866216807847E-2</c:v>
                </c:pt>
                <c:pt idx="214">
                  <c:v>3.8365773661244586E-2</c:v>
                </c:pt>
                <c:pt idx="215">
                  <c:v>3.8224690396517096E-2</c:v>
                </c:pt>
                <c:pt idx="216">
                  <c:v>3.8223105191295438E-2</c:v>
                </c:pt>
                <c:pt idx="217">
                  <c:v>3.8212008754743843E-2</c:v>
                </c:pt>
                <c:pt idx="218">
                  <c:v>3.8159696982429152E-2</c:v>
                </c:pt>
                <c:pt idx="219">
                  <c:v>3.8110555620557783E-2</c:v>
                </c:pt>
                <c:pt idx="220">
                  <c:v>3.8096288773562866E-2</c:v>
                </c:pt>
                <c:pt idx="221">
                  <c:v>3.8020198922923319E-2</c:v>
                </c:pt>
                <c:pt idx="222">
                  <c:v>3.7753884445684914E-2</c:v>
                </c:pt>
                <c:pt idx="223">
                  <c:v>3.7628653233173999E-2</c:v>
                </c:pt>
                <c:pt idx="224">
                  <c:v>3.7615971591400739E-2</c:v>
                </c:pt>
                <c:pt idx="225">
                  <c:v>3.7565245024307713E-2</c:v>
                </c:pt>
                <c:pt idx="226">
                  <c:v>3.7069075789929018E-2</c:v>
                </c:pt>
                <c:pt idx="227">
                  <c:v>3.6954941013969698E-2</c:v>
                </c:pt>
                <c:pt idx="228">
                  <c:v>3.6763131182149182E-2</c:v>
                </c:pt>
                <c:pt idx="229">
                  <c:v>3.6344637003631684E-2</c:v>
                </c:pt>
                <c:pt idx="230">
                  <c:v>3.6194042507574256E-2</c:v>
                </c:pt>
                <c:pt idx="231">
                  <c:v>3.6103685809939792E-2</c:v>
                </c:pt>
                <c:pt idx="232">
                  <c:v>3.6067226089841677E-2</c:v>
                </c:pt>
                <c:pt idx="233">
                  <c:v>3.5951506108660707E-2</c:v>
                </c:pt>
                <c:pt idx="234">
                  <c:v>3.5697873273195554E-2</c:v>
                </c:pt>
                <c:pt idx="235">
                  <c:v>3.5596420139009495E-2</c:v>
                </c:pt>
                <c:pt idx="236">
                  <c:v>3.5542523161473154E-2</c:v>
                </c:pt>
                <c:pt idx="237">
                  <c:v>3.5498137415266751E-2</c:v>
                </c:pt>
                <c:pt idx="238">
                  <c:v>3.5498137415266751E-2</c:v>
                </c:pt>
                <c:pt idx="239">
                  <c:v>3.5453751669060354E-2</c:v>
                </c:pt>
                <c:pt idx="240">
                  <c:v>3.5049524337537774E-2</c:v>
                </c:pt>
                <c:pt idx="241">
                  <c:v>3.4889418610150394E-2</c:v>
                </c:pt>
                <c:pt idx="242">
                  <c:v>3.4806987938624225E-2</c:v>
                </c:pt>
                <c:pt idx="243">
                  <c:v>3.4806987938624225E-2</c:v>
                </c:pt>
                <c:pt idx="244">
                  <c:v>3.4730898087984678E-2</c:v>
                </c:pt>
                <c:pt idx="245">
                  <c:v>3.431081870424553E-2</c:v>
                </c:pt>
                <c:pt idx="246">
                  <c:v>3.4272773778925757E-2</c:v>
                </c:pt>
                <c:pt idx="247">
                  <c:v>3.419668392828621E-2</c:v>
                </c:pt>
                <c:pt idx="248">
                  <c:v>3.4171320644739697E-2</c:v>
                </c:pt>
                <c:pt idx="249">
                  <c:v>3.4107912435873411E-2</c:v>
                </c:pt>
                <c:pt idx="250">
                  <c:v>3.2931690161403779E-2</c:v>
                </c:pt>
                <c:pt idx="251">
                  <c:v>3.2917423314408868E-2</c:v>
                </c:pt>
                <c:pt idx="252">
                  <c:v>3.2346749434612285E-2</c:v>
                </c:pt>
                <c:pt idx="253">
                  <c:v>3.2322971356287422E-2</c:v>
                </c:pt>
                <c:pt idx="254">
                  <c:v>3.2265903968307766E-2</c:v>
                </c:pt>
                <c:pt idx="255">
                  <c:v>3.1760223502599126E-2</c:v>
                </c:pt>
                <c:pt idx="256">
                  <c:v>3.1758638297377469E-2</c:v>
                </c:pt>
                <c:pt idx="257">
                  <c:v>3.1598532569990095E-2</c:v>
                </c:pt>
                <c:pt idx="258">
                  <c:v>3.1046881152853398E-2</c:v>
                </c:pt>
                <c:pt idx="259">
                  <c:v>3.0999324996203684E-2</c:v>
                </c:pt>
                <c:pt idx="260">
                  <c:v>3.0817026395713105E-2</c:v>
                </c:pt>
                <c:pt idx="261">
                  <c:v>3.020989279581841E-2</c:v>
                </c:pt>
                <c:pt idx="262">
                  <c:v>3.0182944307050236E-2</c:v>
                </c:pt>
                <c:pt idx="263">
                  <c:v>2.9824687926955716E-2</c:v>
                </c:pt>
                <c:pt idx="264">
                  <c:v>2.9777131770305998E-2</c:v>
                </c:pt>
                <c:pt idx="265">
                  <c:v>2.9713723561439712E-2</c:v>
                </c:pt>
                <c:pt idx="266">
                  <c:v>2.9713723561439712E-2</c:v>
                </c:pt>
                <c:pt idx="267">
                  <c:v>2.9713723561439712E-2</c:v>
                </c:pt>
                <c:pt idx="268">
                  <c:v>2.9713723561439712E-2</c:v>
                </c:pt>
                <c:pt idx="269">
                  <c:v>2.9713723561439712E-2</c:v>
                </c:pt>
                <c:pt idx="270">
                  <c:v>2.9713723561439712E-2</c:v>
                </c:pt>
                <c:pt idx="271">
                  <c:v>2.9713723561439712E-2</c:v>
                </c:pt>
                <c:pt idx="272">
                  <c:v>2.9712138356218054E-2</c:v>
                </c:pt>
                <c:pt idx="273">
                  <c:v>2.9664582199568339E-2</c:v>
                </c:pt>
                <c:pt idx="274">
                  <c:v>2.9610685222031995E-2</c:v>
                </c:pt>
                <c:pt idx="275">
                  <c:v>2.9588492348928797E-2</c:v>
                </c:pt>
                <c:pt idx="276">
                  <c:v>2.9357052386566846E-2</c:v>
                </c:pt>
                <c:pt idx="277">
                  <c:v>2.9355467181345192E-2</c:v>
                </c:pt>
                <c:pt idx="278">
                  <c:v>2.9014648058688898E-2</c:v>
                </c:pt>
                <c:pt idx="279">
                  <c:v>2.9014648058688898E-2</c:v>
                </c:pt>
                <c:pt idx="280">
                  <c:v>2.8949654644600954E-2</c:v>
                </c:pt>
                <c:pt idx="281">
                  <c:v>2.8859297946966494E-2</c:v>
                </c:pt>
                <c:pt idx="282">
                  <c:v>2.8822838226868378E-2</c:v>
                </c:pt>
                <c:pt idx="283">
                  <c:v>2.8707118245687405E-2</c:v>
                </c:pt>
                <c:pt idx="284">
                  <c:v>2.8429707331897397E-2</c:v>
                </c:pt>
                <c:pt idx="285">
                  <c:v>2.8429707331897397E-2</c:v>
                </c:pt>
                <c:pt idx="286">
                  <c:v>2.8429707331897397E-2</c:v>
                </c:pt>
                <c:pt idx="287">
                  <c:v>2.8352032276036197E-2</c:v>
                </c:pt>
                <c:pt idx="288">
                  <c:v>2.8298135298499852E-2</c:v>
                </c:pt>
                <c:pt idx="289">
                  <c:v>2.8209363806087052E-2</c:v>
                </c:pt>
                <c:pt idx="290">
                  <c:v>2.8126933134560876E-2</c:v>
                </c:pt>
                <c:pt idx="291">
                  <c:v>2.7805136474564472E-2</c:v>
                </c:pt>
                <c:pt idx="292">
                  <c:v>2.7795625243234527E-2</c:v>
                </c:pt>
                <c:pt idx="293">
                  <c:v>2.7768676754466357E-2</c:v>
                </c:pt>
                <c:pt idx="294">
                  <c:v>2.7730631829146583E-2</c:v>
                </c:pt>
                <c:pt idx="295">
                  <c:v>2.7730631829146583E-2</c:v>
                </c:pt>
                <c:pt idx="296">
                  <c:v>2.7730631829146583E-2</c:v>
                </c:pt>
                <c:pt idx="297">
                  <c:v>2.7562600075650923E-2</c:v>
                </c:pt>
                <c:pt idx="298">
                  <c:v>2.7486510225011376E-2</c:v>
                </c:pt>
                <c:pt idx="299">
                  <c:v>2.7476998993681435E-2</c:v>
                </c:pt>
                <c:pt idx="300">
                  <c:v>2.7461146941464863E-2</c:v>
                </c:pt>
                <c:pt idx="301">
                  <c:v>2.7413590784815148E-2</c:v>
                </c:pt>
                <c:pt idx="302">
                  <c:v>2.7361279012500461E-2</c:v>
                </c:pt>
                <c:pt idx="303">
                  <c:v>2.7087038509153769E-2</c:v>
                </c:pt>
                <c:pt idx="304">
                  <c:v>2.705850481516394E-2</c:v>
                </c:pt>
                <c:pt idx="305">
                  <c:v>2.705850481516394E-2</c:v>
                </c:pt>
                <c:pt idx="306">
                  <c:v>2.7048993583833995E-2</c:v>
                </c:pt>
                <c:pt idx="307">
                  <c:v>2.6893643472111595E-2</c:v>
                </c:pt>
                <c:pt idx="308">
                  <c:v>2.6750975002162447E-2</c:v>
                </c:pt>
                <c:pt idx="309">
                  <c:v>2.6598795300883358E-2</c:v>
                </c:pt>
                <c:pt idx="310">
                  <c:v>2.6587698864331759E-2</c:v>
                </c:pt>
                <c:pt idx="311">
                  <c:v>2.6575017222558502E-2</c:v>
                </c:pt>
                <c:pt idx="312">
                  <c:v>2.6408570674284496E-2</c:v>
                </c:pt>
                <c:pt idx="313">
                  <c:v>2.6408570674284496E-2</c:v>
                </c:pt>
                <c:pt idx="314">
                  <c:v>2.6408570674284496E-2</c:v>
                </c:pt>
                <c:pt idx="315">
                  <c:v>2.6408570674284496E-2</c:v>
                </c:pt>
                <c:pt idx="316">
                  <c:v>2.6408570674284496E-2</c:v>
                </c:pt>
                <c:pt idx="317">
                  <c:v>2.6383207390737982E-2</c:v>
                </c:pt>
                <c:pt idx="318">
                  <c:v>2.6307117540098436E-2</c:v>
                </c:pt>
                <c:pt idx="319">
                  <c:v>2.6246879741675465E-2</c:v>
                </c:pt>
                <c:pt idx="320">
                  <c:v>2.6246879741675465E-2</c:v>
                </c:pt>
                <c:pt idx="321">
                  <c:v>2.6194567969360778E-2</c:v>
                </c:pt>
                <c:pt idx="322">
                  <c:v>2.6194567969360778E-2</c:v>
                </c:pt>
                <c:pt idx="323">
                  <c:v>2.5812533510941399E-2</c:v>
                </c:pt>
                <c:pt idx="324">
                  <c:v>2.5761806943848369E-2</c:v>
                </c:pt>
                <c:pt idx="325">
                  <c:v>2.5760221738626712E-2</c:v>
                </c:pt>
                <c:pt idx="326">
                  <c:v>2.5747540096853455E-2</c:v>
                </c:pt>
                <c:pt idx="327">
                  <c:v>2.5747540096853455E-2</c:v>
                </c:pt>
                <c:pt idx="328">
                  <c:v>2.5747540096853455E-2</c:v>
                </c:pt>
                <c:pt idx="329">
                  <c:v>2.5747540096853455E-2</c:v>
                </c:pt>
                <c:pt idx="330">
                  <c:v>2.5649257373110711E-2</c:v>
                </c:pt>
                <c:pt idx="331">
                  <c:v>2.5649257373110711E-2</c:v>
                </c:pt>
                <c:pt idx="332">
                  <c:v>2.5646086962667396E-2</c:v>
                </c:pt>
                <c:pt idx="333">
                  <c:v>2.5646086962667396E-2</c:v>
                </c:pt>
                <c:pt idx="334">
                  <c:v>2.5493907261388307E-2</c:v>
                </c:pt>
                <c:pt idx="335">
                  <c:v>2.5455862336068533E-2</c:v>
                </c:pt>
                <c:pt idx="336">
                  <c:v>2.5267222914691329E-2</c:v>
                </c:pt>
                <c:pt idx="337">
                  <c:v>2.5126139649963842E-2</c:v>
                </c:pt>
                <c:pt idx="338">
                  <c:v>2.5126139649963842E-2</c:v>
                </c:pt>
                <c:pt idx="339">
                  <c:v>2.5126139649963842E-2</c:v>
                </c:pt>
                <c:pt idx="340">
                  <c:v>2.5126139649963842E-2</c:v>
                </c:pt>
                <c:pt idx="341">
                  <c:v>2.5126139649963842E-2</c:v>
                </c:pt>
                <c:pt idx="342">
                  <c:v>2.5126139649963842E-2</c:v>
                </c:pt>
                <c:pt idx="343">
                  <c:v>2.5126139649963842E-2</c:v>
                </c:pt>
                <c:pt idx="344">
                  <c:v>2.5126139649963842E-2</c:v>
                </c:pt>
                <c:pt idx="345">
                  <c:v>2.5126139649963842E-2</c:v>
                </c:pt>
                <c:pt idx="346">
                  <c:v>2.5126139649963842E-2</c:v>
                </c:pt>
                <c:pt idx="347">
                  <c:v>2.5126139649963842E-2</c:v>
                </c:pt>
                <c:pt idx="348">
                  <c:v>2.5113458008190585E-2</c:v>
                </c:pt>
                <c:pt idx="349">
                  <c:v>2.5113458008190585E-2</c:v>
                </c:pt>
                <c:pt idx="350">
                  <c:v>2.5113458008190585E-2</c:v>
                </c:pt>
                <c:pt idx="351">
                  <c:v>2.5113458008190585E-2</c:v>
                </c:pt>
                <c:pt idx="352">
                  <c:v>2.5113458008190585E-2</c:v>
                </c:pt>
                <c:pt idx="353">
                  <c:v>2.5113458008190585E-2</c:v>
                </c:pt>
                <c:pt idx="354">
                  <c:v>2.5062731441097552E-2</c:v>
                </c:pt>
                <c:pt idx="355">
                  <c:v>2.496286351213315E-2</c:v>
                </c:pt>
                <c:pt idx="356">
                  <c:v>2.4477790714306055E-2</c:v>
                </c:pt>
                <c:pt idx="357">
                  <c:v>2.4465109072532798E-2</c:v>
                </c:pt>
                <c:pt idx="358">
                  <c:v>2.4452427430759541E-2</c:v>
                </c:pt>
                <c:pt idx="359">
                  <c:v>2.4452427430759541E-2</c:v>
                </c:pt>
                <c:pt idx="360">
                  <c:v>2.4431819762877997E-2</c:v>
                </c:pt>
                <c:pt idx="361">
                  <c:v>2.4427064147213025E-2</c:v>
                </c:pt>
                <c:pt idx="362">
                  <c:v>2.4427064147213025E-2</c:v>
                </c:pt>
                <c:pt idx="363">
                  <c:v>2.4425478941991367E-2</c:v>
                </c:pt>
                <c:pt idx="364">
                  <c:v>2.4420723326326398E-2</c:v>
                </c:pt>
                <c:pt idx="365">
                  <c:v>2.4414382505439768E-2</c:v>
                </c:pt>
                <c:pt idx="366">
                  <c:v>2.4403286068888169E-2</c:v>
                </c:pt>
                <c:pt idx="367">
                  <c:v>2.4382678401006625E-2</c:v>
                </c:pt>
                <c:pt idx="368">
                  <c:v>2.4381093195784968E-2</c:v>
                </c:pt>
                <c:pt idx="369">
                  <c:v>2.437950799056331E-2</c:v>
                </c:pt>
                <c:pt idx="370">
                  <c:v>2.4369996759233369E-2</c:v>
                </c:pt>
                <c:pt idx="371">
                  <c:v>2.4368411554011711E-2</c:v>
                </c:pt>
                <c:pt idx="372">
                  <c:v>2.4362070733125081E-2</c:v>
                </c:pt>
                <c:pt idx="373">
                  <c:v>2.4357315117460109E-2</c:v>
                </c:pt>
                <c:pt idx="374">
                  <c:v>2.4355729912238451E-2</c:v>
                </c:pt>
                <c:pt idx="375">
                  <c:v>2.4349389091351824E-2</c:v>
                </c:pt>
                <c:pt idx="376">
                  <c:v>2.432878142347028E-2</c:v>
                </c:pt>
                <c:pt idx="377">
                  <c:v>2.4324025807805308E-2</c:v>
                </c:pt>
                <c:pt idx="378">
                  <c:v>2.4317684986918681E-2</c:v>
                </c:pt>
                <c:pt idx="379">
                  <c:v>2.4311344166032051E-2</c:v>
                </c:pt>
                <c:pt idx="380">
                  <c:v>2.4305003345145425E-2</c:v>
                </c:pt>
                <c:pt idx="381">
                  <c:v>2.4303418139923767E-2</c:v>
                </c:pt>
                <c:pt idx="382">
                  <c:v>2.4278054856377251E-2</c:v>
                </c:pt>
                <c:pt idx="383">
                  <c:v>2.3932480118055988E-2</c:v>
                </c:pt>
                <c:pt idx="384">
                  <c:v>2.3854805062194784E-2</c:v>
                </c:pt>
                <c:pt idx="385">
                  <c:v>2.3829441778648271E-2</c:v>
                </c:pt>
                <c:pt idx="386">
                  <c:v>2.3816760136875011E-2</c:v>
                </c:pt>
                <c:pt idx="387">
                  <c:v>2.3780300416776898E-2</c:v>
                </c:pt>
                <c:pt idx="388">
                  <c:v>2.3766033569781984E-2</c:v>
                </c:pt>
                <c:pt idx="389">
                  <c:v>2.3740670286235468E-2</c:v>
                </c:pt>
                <c:pt idx="390">
                  <c:v>2.3715307002688955E-2</c:v>
                </c:pt>
                <c:pt idx="391">
                  <c:v>2.3691528924364096E-2</c:v>
                </c:pt>
                <c:pt idx="392">
                  <c:v>2.3640802357271066E-2</c:v>
                </c:pt>
                <c:pt idx="393">
                  <c:v>2.3626535510276152E-2</c:v>
                </c:pt>
                <c:pt idx="394">
                  <c:v>2.3131951481119111E-2</c:v>
                </c:pt>
                <c:pt idx="395">
                  <c:v>2.3043179988706308E-2</c:v>
                </c:pt>
                <c:pt idx="396">
                  <c:v>2.3032083552154709E-2</c:v>
                </c:pt>
                <c:pt idx="397">
                  <c:v>2.2914778365752078E-2</c:v>
                </c:pt>
                <c:pt idx="398">
                  <c:v>2.2905267134422137E-2</c:v>
                </c:pt>
                <c:pt idx="399">
                  <c:v>2.287990385087562E-2</c:v>
                </c:pt>
                <c:pt idx="400">
                  <c:v>2.255969239610087E-2</c:v>
                </c:pt>
                <c:pt idx="401">
                  <c:v>2.255969239610087E-2</c:v>
                </c:pt>
                <c:pt idx="402">
                  <c:v>2.2496284187234584E-2</c:v>
                </c:pt>
                <c:pt idx="403">
                  <c:v>2.2496284187234584E-2</c:v>
                </c:pt>
                <c:pt idx="404">
                  <c:v>2.2496284187234584E-2</c:v>
                </c:pt>
                <c:pt idx="405">
                  <c:v>2.2496284187234584E-2</c:v>
                </c:pt>
                <c:pt idx="406">
                  <c:v>2.2486772955904642E-2</c:v>
                </c:pt>
                <c:pt idx="407">
                  <c:v>2.2483602545461327E-2</c:v>
                </c:pt>
                <c:pt idx="408">
                  <c:v>2.2483602545461327E-2</c:v>
                </c:pt>
                <c:pt idx="409">
                  <c:v>2.2420194336595037E-2</c:v>
                </c:pt>
                <c:pt idx="410">
                  <c:v>2.2371052974723665E-2</c:v>
                </c:pt>
                <c:pt idx="411">
                  <c:v>2.2291792713640807E-2</c:v>
                </c:pt>
                <c:pt idx="412">
                  <c:v>2.1898661818669826E-2</c:v>
                </c:pt>
                <c:pt idx="413">
                  <c:v>2.1809890326257027E-2</c:v>
                </c:pt>
                <c:pt idx="414">
                  <c:v>2.1809890326257027E-2</c:v>
                </c:pt>
                <c:pt idx="415">
                  <c:v>2.1797208684483767E-2</c:v>
                </c:pt>
                <c:pt idx="416">
                  <c:v>2.1797208684483767E-2</c:v>
                </c:pt>
                <c:pt idx="417">
                  <c:v>2.1592717210889994E-2</c:v>
                </c:pt>
                <c:pt idx="418">
                  <c:v>2.1163126595820897E-2</c:v>
                </c:pt>
                <c:pt idx="419">
                  <c:v>2.1163126595820897E-2</c:v>
                </c:pt>
                <c:pt idx="420">
                  <c:v>2.1163126595820897E-2</c:v>
                </c:pt>
                <c:pt idx="421">
                  <c:v>2.1123496465279466E-2</c:v>
                </c:pt>
                <c:pt idx="422">
                  <c:v>2.111081482350621E-2</c:v>
                </c:pt>
                <c:pt idx="423">
                  <c:v>2.0934857043902265E-2</c:v>
                </c:pt>
                <c:pt idx="424">
                  <c:v>2.0896812118582492E-2</c:v>
                </c:pt>
                <c:pt idx="425">
                  <c:v>2.0424420962528653E-2</c:v>
                </c:pt>
                <c:pt idx="426">
                  <c:v>2.0424420962528653E-2</c:v>
                </c:pt>
                <c:pt idx="427">
                  <c:v>2.0196151410610021E-2</c:v>
                </c:pt>
                <c:pt idx="428">
                  <c:v>2.0196151410610021E-2</c:v>
                </c:pt>
                <c:pt idx="429">
                  <c:v>2.0181884563615103E-2</c:v>
                </c:pt>
                <c:pt idx="430">
                  <c:v>2.015652128006859E-2</c:v>
                </c:pt>
                <c:pt idx="431">
                  <c:v>1.9942518575144872E-2</c:v>
                </c:pt>
                <c:pt idx="432">
                  <c:v>1.9776072026870869E-2</c:v>
                </c:pt>
                <c:pt idx="433">
                  <c:v>1.961121068381852E-2</c:v>
                </c:pt>
                <c:pt idx="434">
                  <c:v>1.956048411672549E-2</c:v>
                </c:pt>
                <c:pt idx="435">
                  <c:v>1.9134063912099711E-2</c:v>
                </c:pt>
                <c:pt idx="436">
                  <c:v>1.9042122009243594E-2</c:v>
                </c:pt>
                <c:pt idx="437">
                  <c:v>1.9038951598800279E-2</c:v>
                </c:pt>
                <c:pt idx="438">
                  <c:v>1.9038951598800279E-2</c:v>
                </c:pt>
                <c:pt idx="439">
                  <c:v>1.9026269957027022E-2</c:v>
                </c:pt>
                <c:pt idx="440">
                  <c:v>1.9000906673480505E-2</c:v>
                </c:pt>
                <c:pt idx="441">
                  <c:v>1.8973958184712335E-2</c:v>
                </c:pt>
                <c:pt idx="442">
                  <c:v>1.8953350516830794E-2</c:v>
                </c:pt>
                <c:pt idx="443">
                  <c:v>1.8544367569643241E-2</c:v>
                </c:pt>
                <c:pt idx="444">
                  <c:v>1.8493641002550212E-2</c:v>
                </c:pt>
                <c:pt idx="445">
                  <c:v>1.8415965946689008E-2</c:v>
                </c:pt>
                <c:pt idx="446">
                  <c:v>1.8187696394770376E-2</c:v>
                </c:pt>
                <c:pt idx="447">
                  <c:v>1.7870655350438941E-2</c:v>
                </c:pt>
                <c:pt idx="448">
                  <c:v>1.7857973708665681E-2</c:v>
                </c:pt>
                <c:pt idx="449">
                  <c:v>1.7743838932706365E-2</c:v>
                </c:pt>
                <c:pt idx="450">
                  <c:v>1.7743838932706365E-2</c:v>
                </c:pt>
                <c:pt idx="451">
                  <c:v>1.7743838932706365E-2</c:v>
                </c:pt>
                <c:pt idx="452">
                  <c:v>1.7693112365613335E-2</c:v>
                </c:pt>
                <c:pt idx="453">
                  <c:v>1.765665264551522E-2</c:v>
                </c:pt>
                <c:pt idx="454">
                  <c:v>1.7593244436648933E-2</c:v>
                </c:pt>
                <c:pt idx="455">
                  <c:v>1.7504472944236134E-2</c:v>
                </c:pt>
                <c:pt idx="456">
                  <c:v>1.7236573261776071E-2</c:v>
                </c:pt>
                <c:pt idx="457">
                  <c:v>1.7211209978229555E-2</c:v>
                </c:pt>
                <c:pt idx="458">
                  <c:v>1.7211209978229555E-2</c:v>
                </c:pt>
                <c:pt idx="459">
                  <c:v>1.7085978765718636E-2</c:v>
                </c:pt>
                <c:pt idx="460">
                  <c:v>1.7020985351630692E-2</c:v>
                </c:pt>
                <c:pt idx="461">
                  <c:v>1.6932213859217893E-2</c:v>
                </c:pt>
                <c:pt idx="462">
                  <c:v>1.684344236680509E-2</c:v>
                </c:pt>
                <c:pt idx="463">
                  <c:v>1.6515304885922052E-2</c:v>
                </c:pt>
                <c:pt idx="464">
                  <c:v>1.6423362983065938E-2</c:v>
                </c:pt>
                <c:pt idx="465">
                  <c:v>1.6371051210751251E-2</c:v>
                </c:pt>
                <c:pt idx="466">
                  <c:v>1.6283864923560105E-2</c:v>
                </c:pt>
                <c:pt idx="467">
                  <c:v>1.5919267722578956E-2</c:v>
                </c:pt>
                <c:pt idx="468">
                  <c:v>1.5776599252629808E-2</c:v>
                </c:pt>
                <c:pt idx="469">
                  <c:v>1.5710020633320207E-2</c:v>
                </c:pt>
                <c:pt idx="470">
                  <c:v>1.5583204215587634E-2</c:v>
                </c:pt>
                <c:pt idx="471">
                  <c:v>1.5164710037070138E-2</c:v>
                </c:pt>
                <c:pt idx="472">
                  <c:v>1.5112398264755453E-2</c:v>
                </c:pt>
                <c:pt idx="473">
                  <c:v>1.5066427313327394E-2</c:v>
                </c:pt>
                <c:pt idx="474">
                  <c:v>1.4936440485151505E-2</c:v>
                </c:pt>
                <c:pt idx="475">
                  <c:v>1.4934855279929847E-2</c:v>
                </c:pt>
                <c:pt idx="476">
                  <c:v>1.4934855279929847E-2</c:v>
                </c:pt>
                <c:pt idx="477">
                  <c:v>1.4581354515500296E-2</c:v>
                </c:pt>
                <c:pt idx="478">
                  <c:v>1.4478316176092581E-2</c:v>
                </c:pt>
                <c:pt idx="479">
                  <c:v>1.4470390149984295E-2</c:v>
                </c:pt>
                <c:pt idx="480">
                  <c:v>1.4376863041906522E-2</c:v>
                </c:pt>
                <c:pt idx="481">
                  <c:v>1.4235779777179032E-2</c:v>
                </c:pt>
                <c:pt idx="482">
                  <c:v>1.4235779777179032E-2</c:v>
                </c:pt>
                <c:pt idx="483">
                  <c:v>1.417554197875606E-2</c:v>
                </c:pt>
                <c:pt idx="484">
                  <c:v>1.3810944777774909E-2</c:v>
                </c:pt>
                <c:pt idx="485">
                  <c:v>1.3806189162109937E-2</c:v>
                </c:pt>
                <c:pt idx="486">
                  <c:v>1.3782411083785079E-2</c:v>
                </c:pt>
                <c:pt idx="487">
                  <c:v>1.3768144236790165E-2</c:v>
                </c:pt>
                <c:pt idx="488">
                  <c:v>1.376497382634685E-2</c:v>
                </c:pt>
                <c:pt idx="489">
                  <c:v>1.3703150822702221E-2</c:v>
                </c:pt>
                <c:pt idx="490">
                  <c:v>1.3701565617480564E-2</c:v>
                </c:pt>
                <c:pt idx="491">
                  <c:v>1.3693639591372278E-2</c:v>
                </c:pt>
                <c:pt idx="492">
                  <c:v>1.3639742613835933E-2</c:v>
                </c:pt>
                <c:pt idx="493">
                  <c:v>1.3639742613835933E-2</c:v>
                </c:pt>
                <c:pt idx="494">
                  <c:v>1.3170521868225409E-2</c:v>
                </c:pt>
                <c:pt idx="495">
                  <c:v>1.3170521868225409E-2</c:v>
                </c:pt>
                <c:pt idx="496">
                  <c:v>1.3148328995122209E-2</c:v>
                </c:pt>
                <c:pt idx="497">
                  <c:v>1.311979530113238E-2</c:v>
                </c:pt>
                <c:pt idx="498">
                  <c:v>1.311979530113238E-2</c:v>
                </c:pt>
                <c:pt idx="499">
                  <c:v>1.311979530113238E-2</c:v>
                </c:pt>
                <c:pt idx="500">
                  <c:v>1.311979530113238E-2</c:v>
                </c:pt>
                <c:pt idx="501">
                  <c:v>1.3080165170590951E-2</c:v>
                </c:pt>
                <c:pt idx="502">
                  <c:v>1.3076994760147636E-2</c:v>
                </c:pt>
                <c:pt idx="503">
                  <c:v>1.3056387092266093E-2</c:v>
                </c:pt>
                <c:pt idx="504">
                  <c:v>1.3050046271379463E-2</c:v>
                </c:pt>
                <c:pt idx="505">
                  <c:v>1.2948593137193404E-2</c:v>
                </c:pt>
                <c:pt idx="506">
                  <c:v>1.2850310413450659E-2</c:v>
                </c:pt>
                <c:pt idx="507">
                  <c:v>1.2496809649021109E-2</c:v>
                </c:pt>
                <c:pt idx="508">
                  <c:v>1.2484128007247852E-2</c:v>
                </c:pt>
                <c:pt idx="509">
                  <c:v>1.2484128007247852E-2</c:v>
                </c:pt>
                <c:pt idx="510">
                  <c:v>1.2431816234933165E-2</c:v>
                </c:pt>
                <c:pt idx="511">
                  <c:v>1.2431816234933165E-2</c:v>
                </c:pt>
                <c:pt idx="512">
                  <c:v>1.2430231029711507E-2</c:v>
                </c:pt>
                <c:pt idx="513">
                  <c:v>1.242864582448985E-2</c:v>
                </c:pt>
                <c:pt idx="514">
                  <c:v>1.2411208567051621E-2</c:v>
                </c:pt>
                <c:pt idx="515">
                  <c:v>1.237791925739682E-2</c:v>
                </c:pt>
                <c:pt idx="516">
                  <c:v>1.2368408026066877E-2</c:v>
                </c:pt>
                <c:pt idx="517">
                  <c:v>1.2368408026066877E-2</c:v>
                </c:pt>
                <c:pt idx="518">
                  <c:v>1.2276466123210761E-2</c:v>
                </c:pt>
                <c:pt idx="519">
                  <c:v>1.1797734146270293E-2</c:v>
                </c:pt>
                <c:pt idx="520">
                  <c:v>1.176603004183715E-2</c:v>
                </c:pt>
                <c:pt idx="521">
                  <c:v>1.1269860807458454E-2</c:v>
                </c:pt>
                <c:pt idx="522">
                  <c:v>1.1263519986571826E-2</c:v>
                </c:pt>
                <c:pt idx="523">
                  <c:v>1.1239741908246966E-2</c:v>
                </c:pt>
                <c:pt idx="524">
                  <c:v>1.1116095900957707E-2</c:v>
                </c:pt>
                <c:pt idx="525">
                  <c:v>1.1100243848741136E-2</c:v>
                </c:pt>
                <c:pt idx="526">
                  <c:v>1.1085977001746222E-2</c:v>
                </c:pt>
                <c:pt idx="527">
                  <c:v>1.1062198923421364E-2</c:v>
                </c:pt>
                <c:pt idx="528">
                  <c:v>1.098610907278182E-2</c:v>
                </c:pt>
                <c:pt idx="529">
                  <c:v>1.095757537879199E-2</c:v>
                </c:pt>
                <c:pt idx="530">
                  <c:v>1.0489939838403123E-2</c:v>
                </c:pt>
                <c:pt idx="531">
                  <c:v>1.0326663700572433E-2</c:v>
                </c:pt>
                <c:pt idx="532">
                  <c:v>1.0326663700572433E-2</c:v>
                </c:pt>
                <c:pt idx="533">
                  <c:v>1.0031815529344198E-2</c:v>
                </c:pt>
                <c:pt idx="534">
                  <c:v>9.8954878802816806E-3</c:v>
                </c:pt>
                <c:pt idx="535">
                  <c:v>9.8431761079669933E-3</c:v>
                </c:pt>
                <c:pt idx="536">
                  <c:v>9.8415909027453376E-3</c:v>
                </c:pt>
                <c:pt idx="537">
                  <c:v>9.7908643356523078E-3</c:v>
                </c:pt>
                <c:pt idx="538">
                  <c:v>9.7908643356523078E-3</c:v>
                </c:pt>
                <c:pt idx="539">
                  <c:v>9.722700511121049E-3</c:v>
                </c:pt>
                <c:pt idx="540">
                  <c:v>9.3596885153615552E-3</c:v>
                </c:pt>
                <c:pt idx="541">
                  <c:v>9.2835986647220106E-3</c:v>
                </c:pt>
                <c:pt idx="542">
                  <c:v>9.2582353811754958E-3</c:v>
                </c:pt>
                <c:pt idx="543">
                  <c:v>9.2360425080722942E-3</c:v>
                </c:pt>
                <c:pt idx="544">
                  <c:v>9.1314189634429214E-3</c:v>
                </c:pt>
                <c:pt idx="545">
                  <c:v>9.0806923963498917E-3</c:v>
                </c:pt>
                <c:pt idx="546">
                  <c:v>8.6225680872909667E-3</c:v>
                </c:pt>
                <c:pt idx="547">
                  <c:v>8.5702563149762812E-3</c:v>
                </c:pt>
                <c:pt idx="548">
                  <c:v>8.5607450836463379E-3</c:v>
                </c:pt>
                <c:pt idx="549">
                  <c:v>8.357838815274219E-3</c:v>
                </c:pt>
                <c:pt idx="550">
                  <c:v>7.9139813532102098E-3</c:v>
                </c:pt>
                <c:pt idx="551">
                  <c:v>7.8331358869056927E-3</c:v>
                </c:pt>
                <c:pt idx="552">
                  <c:v>7.2672176227740817E-3</c:v>
                </c:pt>
                <c:pt idx="553">
                  <c:v>7.2402691340059076E-3</c:v>
                </c:pt>
                <c:pt idx="554">
                  <c:v>7.1261343580465916E-3</c:v>
                </c:pt>
                <c:pt idx="555">
                  <c:v>7.099185869278421E-3</c:v>
                </c:pt>
                <c:pt idx="556">
                  <c:v>7.096015458835106E-3</c:v>
                </c:pt>
                <c:pt idx="557">
                  <c:v>7.0199256081955597E-3</c:v>
                </c:pt>
                <c:pt idx="558">
                  <c:v>6.9691990411025299E-3</c:v>
                </c:pt>
                <c:pt idx="559">
                  <c:v>6.5808237617965212E-3</c:v>
                </c:pt>
                <c:pt idx="560">
                  <c:v>6.5760681461315522E-3</c:v>
                </c:pt>
                <c:pt idx="561">
                  <c:v>6.5602160939149806E-3</c:v>
                </c:pt>
                <c:pt idx="562">
                  <c:v>6.5538752730283506E-3</c:v>
                </c:pt>
                <c:pt idx="563">
                  <c:v>6.5285119894818375E-3</c:v>
                </c:pt>
                <c:pt idx="564">
                  <c:v>6.5031487059353209E-3</c:v>
                </c:pt>
                <c:pt idx="565">
                  <c:v>6.4999782954920059E-3</c:v>
                </c:pt>
                <c:pt idx="566">
                  <c:v>6.4127920083008605E-3</c:v>
                </c:pt>
                <c:pt idx="567">
                  <c:v>5.8437033337259345E-3</c:v>
                </c:pt>
                <c:pt idx="568">
                  <c:v>5.8278512815093629E-3</c:v>
                </c:pt>
                <c:pt idx="569">
                  <c:v>5.7612726621997616E-3</c:v>
                </c:pt>
                <c:pt idx="570">
                  <c:v>5.1953543980681506E-3</c:v>
                </c:pt>
                <c:pt idx="571">
                  <c:v>5.1557242675267199E-3</c:v>
                </c:pt>
                <c:pt idx="572">
                  <c:v>5.1018272899903752E-3</c:v>
                </c:pt>
                <c:pt idx="573">
                  <c:v>5.0400042863457464E-3</c:v>
                </c:pt>
                <c:pt idx="574">
                  <c:v>4.9607440252628886E-3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FE-4142-9D86-E5025E3B7BDF}"/>
            </c:ext>
          </c:extLst>
        </c:ser>
        <c:ser>
          <c:idx val="0"/>
          <c:order val="2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Active!$F$21:$F$903</c:f>
              <c:numCache>
                <c:formatCode>General</c:formatCode>
                <c:ptCount val="883"/>
                <c:pt idx="0">
                  <c:v>-19650.5</c:v>
                </c:pt>
                <c:pt idx="1">
                  <c:v>-19585</c:v>
                </c:pt>
                <c:pt idx="2">
                  <c:v>-19384.5</c:v>
                </c:pt>
                <c:pt idx="3">
                  <c:v>-19000.5</c:v>
                </c:pt>
                <c:pt idx="4">
                  <c:v>-18984</c:v>
                </c:pt>
                <c:pt idx="5">
                  <c:v>-18968</c:v>
                </c:pt>
                <c:pt idx="6">
                  <c:v>-18952</c:v>
                </c:pt>
                <c:pt idx="7">
                  <c:v>-18848.5</c:v>
                </c:pt>
                <c:pt idx="8">
                  <c:v>-18795.5</c:v>
                </c:pt>
                <c:pt idx="9">
                  <c:v>-18792</c:v>
                </c:pt>
                <c:pt idx="10">
                  <c:v>-18780</c:v>
                </c:pt>
                <c:pt idx="11">
                  <c:v>-18771.5</c:v>
                </c:pt>
                <c:pt idx="12">
                  <c:v>-18755.5</c:v>
                </c:pt>
                <c:pt idx="13">
                  <c:v>-18739</c:v>
                </c:pt>
                <c:pt idx="14">
                  <c:v>-18628.5</c:v>
                </c:pt>
                <c:pt idx="15">
                  <c:v>-18558</c:v>
                </c:pt>
                <c:pt idx="16">
                  <c:v>-18439.5</c:v>
                </c:pt>
                <c:pt idx="17">
                  <c:v>-18410</c:v>
                </c:pt>
                <c:pt idx="18">
                  <c:v>-18403.5</c:v>
                </c:pt>
                <c:pt idx="19">
                  <c:v>-17971</c:v>
                </c:pt>
                <c:pt idx="20">
                  <c:v>-17826.5</c:v>
                </c:pt>
                <c:pt idx="21">
                  <c:v>-17822.5</c:v>
                </c:pt>
                <c:pt idx="22">
                  <c:v>-17574</c:v>
                </c:pt>
                <c:pt idx="23">
                  <c:v>-17545.5</c:v>
                </c:pt>
                <c:pt idx="24">
                  <c:v>-17349.5</c:v>
                </c:pt>
                <c:pt idx="25">
                  <c:v>-17329</c:v>
                </c:pt>
                <c:pt idx="26">
                  <c:v>-17280.5</c:v>
                </c:pt>
                <c:pt idx="27">
                  <c:v>-17165.5</c:v>
                </c:pt>
                <c:pt idx="28">
                  <c:v>-17120.5</c:v>
                </c:pt>
                <c:pt idx="29">
                  <c:v>-16945</c:v>
                </c:pt>
                <c:pt idx="30">
                  <c:v>-16540</c:v>
                </c:pt>
                <c:pt idx="31">
                  <c:v>-16438.5</c:v>
                </c:pt>
                <c:pt idx="32">
                  <c:v>-16327.5</c:v>
                </c:pt>
                <c:pt idx="33">
                  <c:v>-15883</c:v>
                </c:pt>
                <c:pt idx="34">
                  <c:v>-15813.5</c:v>
                </c:pt>
                <c:pt idx="35">
                  <c:v>-15629.5</c:v>
                </c:pt>
                <c:pt idx="36">
                  <c:v>-15105.5</c:v>
                </c:pt>
                <c:pt idx="37">
                  <c:v>-14889</c:v>
                </c:pt>
                <c:pt idx="38">
                  <c:v>-14676.5</c:v>
                </c:pt>
                <c:pt idx="39">
                  <c:v>-14660.5</c:v>
                </c:pt>
                <c:pt idx="40">
                  <c:v>-14660.5</c:v>
                </c:pt>
                <c:pt idx="41">
                  <c:v>-14440</c:v>
                </c:pt>
                <c:pt idx="42">
                  <c:v>-14440</c:v>
                </c:pt>
                <c:pt idx="43">
                  <c:v>-14436</c:v>
                </c:pt>
                <c:pt idx="44">
                  <c:v>-14223.5</c:v>
                </c:pt>
                <c:pt idx="45">
                  <c:v>-14223.5</c:v>
                </c:pt>
                <c:pt idx="46">
                  <c:v>-14215</c:v>
                </c:pt>
                <c:pt idx="47">
                  <c:v>-14203</c:v>
                </c:pt>
                <c:pt idx="48">
                  <c:v>-14199</c:v>
                </c:pt>
                <c:pt idx="49">
                  <c:v>-14183</c:v>
                </c:pt>
                <c:pt idx="50">
                  <c:v>-13990.5</c:v>
                </c:pt>
                <c:pt idx="51">
                  <c:v>-13953</c:v>
                </c:pt>
                <c:pt idx="52">
                  <c:v>-13798.5</c:v>
                </c:pt>
                <c:pt idx="53">
                  <c:v>-13721</c:v>
                </c:pt>
                <c:pt idx="54">
                  <c:v>-13623</c:v>
                </c:pt>
                <c:pt idx="55">
                  <c:v>-13569</c:v>
                </c:pt>
                <c:pt idx="56">
                  <c:v>-13218</c:v>
                </c:pt>
                <c:pt idx="57">
                  <c:v>-13213</c:v>
                </c:pt>
                <c:pt idx="58">
                  <c:v>-13198</c:v>
                </c:pt>
                <c:pt idx="59">
                  <c:v>-13197</c:v>
                </c:pt>
                <c:pt idx="60">
                  <c:v>-13182</c:v>
                </c:pt>
                <c:pt idx="61">
                  <c:v>-13165</c:v>
                </c:pt>
                <c:pt idx="62">
                  <c:v>-13164</c:v>
                </c:pt>
                <c:pt idx="63">
                  <c:v>-13140.5</c:v>
                </c:pt>
                <c:pt idx="64">
                  <c:v>-13132</c:v>
                </c:pt>
                <c:pt idx="65">
                  <c:v>-13120.5</c:v>
                </c:pt>
                <c:pt idx="66">
                  <c:v>-13112.5</c:v>
                </c:pt>
                <c:pt idx="67">
                  <c:v>-13014</c:v>
                </c:pt>
                <c:pt idx="68">
                  <c:v>-12976</c:v>
                </c:pt>
                <c:pt idx="69">
                  <c:v>-12948.5</c:v>
                </c:pt>
                <c:pt idx="70">
                  <c:v>-12932.5</c:v>
                </c:pt>
                <c:pt idx="71">
                  <c:v>-12807.5</c:v>
                </c:pt>
                <c:pt idx="72">
                  <c:v>-12775.5</c:v>
                </c:pt>
                <c:pt idx="73">
                  <c:v>-12718.5</c:v>
                </c:pt>
                <c:pt idx="74">
                  <c:v>-12585</c:v>
                </c:pt>
                <c:pt idx="75">
                  <c:v>-12556</c:v>
                </c:pt>
                <c:pt idx="76">
                  <c:v>-12552</c:v>
                </c:pt>
                <c:pt idx="77">
                  <c:v>-12540</c:v>
                </c:pt>
                <c:pt idx="78">
                  <c:v>-12532</c:v>
                </c:pt>
                <c:pt idx="79">
                  <c:v>-12523</c:v>
                </c:pt>
                <c:pt idx="80">
                  <c:v>-12523</c:v>
                </c:pt>
                <c:pt idx="81">
                  <c:v>-12490.5</c:v>
                </c:pt>
                <c:pt idx="82">
                  <c:v>-12266</c:v>
                </c:pt>
                <c:pt idx="83">
                  <c:v>-12178.5</c:v>
                </c:pt>
                <c:pt idx="84">
                  <c:v>-12170</c:v>
                </c:pt>
                <c:pt idx="85">
                  <c:v>-12166</c:v>
                </c:pt>
                <c:pt idx="86">
                  <c:v>-12162.5</c:v>
                </c:pt>
                <c:pt idx="87">
                  <c:v>-12158.5</c:v>
                </c:pt>
                <c:pt idx="88">
                  <c:v>-12153.5</c:v>
                </c:pt>
                <c:pt idx="89">
                  <c:v>-12140</c:v>
                </c:pt>
                <c:pt idx="90">
                  <c:v>-12139</c:v>
                </c:pt>
                <c:pt idx="91">
                  <c:v>-12118</c:v>
                </c:pt>
                <c:pt idx="92">
                  <c:v>-12102</c:v>
                </c:pt>
                <c:pt idx="93">
                  <c:v>-12078.5</c:v>
                </c:pt>
                <c:pt idx="94">
                  <c:v>-11958.5</c:v>
                </c:pt>
                <c:pt idx="95">
                  <c:v>-11923</c:v>
                </c:pt>
                <c:pt idx="96">
                  <c:v>-11761</c:v>
                </c:pt>
                <c:pt idx="97">
                  <c:v>-11757.5</c:v>
                </c:pt>
                <c:pt idx="98">
                  <c:v>-11757</c:v>
                </c:pt>
                <c:pt idx="99">
                  <c:v>-11745</c:v>
                </c:pt>
                <c:pt idx="100">
                  <c:v>-11742</c:v>
                </c:pt>
                <c:pt idx="101">
                  <c:v>-11714.5</c:v>
                </c:pt>
                <c:pt idx="102">
                  <c:v>-11666</c:v>
                </c:pt>
                <c:pt idx="103">
                  <c:v>-11648.5</c:v>
                </c:pt>
                <c:pt idx="104">
                  <c:v>-11525.5</c:v>
                </c:pt>
                <c:pt idx="105">
                  <c:v>-11505</c:v>
                </c:pt>
                <c:pt idx="106">
                  <c:v>-11277.5</c:v>
                </c:pt>
                <c:pt idx="107">
                  <c:v>-11269</c:v>
                </c:pt>
                <c:pt idx="108">
                  <c:v>-11233</c:v>
                </c:pt>
                <c:pt idx="109">
                  <c:v>-11100</c:v>
                </c:pt>
                <c:pt idx="110">
                  <c:v>-11097</c:v>
                </c:pt>
                <c:pt idx="111">
                  <c:v>-11083.5</c:v>
                </c:pt>
                <c:pt idx="112">
                  <c:v>-10913.5</c:v>
                </c:pt>
                <c:pt idx="113">
                  <c:v>-10903.5</c:v>
                </c:pt>
                <c:pt idx="114">
                  <c:v>-10899.5</c:v>
                </c:pt>
                <c:pt idx="115">
                  <c:v>-10895.5</c:v>
                </c:pt>
                <c:pt idx="116">
                  <c:v>-10871</c:v>
                </c:pt>
                <c:pt idx="117">
                  <c:v>-10715.5</c:v>
                </c:pt>
                <c:pt idx="118">
                  <c:v>-10701</c:v>
                </c:pt>
                <c:pt idx="119">
                  <c:v>-10683</c:v>
                </c:pt>
                <c:pt idx="120">
                  <c:v>-10511</c:v>
                </c:pt>
                <c:pt idx="121">
                  <c:v>-10480.5</c:v>
                </c:pt>
                <c:pt idx="122">
                  <c:v>-10475.5</c:v>
                </c:pt>
                <c:pt idx="123">
                  <c:v>-10272.5</c:v>
                </c:pt>
                <c:pt idx="124">
                  <c:v>-10243.5</c:v>
                </c:pt>
                <c:pt idx="125">
                  <c:v>-10226.5</c:v>
                </c:pt>
                <c:pt idx="126">
                  <c:v>-10211</c:v>
                </c:pt>
                <c:pt idx="127">
                  <c:v>-10059</c:v>
                </c:pt>
                <c:pt idx="128">
                  <c:v>-9877</c:v>
                </c:pt>
                <c:pt idx="129">
                  <c:v>-9859.5</c:v>
                </c:pt>
                <c:pt idx="130">
                  <c:v>-9837.5</c:v>
                </c:pt>
                <c:pt idx="131">
                  <c:v>-9834</c:v>
                </c:pt>
                <c:pt idx="132">
                  <c:v>-9825</c:v>
                </c:pt>
                <c:pt idx="133">
                  <c:v>-9649.5</c:v>
                </c:pt>
                <c:pt idx="134">
                  <c:v>-9634</c:v>
                </c:pt>
                <c:pt idx="135">
                  <c:v>-9633.5</c:v>
                </c:pt>
                <c:pt idx="136">
                  <c:v>-9616.5</c:v>
                </c:pt>
                <c:pt idx="137">
                  <c:v>-9548.5</c:v>
                </c:pt>
                <c:pt idx="138">
                  <c:v>-9534</c:v>
                </c:pt>
                <c:pt idx="139">
                  <c:v>-9434</c:v>
                </c:pt>
                <c:pt idx="140">
                  <c:v>-9229</c:v>
                </c:pt>
                <c:pt idx="141">
                  <c:v>-9225</c:v>
                </c:pt>
                <c:pt idx="142">
                  <c:v>-9036.5</c:v>
                </c:pt>
                <c:pt idx="143">
                  <c:v>-8993</c:v>
                </c:pt>
                <c:pt idx="144">
                  <c:v>-8947.5</c:v>
                </c:pt>
                <c:pt idx="145">
                  <c:v>-8820</c:v>
                </c:pt>
                <c:pt idx="146">
                  <c:v>-8403</c:v>
                </c:pt>
                <c:pt idx="147">
                  <c:v>-8387.5</c:v>
                </c:pt>
                <c:pt idx="148">
                  <c:v>-8371</c:v>
                </c:pt>
                <c:pt idx="149">
                  <c:v>-8370.5</c:v>
                </c:pt>
                <c:pt idx="150">
                  <c:v>-8366.5</c:v>
                </c:pt>
                <c:pt idx="151">
                  <c:v>-7995</c:v>
                </c:pt>
                <c:pt idx="152">
                  <c:v>-7983</c:v>
                </c:pt>
                <c:pt idx="153">
                  <c:v>-7766</c:v>
                </c:pt>
                <c:pt idx="154">
                  <c:v>-7538.5</c:v>
                </c:pt>
                <c:pt idx="155">
                  <c:v>-7513.5</c:v>
                </c:pt>
                <c:pt idx="156">
                  <c:v>-7513.5</c:v>
                </c:pt>
                <c:pt idx="157">
                  <c:v>-7293</c:v>
                </c:pt>
                <c:pt idx="158">
                  <c:v>-7245</c:v>
                </c:pt>
                <c:pt idx="159">
                  <c:v>-7120.5</c:v>
                </c:pt>
                <c:pt idx="160">
                  <c:v>-7056</c:v>
                </c:pt>
                <c:pt idx="161">
                  <c:v>-6929.5</c:v>
                </c:pt>
                <c:pt idx="162">
                  <c:v>-6913</c:v>
                </c:pt>
                <c:pt idx="163">
                  <c:v>-6848</c:v>
                </c:pt>
                <c:pt idx="164">
                  <c:v>-6720</c:v>
                </c:pt>
                <c:pt idx="165">
                  <c:v>-6716.5</c:v>
                </c:pt>
                <c:pt idx="166">
                  <c:v>-6615.5</c:v>
                </c:pt>
                <c:pt idx="167">
                  <c:v>-6548.5</c:v>
                </c:pt>
                <c:pt idx="168">
                  <c:v>-6500</c:v>
                </c:pt>
                <c:pt idx="169">
                  <c:v>-6296</c:v>
                </c:pt>
                <c:pt idx="170">
                  <c:v>-6295.5</c:v>
                </c:pt>
                <c:pt idx="171">
                  <c:v>-6291.5</c:v>
                </c:pt>
                <c:pt idx="172">
                  <c:v>-6279</c:v>
                </c:pt>
                <c:pt idx="173">
                  <c:v>-6147.5</c:v>
                </c:pt>
                <c:pt idx="174">
                  <c:v>-6095</c:v>
                </c:pt>
                <c:pt idx="175">
                  <c:v>-6091</c:v>
                </c:pt>
                <c:pt idx="176">
                  <c:v>-6059</c:v>
                </c:pt>
                <c:pt idx="177">
                  <c:v>-6006.5</c:v>
                </c:pt>
                <c:pt idx="178">
                  <c:v>-5939</c:v>
                </c:pt>
                <c:pt idx="179">
                  <c:v>-5834</c:v>
                </c:pt>
                <c:pt idx="180">
                  <c:v>-5774</c:v>
                </c:pt>
                <c:pt idx="181">
                  <c:v>-5771.5</c:v>
                </c:pt>
                <c:pt idx="182">
                  <c:v>-5706</c:v>
                </c:pt>
                <c:pt idx="183">
                  <c:v>-5666</c:v>
                </c:pt>
                <c:pt idx="184">
                  <c:v>-5666</c:v>
                </c:pt>
                <c:pt idx="185">
                  <c:v>-5654.5</c:v>
                </c:pt>
                <c:pt idx="186">
                  <c:v>-5610</c:v>
                </c:pt>
                <c:pt idx="187">
                  <c:v>-5610</c:v>
                </c:pt>
                <c:pt idx="188">
                  <c:v>-5502</c:v>
                </c:pt>
                <c:pt idx="189">
                  <c:v>-5474</c:v>
                </c:pt>
                <c:pt idx="190">
                  <c:v>-5470.5</c:v>
                </c:pt>
                <c:pt idx="191">
                  <c:v>-5466</c:v>
                </c:pt>
                <c:pt idx="192">
                  <c:v>-5466</c:v>
                </c:pt>
                <c:pt idx="193">
                  <c:v>-5446</c:v>
                </c:pt>
                <c:pt idx="194">
                  <c:v>-5445.5</c:v>
                </c:pt>
                <c:pt idx="195">
                  <c:v>-5365</c:v>
                </c:pt>
                <c:pt idx="196">
                  <c:v>-5301.5</c:v>
                </c:pt>
                <c:pt idx="197">
                  <c:v>-5273</c:v>
                </c:pt>
                <c:pt idx="198">
                  <c:v>-5269</c:v>
                </c:pt>
                <c:pt idx="199">
                  <c:v>-5269</c:v>
                </c:pt>
                <c:pt idx="200">
                  <c:v>-5269</c:v>
                </c:pt>
                <c:pt idx="201">
                  <c:v>-5265.5</c:v>
                </c:pt>
                <c:pt idx="202">
                  <c:v>-5265</c:v>
                </c:pt>
                <c:pt idx="203">
                  <c:v>-5253</c:v>
                </c:pt>
                <c:pt idx="204">
                  <c:v>-5168.5</c:v>
                </c:pt>
                <c:pt idx="205">
                  <c:v>-5081.5</c:v>
                </c:pt>
                <c:pt idx="206">
                  <c:v>-5077</c:v>
                </c:pt>
                <c:pt idx="207">
                  <c:v>-5065</c:v>
                </c:pt>
                <c:pt idx="208">
                  <c:v>-5057</c:v>
                </c:pt>
                <c:pt idx="209">
                  <c:v>-5025</c:v>
                </c:pt>
                <c:pt idx="210">
                  <c:v>-5000</c:v>
                </c:pt>
                <c:pt idx="211">
                  <c:v>-4996</c:v>
                </c:pt>
                <c:pt idx="212">
                  <c:v>-4984.5</c:v>
                </c:pt>
                <c:pt idx="213">
                  <c:v>-4964.5</c:v>
                </c:pt>
                <c:pt idx="214">
                  <c:v>-4873</c:v>
                </c:pt>
                <c:pt idx="215">
                  <c:v>-4828.5</c:v>
                </c:pt>
                <c:pt idx="216">
                  <c:v>-4828</c:v>
                </c:pt>
                <c:pt idx="217">
                  <c:v>-4824.5</c:v>
                </c:pt>
                <c:pt idx="218">
                  <c:v>-4808</c:v>
                </c:pt>
                <c:pt idx="219">
                  <c:v>-4792.5</c:v>
                </c:pt>
                <c:pt idx="220">
                  <c:v>-4788</c:v>
                </c:pt>
                <c:pt idx="221">
                  <c:v>-4764</c:v>
                </c:pt>
                <c:pt idx="222">
                  <c:v>-4680</c:v>
                </c:pt>
                <c:pt idx="223">
                  <c:v>-4640.5</c:v>
                </c:pt>
                <c:pt idx="224">
                  <c:v>-4636.5</c:v>
                </c:pt>
                <c:pt idx="225">
                  <c:v>-4620.5</c:v>
                </c:pt>
                <c:pt idx="226">
                  <c:v>-4464</c:v>
                </c:pt>
                <c:pt idx="227">
                  <c:v>-4428</c:v>
                </c:pt>
                <c:pt idx="228">
                  <c:v>-4367.5</c:v>
                </c:pt>
                <c:pt idx="229">
                  <c:v>-4235.5</c:v>
                </c:pt>
                <c:pt idx="230">
                  <c:v>-4188</c:v>
                </c:pt>
                <c:pt idx="231">
                  <c:v>-4159.5</c:v>
                </c:pt>
                <c:pt idx="232">
                  <c:v>-4148</c:v>
                </c:pt>
                <c:pt idx="233">
                  <c:v>-4111.5</c:v>
                </c:pt>
                <c:pt idx="234">
                  <c:v>-4031.5</c:v>
                </c:pt>
                <c:pt idx="235">
                  <c:v>-3999.5</c:v>
                </c:pt>
                <c:pt idx="236">
                  <c:v>-3982.5</c:v>
                </c:pt>
                <c:pt idx="237">
                  <c:v>-3968.5</c:v>
                </c:pt>
                <c:pt idx="238">
                  <c:v>-3968.5</c:v>
                </c:pt>
                <c:pt idx="239">
                  <c:v>-3954.5</c:v>
                </c:pt>
                <c:pt idx="240">
                  <c:v>-3827</c:v>
                </c:pt>
                <c:pt idx="241">
                  <c:v>-3776.5</c:v>
                </c:pt>
                <c:pt idx="242">
                  <c:v>-3750.5</c:v>
                </c:pt>
                <c:pt idx="243">
                  <c:v>-3750.5</c:v>
                </c:pt>
                <c:pt idx="244">
                  <c:v>-3726.5</c:v>
                </c:pt>
                <c:pt idx="245">
                  <c:v>-3594</c:v>
                </c:pt>
                <c:pt idx="246">
                  <c:v>-3582</c:v>
                </c:pt>
                <c:pt idx="247">
                  <c:v>-3558</c:v>
                </c:pt>
                <c:pt idx="248">
                  <c:v>-3550</c:v>
                </c:pt>
                <c:pt idx="249">
                  <c:v>-3530</c:v>
                </c:pt>
                <c:pt idx="250">
                  <c:v>-3159</c:v>
                </c:pt>
                <c:pt idx="251">
                  <c:v>-3154.5</c:v>
                </c:pt>
                <c:pt idx="252">
                  <c:v>-2974.5</c:v>
                </c:pt>
                <c:pt idx="253">
                  <c:v>-2967</c:v>
                </c:pt>
                <c:pt idx="254">
                  <c:v>-2949</c:v>
                </c:pt>
                <c:pt idx="255">
                  <c:v>-2789.5</c:v>
                </c:pt>
                <c:pt idx="256">
                  <c:v>-2789</c:v>
                </c:pt>
                <c:pt idx="257">
                  <c:v>-2738.5</c:v>
                </c:pt>
                <c:pt idx="258">
                  <c:v>-2564.5</c:v>
                </c:pt>
                <c:pt idx="259">
                  <c:v>-2549.5</c:v>
                </c:pt>
                <c:pt idx="260">
                  <c:v>-2492</c:v>
                </c:pt>
                <c:pt idx="261">
                  <c:v>-2300.5</c:v>
                </c:pt>
                <c:pt idx="262">
                  <c:v>-2292</c:v>
                </c:pt>
                <c:pt idx="263">
                  <c:v>-2179</c:v>
                </c:pt>
                <c:pt idx="264">
                  <c:v>-2164</c:v>
                </c:pt>
                <c:pt idx="265">
                  <c:v>-2144</c:v>
                </c:pt>
                <c:pt idx="266">
                  <c:v>-2144</c:v>
                </c:pt>
                <c:pt idx="267">
                  <c:v>-2144</c:v>
                </c:pt>
                <c:pt idx="268">
                  <c:v>-2144</c:v>
                </c:pt>
                <c:pt idx="269">
                  <c:v>-2144</c:v>
                </c:pt>
                <c:pt idx="270">
                  <c:v>-2144</c:v>
                </c:pt>
                <c:pt idx="271">
                  <c:v>-2144</c:v>
                </c:pt>
                <c:pt idx="272">
                  <c:v>-2143.5</c:v>
                </c:pt>
                <c:pt idx="273">
                  <c:v>-2128.5</c:v>
                </c:pt>
                <c:pt idx="274">
                  <c:v>-2111.5</c:v>
                </c:pt>
                <c:pt idx="275">
                  <c:v>-2104.5</c:v>
                </c:pt>
                <c:pt idx="276">
                  <c:v>-2031.5</c:v>
                </c:pt>
                <c:pt idx="277">
                  <c:v>-2031</c:v>
                </c:pt>
                <c:pt idx="278">
                  <c:v>-1923.5</c:v>
                </c:pt>
                <c:pt idx="279">
                  <c:v>-1923.5</c:v>
                </c:pt>
                <c:pt idx="280">
                  <c:v>-1903</c:v>
                </c:pt>
                <c:pt idx="281">
                  <c:v>-1874.5</c:v>
                </c:pt>
                <c:pt idx="282">
                  <c:v>-1863</c:v>
                </c:pt>
                <c:pt idx="283">
                  <c:v>-1826.5</c:v>
                </c:pt>
                <c:pt idx="284">
                  <c:v>-1739</c:v>
                </c:pt>
                <c:pt idx="285">
                  <c:v>-1739</c:v>
                </c:pt>
                <c:pt idx="286">
                  <c:v>-1739</c:v>
                </c:pt>
                <c:pt idx="287">
                  <c:v>-1714.5</c:v>
                </c:pt>
                <c:pt idx="288">
                  <c:v>-1697.5</c:v>
                </c:pt>
                <c:pt idx="289">
                  <c:v>-1669.5</c:v>
                </c:pt>
                <c:pt idx="290">
                  <c:v>-1643.5</c:v>
                </c:pt>
                <c:pt idx="291">
                  <c:v>-1542</c:v>
                </c:pt>
                <c:pt idx="292">
                  <c:v>-1539</c:v>
                </c:pt>
                <c:pt idx="293">
                  <c:v>-1530.5</c:v>
                </c:pt>
                <c:pt idx="294">
                  <c:v>-1518.5</c:v>
                </c:pt>
                <c:pt idx="295">
                  <c:v>-1518.5</c:v>
                </c:pt>
                <c:pt idx="296">
                  <c:v>-1518.5</c:v>
                </c:pt>
                <c:pt idx="297">
                  <c:v>-1465.5</c:v>
                </c:pt>
                <c:pt idx="298">
                  <c:v>-1441.5</c:v>
                </c:pt>
                <c:pt idx="299">
                  <c:v>-1438.5</c:v>
                </c:pt>
                <c:pt idx="300">
                  <c:v>-1433.5</c:v>
                </c:pt>
                <c:pt idx="301">
                  <c:v>-1418.5</c:v>
                </c:pt>
                <c:pt idx="302">
                  <c:v>-1402</c:v>
                </c:pt>
                <c:pt idx="303">
                  <c:v>-1315.5</c:v>
                </c:pt>
                <c:pt idx="304">
                  <c:v>-1306.5</c:v>
                </c:pt>
                <c:pt idx="305">
                  <c:v>-1306.5</c:v>
                </c:pt>
                <c:pt idx="306">
                  <c:v>-1303.5</c:v>
                </c:pt>
                <c:pt idx="307">
                  <c:v>-1254.5</c:v>
                </c:pt>
                <c:pt idx="308">
                  <c:v>-1209.5</c:v>
                </c:pt>
                <c:pt idx="309">
                  <c:v>-1161.5</c:v>
                </c:pt>
                <c:pt idx="310">
                  <c:v>-1158</c:v>
                </c:pt>
                <c:pt idx="311">
                  <c:v>-1154</c:v>
                </c:pt>
                <c:pt idx="312">
                  <c:v>-1101.5</c:v>
                </c:pt>
                <c:pt idx="313">
                  <c:v>-1101.5</c:v>
                </c:pt>
                <c:pt idx="314">
                  <c:v>-1101.5</c:v>
                </c:pt>
                <c:pt idx="315">
                  <c:v>-1101.5</c:v>
                </c:pt>
                <c:pt idx="316">
                  <c:v>-1101.5</c:v>
                </c:pt>
                <c:pt idx="317">
                  <c:v>-1093.5</c:v>
                </c:pt>
                <c:pt idx="318">
                  <c:v>-1069.5</c:v>
                </c:pt>
                <c:pt idx="319">
                  <c:v>-1050.5</c:v>
                </c:pt>
                <c:pt idx="320">
                  <c:v>-1050.5</c:v>
                </c:pt>
                <c:pt idx="321">
                  <c:v>-1034</c:v>
                </c:pt>
                <c:pt idx="322">
                  <c:v>-1034</c:v>
                </c:pt>
                <c:pt idx="323">
                  <c:v>-913.5</c:v>
                </c:pt>
                <c:pt idx="324">
                  <c:v>-897.5</c:v>
                </c:pt>
                <c:pt idx="325">
                  <c:v>-897</c:v>
                </c:pt>
                <c:pt idx="326">
                  <c:v>-893</c:v>
                </c:pt>
                <c:pt idx="327">
                  <c:v>-893</c:v>
                </c:pt>
                <c:pt idx="328">
                  <c:v>-893</c:v>
                </c:pt>
                <c:pt idx="329">
                  <c:v>-893</c:v>
                </c:pt>
                <c:pt idx="330">
                  <c:v>-862</c:v>
                </c:pt>
                <c:pt idx="331">
                  <c:v>-862</c:v>
                </c:pt>
                <c:pt idx="332">
                  <c:v>-861</c:v>
                </c:pt>
                <c:pt idx="333">
                  <c:v>-861</c:v>
                </c:pt>
                <c:pt idx="334">
                  <c:v>-813</c:v>
                </c:pt>
                <c:pt idx="335">
                  <c:v>-801</c:v>
                </c:pt>
                <c:pt idx="336">
                  <c:v>-741.5</c:v>
                </c:pt>
                <c:pt idx="337">
                  <c:v>-697</c:v>
                </c:pt>
                <c:pt idx="338">
                  <c:v>-697</c:v>
                </c:pt>
                <c:pt idx="339">
                  <c:v>-697</c:v>
                </c:pt>
                <c:pt idx="340">
                  <c:v>-697</c:v>
                </c:pt>
                <c:pt idx="341">
                  <c:v>-697</c:v>
                </c:pt>
                <c:pt idx="342">
                  <c:v>-697</c:v>
                </c:pt>
                <c:pt idx="343">
                  <c:v>-697</c:v>
                </c:pt>
                <c:pt idx="344">
                  <c:v>-697</c:v>
                </c:pt>
                <c:pt idx="345">
                  <c:v>-697</c:v>
                </c:pt>
                <c:pt idx="346">
                  <c:v>-697</c:v>
                </c:pt>
                <c:pt idx="347">
                  <c:v>-697</c:v>
                </c:pt>
                <c:pt idx="348">
                  <c:v>-693</c:v>
                </c:pt>
                <c:pt idx="349">
                  <c:v>-693</c:v>
                </c:pt>
                <c:pt idx="350">
                  <c:v>-693</c:v>
                </c:pt>
                <c:pt idx="351">
                  <c:v>-693</c:v>
                </c:pt>
                <c:pt idx="352">
                  <c:v>-693</c:v>
                </c:pt>
                <c:pt idx="353">
                  <c:v>-693</c:v>
                </c:pt>
                <c:pt idx="354">
                  <c:v>-677</c:v>
                </c:pt>
                <c:pt idx="355">
                  <c:v>-645.5</c:v>
                </c:pt>
                <c:pt idx="356">
                  <c:v>-492.5</c:v>
                </c:pt>
                <c:pt idx="357">
                  <c:v>-488.5</c:v>
                </c:pt>
                <c:pt idx="358">
                  <c:v>-484.5</c:v>
                </c:pt>
                <c:pt idx="359">
                  <c:v>-484.5</c:v>
                </c:pt>
                <c:pt idx="360">
                  <c:v>-478</c:v>
                </c:pt>
                <c:pt idx="361">
                  <c:v>-476.5</c:v>
                </c:pt>
                <c:pt idx="362">
                  <c:v>-476.5</c:v>
                </c:pt>
                <c:pt idx="363">
                  <c:v>-476</c:v>
                </c:pt>
                <c:pt idx="364">
                  <c:v>-474.5</c:v>
                </c:pt>
                <c:pt idx="365">
                  <c:v>-472.5</c:v>
                </c:pt>
                <c:pt idx="366">
                  <c:v>-469</c:v>
                </c:pt>
                <c:pt idx="367">
                  <c:v>-462.5</c:v>
                </c:pt>
                <c:pt idx="368">
                  <c:v>-462</c:v>
                </c:pt>
                <c:pt idx="369">
                  <c:v>-461.5</c:v>
                </c:pt>
                <c:pt idx="370">
                  <c:v>-458.5</c:v>
                </c:pt>
                <c:pt idx="371">
                  <c:v>-458</c:v>
                </c:pt>
                <c:pt idx="372">
                  <c:v>-456</c:v>
                </c:pt>
                <c:pt idx="373">
                  <c:v>-454.5</c:v>
                </c:pt>
                <c:pt idx="374">
                  <c:v>-454</c:v>
                </c:pt>
                <c:pt idx="375">
                  <c:v>-452</c:v>
                </c:pt>
                <c:pt idx="376">
                  <c:v>-445.5</c:v>
                </c:pt>
                <c:pt idx="377">
                  <c:v>-444</c:v>
                </c:pt>
                <c:pt idx="378">
                  <c:v>-442</c:v>
                </c:pt>
                <c:pt idx="379">
                  <c:v>-440</c:v>
                </c:pt>
                <c:pt idx="380">
                  <c:v>-438</c:v>
                </c:pt>
                <c:pt idx="381">
                  <c:v>-437.5</c:v>
                </c:pt>
                <c:pt idx="382">
                  <c:v>-429.5</c:v>
                </c:pt>
                <c:pt idx="383">
                  <c:v>-320.5</c:v>
                </c:pt>
                <c:pt idx="384">
                  <c:v>-296</c:v>
                </c:pt>
                <c:pt idx="385">
                  <c:v>-288</c:v>
                </c:pt>
                <c:pt idx="386">
                  <c:v>-284</c:v>
                </c:pt>
                <c:pt idx="387">
                  <c:v>-272.5</c:v>
                </c:pt>
                <c:pt idx="388">
                  <c:v>-268</c:v>
                </c:pt>
                <c:pt idx="389">
                  <c:v>-260</c:v>
                </c:pt>
                <c:pt idx="390">
                  <c:v>-252</c:v>
                </c:pt>
                <c:pt idx="391">
                  <c:v>-244.5</c:v>
                </c:pt>
                <c:pt idx="392">
                  <c:v>-228.5</c:v>
                </c:pt>
                <c:pt idx="393">
                  <c:v>-224</c:v>
                </c:pt>
                <c:pt idx="394">
                  <c:v>-68</c:v>
                </c:pt>
                <c:pt idx="395">
                  <c:v>-40</c:v>
                </c:pt>
                <c:pt idx="396">
                  <c:v>-36.5</c:v>
                </c:pt>
                <c:pt idx="397">
                  <c:v>0.5</c:v>
                </c:pt>
                <c:pt idx="398">
                  <c:v>3.5</c:v>
                </c:pt>
                <c:pt idx="399">
                  <c:v>11.5</c:v>
                </c:pt>
                <c:pt idx="400">
                  <c:v>112.5</c:v>
                </c:pt>
                <c:pt idx="401">
                  <c:v>112.5</c:v>
                </c:pt>
                <c:pt idx="402">
                  <c:v>132.5</c:v>
                </c:pt>
                <c:pt idx="403">
                  <c:v>132.5</c:v>
                </c:pt>
                <c:pt idx="404">
                  <c:v>132.5</c:v>
                </c:pt>
                <c:pt idx="405">
                  <c:v>132.5</c:v>
                </c:pt>
                <c:pt idx="406">
                  <c:v>135.5</c:v>
                </c:pt>
                <c:pt idx="407">
                  <c:v>136.5</c:v>
                </c:pt>
                <c:pt idx="408">
                  <c:v>136.5</c:v>
                </c:pt>
                <c:pt idx="409">
                  <c:v>156.5</c:v>
                </c:pt>
                <c:pt idx="410">
                  <c:v>172</c:v>
                </c:pt>
                <c:pt idx="411">
                  <c:v>197</c:v>
                </c:pt>
                <c:pt idx="412">
                  <c:v>321</c:v>
                </c:pt>
                <c:pt idx="413">
                  <c:v>349</c:v>
                </c:pt>
                <c:pt idx="414">
                  <c:v>349</c:v>
                </c:pt>
                <c:pt idx="415">
                  <c:v>353</c:v>
                </c:pt>
                <c:pt idx="416">
                  <c:v>353</c:v>
                </c:pt>
                <c:pt idx="417">
                  <c:v>417.5</c:v>
                </c:pt>
                <c:pt idx="418">
                  <c:v>553</c:v>
                </c:pt>
                <c:pt idx="419">
                  <c:v>553</c:v>
                </c:pt>
                <c:pt idx="420">
                  <c:v>553</c:v>
                </c:pt>
                <c:pt idx="421">
                  <c:v>565.5</c:v>
                </c:pt>
                <c:pt idx="422">
                  <c:v>569.5</c:v>
                </c:pt>
                <c:pt idx="423">
                  <c:v>625</c:v>
                </c:pt>
                <c:pt idx="424">
                  <c:v>637</c:v>
                </c:pt>
                <c:pt idx="425">
                  <c:v>786</c:v>
                </c:pt>
                <c:pt idx="426">
                  <c:v>786</c:v>
                </c:pt>
                <c:pt idx="427">
                  <c:v>858</c:v>
                </c:pt>
                <c:pt idx="428">
                  <c:v>858</c:v>
                </c:pt>
                <c:pt idx="429">
                  <c:v>862.5</c:v>
                </c:pt>
                <c:pt idx="430">
                  <c:v>870.5</c:v>
                </c:pt>
                <c:pt idx="431">
                  <c:v>938</c:v>
                </c:pt>
                <c:pt idx="432">
                  <c:v>990.5</c:v>
                </c:pt>
                <c:pt idx="433">
                  <c:v>1042.5</c:v>
                </c:pt>
                <c:pt idx="434">
                  <c:v>1058.5</c:v>
                </c:pt>
                <c:pt idx="435">
                  <c:v>1193</c:v>
                </c:pt>
                <c:pt idx="436">
                  <c:v>1222</c:v>
                </c:pt>
                <c:pt idx="437">
                  <c:v>1223</c:v>
                </c:pt>
                <c:pt idx="438">
                  <c:v>1223</c:v>
                </c:pt>
                <c:pt idx="439">
                  <c:v>1227</c:v>
                </c:pt>
                <c:pt idx="440">
                  <c:v>1235</c:v>
                </c:pt>
                <c:pt idx="441">
                  <c:v>1243.5</c:v>
                </c:pt>
                <c:pt idx="442">
                  <c:v>1250</c:v>
                </c:pt>
                <c:pt idx="443">
                  <c:v>1379</c:v>
                </c:pt>
                <c:pt idx="444">
                  <c:v>1395</c:v>
                </c:pt>
                <c:pt idx="445">
                  <c:v>1419.5</c:v>
                </c:pt>
                <c:pt idx="446">
                  <c:v>1491.5</c:v>
                </c:pt>
                <c:pt idx="447">
                  <c:v>1591.5</c:v>
                </c:pt>
                <c:pt idx="448">
                  <c:v>1595.5</c:v>
                </c:pt>
                <c:pt idx="449">
                  <c:v>1631.5</c:v>
                </c:pt>
                <c:pt idx="450">
                  <c:v>1631.5</c:v>
                </c:pt>
                <c:pt idx="451">
                  <c:v>1631.5</c:v>
                </c:pt>
                <c:pt idx="452">
                  <c:v>1647.5</c:v>
                </c:pt>
                <c:pt idx="453">
                  <c:v>1659</c:v>
                </c:pt>
                <c:pt idx="454">
                  <c:v>1679</c:v>
                </c:pt>
                <c:pt idx="455">
                  <c:v>1707</c:v>
                </c:pt>
                <c:pt idx="456">
                  <c:v>1791.5</c:v>
                </c:pt>
                <c:pt idx="457">
                  <c:v>1799.5</c:v>
                </c:pt>
                <c:pt idx="458">
                  <c:v>1799.5</c:v>
                </c:pt>
                <c:pt idx="459">
                  <c:v>1839</c:v>
                </c:pt>
                <c:pt idx="460">
                  <c:v>1859.5</c:v>
                </c:pt>
                <c:pt idx="461">
                  <c:v>1887.5</c:v>
                </c:pt>
                <c:pt idx="462">
                  <c:v>1915.5</c:v>
                </c:pt>
                <c:pt idx="463">
                  <c:v>2019</c:v>
                </c:pt>
                <c:pt idx="464">
                  <c:v>2048</c:v>
                </c:pt>
                <c:pt idx="465">
                  <c:v>2064.5</c:v>
                </c:pt>
                <c:pt idx="466">
                  <c:v>2092</c:v>
                </c:pt>
                <c:pt idx="467">
                  <c:v>2207</c:v>
                </c:pt>
                <c:pt idx="468">
                  <c:v>2252</c:v>
                </c:pt>
                <c:pt idx="469">
                  <c:v>2273</c:v>
                </c:pt>
                <c:pt idx="470">
                  <c:v>2313</c:v>
                </c:pt>
                <c:pt idx="471">
                  <c:v>2445</c:v>
                </c:pt>
                <c:pt idx="472">
                  <c:v>2461.5</c:v>
                </c:pt>
                <c:pt idx="473">
                  <c:v>2476</c:v>
                </c:pt>
                <c:pt idx="474">
                  <c:v>2517</c:v>
                </c:pt>
                <c:pt idx="475">
                  <c:v>2517.5</c:v>
                </c:pt>
                <c:pt idx="476">
                  <c:v>2517.5</c:v>
                </c:pt>
                <c:pt idx="477">
                  <c:v>2629</c:v>
                </c:pt>
                <c:pt idx="478">
                  <c:v>2661.5</c:v>
                </c:pt>
                <c:pt idx="479">
                  <c:v>2664</c:v>
                </c:pt>
                <c:pt idx="480">
                  <c:v>2693.5</c:v>
                </c:pt>
                <c:pt idx="481">
                  <c:v>2738</c:v>
                </c:pt>
                <c:pt idx="482">
                  <c:v>2738</c:v>
                </c:pt>
                <c:pt idx="483">
                  <c:v>2757</c:v>
                </c:pt>
                <c:pt idx="484">
                  <c:v>2872</c:v>
                </c:pt>
                <c:pt idx="485">
                  <c:v>2873.5</c:v>
                </c:pt>
                <c:pt idx="486">
                  <c:v>2881</c:v>
                </c:pt>
                <c:pt idx="487">
                  <c:v>2885.5</c:v>
                </c:pt>
                <c:pt idx="488">
                  <c:v>2886.5</c:v>
                </c:pt>
                <c:pt idx="489">
                  <c:v>2906</c:v>
                </c:pt>
                <c:pt idx="490">
                  <c:v>2906.5</c:v>
                </c:pt>
                <c:pt idx="491">
                  <c:v>2909</c:v>
                </c:pt>
                <c:pt idx="492">
                  <c:v>2926</c:v>
                </c:pt>
                <c:pt idx="493">
                  <c:v>2926</c:v>
                </c:pt>
                <c:pt idx="494">
                  <c:v>3074</c:v>
                </c:pt>
                <c:pt idx="495">
                  <c:v>3074</c:v>
                </c:pt>
                <c:pt idx="496">
                  <c:v>3081</c:v>
                </c:pt>
                <c:pt idx="497">
                  <c:v>3090</c:v>
                </c:pt>
                <c:pt idx="498">
                  <c:v>3090</c:v>
                </c:pt>
                <c:pt idx="499">
                  <c:v>3090</c:v>
                </c:pt>
                <c:pt idx="500">
                  <c:v>3090</c:v>
                </c:pt>
                <c:pt idx="501">
                  <c:v>3102.5</c:v>
                </c:pt>
                <c:pt idx="502">
                  <c:v>3103.5</c:v>
                </c:pt>
                <c:pt idx="503">
                  <c:v>3110</c:v>
                </c:pt>
                <c:pt idx="504">
                  <c:v>3112</c:v>
                </c:pt>
                <c:pt idx="505">
                  <c:v>3144</c:v>
                </c:pt>
                <c:pt idx="506">
                  <c:v>3175</c:v>
                </c:pt>
                <c:pt idx="507">
                  <c:v>3286.5</c:v>
                </c:pt>
                <c:pt idx="508">
                  <c:v>3290.5</c:v>
                </c:pt>
                <c:pt idx="509">
                  <c:v>3290.5</c:v>
                </c:pt>
                <c:pt idx="510">
                  <c:v>3307</c:v>
                </c:pt>
                <c:pt idx="511">
                  <c:v>3307</c:v>
                </c:pt>
                <c:pt idx="512">
                  <c:v>3307.5</c:v>
                </c:pt>
                <c:pt idx="513">
                  <c:v>3308</c:v>
                </c:pt>
                <c:pt idx="514">
                  <c:v>3313.5</c:v>
                </c:pt>
                <c:pt idx="515">
                  <c:v>3324</c:v>
                </c:pt>
                <c:pt idx="516">
                  <c:v>3327</c:v>
                </c:pt>
                <c:pt idx="517">
                  <c:v>3327</c:v>
                </c:pt>
                <c:pt idx="518">
                  <c:v>3356</c:v>
                </c:pt>
                <c:pt idx="519">
                  <c:v>3507</c:v>
                </c:pt>
                <c:pt idx="520">
                  <c:v>3517</c:v>
                </c:pt>
                <c:pt idx="521">
                  <c:v>3673.5</c:v>
                </c:pt>
                <c:pt idx="522">
                  <c:v>3675.5</c:v>
                </c:pt>
                <c:pt idx="523">
                  <c:v>3683</c:v>
                </c:pt>
                <c:pt idx="524">
                  <c:v>3722</c:v>
                </c:pt>
                <c:pt idx="525">
                  <c:v>3727</c:v>
                </c:pt>
                <c:pt idx="526">
                  <c:v>3731.5</c:v>
                </c:pt>
                <c:pt idx="527">
                  <c:v>3739</c:v>
                </c:pt>
                <c:pt idx="528">
                  <c:v>3763</c:v>
                </c:pt>
                <c:pt idx="529">
                  <c:v>3772</c:v>
                </c:pt>
                <c:pt idx="530">
                  <c:v>3919.5</c:v>
                </c:pt>
                <c:pt idx="531">
                  <c:v>3971</c:v>
                </c:pt>
                <c:pt idx="532">
                  <c:v>3971</c:v>
                </c:pt>
                <c:pt idx="533">
                  <c:v>4064</c:v>
                </c:pt>
                <c:pt idx="534">
                  <c:v>4107</c:v>
                </c:pt>
                <c:pt idx="535">
                  <c:v>4123.5</c:v>
                </c:pt>
                <c:pt idx="536">
                  <c:v>4124</c:v>
                </c:pt>
                <c:pt idx="537">
                  <c:v>4140</c:v>
                </c:pt>
                <c:pt idx="538">
                  <c:v>4140</c:v>
                </c:pt>
                <c:pt idx="539">
                  <c:v>4161.5</c:v>
                </c:pt>
                <c:pt idx="540">
                  <c:v>4276</c:v>
                </c:pt>
                <c:pt idx="541">
                  <c:v>4300</c:v>
                </c:pt>
                <c:pt idx="542">
                  <c:v>4308</c:v>
                </c:pt>
                <c:pt idx="543">
                  <c:v>4315</c:v>
                </c:pt>
                <c:pt idx="544">
                  <c:v>4348</c:v>
                </c:pt>
                <c:pt idx="545">
                  <c:v>4364</c:v>
                </c:pt>
                <c:pt idx="546">
                  <c:v>4508.5</c:v>
                </c:pt>
                <c:pt idx="547">
                  <c:v>4525</c:v>
                </c:pt>
                <c:pt idx="548">
                  <c:v>4528</c:v>
                </c:pt>
                <c:pt idx="549">
                  <c:v>4592</c:v>
                </c:pt>
                <c:pt idx="550">
                  <c:v>4732</c:v>
                </c:pt>
                <c:pt idx="551">
                  <c:v>4757.5</c:v>
                </c:pt>
                <c:pt idx="552">
                  <c:v>4936</c:v>
                </c:pt>
                <c:pt idx="553">
                  <c:v>4944.5</c:v>
                </c:pt>
                <c:pt idx="554">
                  <c:v>4980.5</c:v>
                </c:pt>
                <c:pt idx="555">
                  <c:v>4989</c:v>
                </c:pt>
                <c:pt idx="556">
                  <c:v>4990</c:v>
                </c:pt>
                <c:pt idx="557">
                  <c:v>5014</c:v>
                </c:pt>
                <c:pt idx="558">
                  <c:v>5030</c:v>
                </c:pt>
                <c:pt idx="559">
                  <c:v>5152.5</c:v>
                </c:pt>
                <c:pt idx="560">
                  <c:v>5154</c:v>
                </c:pt>
                <c:pt idx="561">
                  <c:v>5159</c:v>
                </c:pt>
                <c:pt idx="562">
                  <c:v>5161</c:v>
                </c:pt>
                <c:pt idx="563">
                  <c:v>5169</c:v>
                </c:pt>
                <c:pt idx="564">
                  <c:v>5177</c:v>
                </c:pt>
                <c:pt idx="565">
                  <c:v>5178</c:v>
                </c:pt>
                <c:pt idx="566">
                  <c:v>5205.5</c:v>
                </c:pt>
                <c:pt idx="567">
                  <c:v>5385</c:v>
                </c:pt>
                <c:pt idx="568">
                  <c:v>5390</c:v>
                </c:pt>
                <c:pt idx="569">
                  <c:v>5411</c:v>
                </c:pt>
                <c:pt idx="570">
                  <c:v>5589.5</c:v>
                </c:pt>
                <c:pt idx="571">
                  <c:v>5602</c:v>
                </c:pt>
                <c:pt idx="572">
                  <c:v>5619</c:v>
                </c:pt>
                <c:pt idx="573">
                  <c:v>5638.5</c:v>
                </c:pt>
                <c:pt idx="574">
                  <c:v>5663.5</c:v>
                </c:pt>
              </c:numCache>
            </c:numRef>
          </c:xVal>
          <c:yVal>
            <c:numRef>
              <c:f>Active!$U$21:$U$903</c:f>
              <c:numCache>
                <c:formatCode>General</c:formatCode>
                <c:ptCount val="883"/>
                <c:pt idx="25">
                  <c:v>0.19333886999447714</c:v>
                </c:pt>
                <c:pt idx="67">
                  <c:v>-0.25810703000752255</c:v>
                </c:pt>
                <c:pt idx="128">
                  <c:v>-0.34505785000510514</c:v>
                </c:pt>
                <c:pt idx="130">
                  <c:v>0.3883826799938106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6FE-4142-9D86-E5025E3B7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908056"/>
        <c:axId val="1"/>
      </c:scatterChart>
      <c:valAx>
        <c:axId val="452908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59751037344404"/>
              <c:y val="0.831168831168831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091286307053944E-2"/>
              <c:y val="0.360389610389610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908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1327800829875518"/>
          <c:y val="0.91558441558441561"/>
          <c:w val="0.46680497925311204"/>
          <c:h val="6.49350649350649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PV Cas - Prim. O-C Diagr.</a:t>
            </a:r>
          </a:p>
        </c:rich>
      </c:tx>
      <c:layout>
        <c:manualLayout>
          <c:xMode val="edge"/>
          <c:yMode val="edge"/>
          <c:x val="0.297297515565232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723926380368099"/>
          <c:w val="0.76299453753830881"/>
          <c:h val="0.62883435582822089"/>
        </c:manualLayout>
      </c:layout>
      <c:scatterChart>
        <c:scatterStyle val="lineMarker"/>
        <c:varyColors val="0"/>
        <c:ser>
          <c:idx val="6"/>
          <c:order val="0"/>
          <c:tx>
            <c:strRef>
              <c:f>A!$R$20</c:f>
              <c:strCache>
                <c:ptCount val="1"/>
                <c:pt idx="0">
                  <c:v>Primary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A!$F$21:$F$913</c:f>
              <c:numCache>
                <c:formatCode>General</c:formatCode>
                <c:ptCount val="893"/>
                <c:pt idx="0">
                  <c:v>-5666</c:v>
                </c:pt>
                <c:pt idx="1">
                  <c:v>-5610</c:v>
                </c:pt>
                <c:pt idx="2">
                  <c:v>-5610</c:v>
                </c:pt>
                <c:pt idx="3">
                  <c:v>-5502</c:v>
                </c:pt>
                <c:pt idx="4">
                  <c:v>-5466</c:v>
                </c:pt>
                <c:pt idx="5">
                  <c:v>-5301.5</c:v>
                </c:pt>
                <c:pt idx="6">
                  <c:v>-5273</c:v>
                </c:pt>
                <c:pt idx="7">
                  <c:v>-5269</c:v>
                </c:pt>
                <c:pt idx="8">
                  <c:v>-5269</c:v>
                </c:pt>
                <c:pt idx="9">
                  <c:v>-5269</c:v>
                </c:pt>
                <c:pt idx="10">
                  <c:v>-5265.5</c:v>
                </c:pt>
                <c:pt idx="11">
                  <c:v>-5265</c:v>
                </c:pt>
                <c:pt idx="12">
                  <c:v>-5253</c:v>
                </c:pt>
                <c:pt idx="13">
                  <c:v>-5168.5</c:v>
                </c:pt>
                <c:pt idx="14">
                  <c:v>-5065</c:v>
                </c:pt>
                <c:pt idx="15">
                  <c:v>-5057</c:v>
                </c:pt>
                <c:pt idx="16">
                  <c:v>-4788</c:v>
                </c:pt>
                <c:pt idx="17">
                  <c:v>-4680</c:v>
                </c:pt>
                <c:pt idx="18">
                  <c:v>-4640.5</c:v>
                </c:pt>
                <c:pt idx="19">
                  <c:v>-4464</c:v>
                </c:pt>
                <c:pt idx="20">
                  <c:v>-4428</c:v>
                </c:pt>
                <c:pt idx="21">
                  <c:v>-4367.5</c:v>
                </c:pt>
                <c:pt idx="22">
                  <c:v>-4235.5</c:v>
                </c:pt>
                <c:pt idx="23">
                  <c:v>-4188</c:v>
                </c:pt>
                <c:pt idx="24">
                  <c:v>-4159.5</c:v>
                </c:pt>
                <c:pt idx="25">
                  <c:v>-4148</c:v>
                </c:pt>
                <c:pt idx="26">
                  <c:v>-4111.5</c:v>
                </c:pt>
                <c:pt idx="27">
                  <c:v>-4031.5</c:v>
                </c:pt>
                <c:pt idx="28">
                  <c:v>-3999.5</c:v>
                </c:pt>
                <c:pt idx="29">
                  <c:v>-3982.5</c:v>
                </c:pt>
                <c:pt idx="30">
                  <c:v>-3968.5</c:v>
                </c:pt>
                <c:pt idx="31">
                  <c:v>-3968.5</c:v>
                </c:pt>
                <c:pt idx="32">
                  <c:v>-3954.5</c:v>
                </c:pt>
                <c:pt idx="33">
                  <c:v>-3827</c:v>
                </c:pt>
                <c:pt idx="34">
                  <c:v>-3776.5</c:v>
                </c:pt>
                <c:pt idx="35">
                  <c:v>-3750.5</c:v>
                </c:pt>
                <c:pt idx="36">
                  <c:v>-3726.5</c:v>
                </c:pt>
                <c:pt idx="37">
                  <c:v>-3594</c:v>
                </c:pt>
                <c:pt idx="38">
                  <c:v>-3582</c:v>
                </c:pt>
                <c:pt idx="39">
                  <c:v>-3530</c:v>
                </c:pt>
                <c:pt idx="40">
                  <c:v>-3154.5</c:v>
                </c:pt>
                <c:pt idx="41">
                  <c:v>-2949</c:v>
                </c:pt>
                <c:pt idx="42">
                  <c:v>-2789.5</c:v>
                </c:pt>
                <c:pt idx="43">
                  <c:v>-2789</c:v>
                </c:pt>
                <c:pt idx="44">
                  <c:v>-2738.5</c:v>
                </c:pt>
                <c:pt idx="45">
                  <c:v>-2564.5</c:v>
                </c:pt>
                <c:pt idx="46">
                  <c:v>-2549.5</c:v>
                </c:pt>
                <c:pt idx="47">
                  <c:v>-2492</c:v>
                </c:pt>
                <c:pt idx="48">
                  <c:v>-2300.5</c:v>
                </c:pt>
                <c:pt idx="49">
                  <c:v>-2179</c:v>
                </c:pt>
                <c:pt idx="50">
                  <c:v>-2164</c:v>
                </c:pt>
                <c:pt idx="51">
                  <c:v>-2143.5</c:v>
                </c:pt>
                <c:pt idx="52">
                  <c:v>-2128.5</c:v>
                </c:pt>
                <c:pt idx="53">
                  <c:v>-2111.5</c:v>
                </c:pt>
                <c:pt idx="54">
                  <c:v>-2104.5</c:v>
                </c:pt>
                <c:pt idx="55">
                  <c:v>-2031.5</c:v>
                </c:pt>
                <c:pt idx="56">
                  <c:v>-2031</c:v>
                </c:pt>
                <c:pt idx="57">
                  <c:v>-1903</c:v>
                </c:pt>
                <c:pt idx="58">
                  <c:v>-1874.5</c:v>
                </c:pt>
                <c:pt idx="59">
                  <c:v>-1863</c:v>
                </c:pt>
                <c:pt idx="60">
                  <c:v>-1826.5</c:v>
                </c:pt>
                <c:pt idx="61">
                  <c:v>-1714.5</c:v>
                </c:pt>
                <c:pt idx="62">
                  <c:v>-1697.5</c:v>
                </c:pt>
                <c:pt idx="63">
                  <c:v>-1669.5</c:v>
                </c:pt>
                <c:pt idx="64">
                  <c:v>-1643.5</c:v>
                </c:pt>
                <c:pt idx="65">
                  <c:v>-1542</c:v>
                </c:pt>
                <c:pt idx="66">
                  <c:v>-1539</c:v>
                </c:pt>
                <c:pt idx="67">
                  <c:v>-1465.5</c:v>
                </c:pt>
                <c:pt idx="68">
                  <c:v>-1441.5</c:v>
                </c:pt>
                <c:pt idx="69">
                  <c:v>-1438.5</c:v>
                </c:pt>
                <c:pt idx="70">
                  <c:v>-1433.5</c:v>
                </c:pt>
                <c:pt idx="71">
                  <c:v>-1418.5</c:v>
                </c:pt>
                <c:pt idx="72">
                  <c:v>-1315.5</c:v>
                </c:pt>
                <c:pt idx="73">
                  <c:v>-1306.5</c:v>
                </c:pt>
                <c:pt idx="74">
                  <c:v>-1306.5</c:v>
                </c:pt>
                <c:pt idx="75">
                  <c:v>-1303.5</c:v>
                </c:pt>
                <c:pt idx="76">
                  <c:v>-1254.5</c:v>
                </c:pt>
                <c:pt idx="77">
                  <c:v>-1209.5</c:v>
                </c:pt>
                <c:pt idx="78">
                  <c:v>-1161.5</c:v>
                </c:pt>
                <c:pt idx="79">
                  <c:v>-1158</c:v>
                </c:pt>
                <c:pt idx="80">
                  <c:v>-1154</c:v>
                </c:pt>
                <c:pt idx="81">
                  <c:v>-1101.5</c:v>
                </c:pt>
                <c:pt idx="82">
                  <c:v>-1101.5</c:v>
                </c:pt>
                <c:pt idx="83">
                  <c:v>-1101.5</c:v>
                </c:pt>
                <c:pt idx="84">
                  <c:v>-1101.5</c:v>
                </c:pt>
                <c:pt idx="85">
                  <c:v>-1101.5</c:v>
                </c:pt>
                <c:pt idx="86">
                  <c:v>-1093.5</c:v>
                </c:pt>
                <c:pt idx="87">
                  <c:v>-1069.5</c:v>
                </c:pt>
                <c:pt idx="88">
                  <c:v>-1050.5</c:v>
                </c:pt>
                <c:pt idx="89">
                  <c:v>-1034</c:v>
                </c:pt>
                <c:pt idx="90">
                  <c:v>-913.5</c:v>
                </c:pt>
                <c:pt idx="91">
                  <c:v>-897.5</c:v>
                </c:pt>
                <c:pt idx="92">
                  <c:v>-897</c:v>
                </c:pt>
                <c:pt idx="93">
                  <c:v>-893</c:v>
                </c:pt>
                <c:pt idx="94">
                  <c:v>-893</c:v>
                </c:pt>
                <c:pt idx="95">
                  <c:v>-893</c:v>
                </c:pt>
                <c:pt idx="96">
                  <c:v>-862</c:v>
                </c:pt>
                <c:pt idx="97">
                  <c:v>-861</c:v>
                </c:pt>
                <c:pt idx="98">
                  <c:v>-861</c:v>
                </c:pt>
                <c:pt idx="99">
                  <c:v>-813</c:v>
                </c:pt>
                <c:pt idx="100">
                  <c:v>-801</c:v>
                </c:pt>
                <c:pt idx="101">
                  <c:v>-741.5</c:v>
                </c:pt>
                <c:pt idx="102">
                  <c:v>-697</c:v>
                </c:pt>
                <c:pt idx="103">
                  <c:v>-697</c:v>
                </c:pt>
                <c:pt idx="104">
                  <c:v>-697</c:v>
                </c:pt>
                <c:pt idx="105">
                  <c:v>-697</c:v>
                </c:pt>
                <c:pt idx="106">
                  <c:v>-697</c:v>
                </c:pt>
                <c:pt idx="107">
                  <c:v>-697</c:v>
                </c:pt>
                <c:pt idx="108">
                  <c:v>-697</c:v>
                </c:pt>
                <c:pt idx="109">
                  <c:v>-697</c:v>
                </c:pt>
                <c:pt idx="110">
                  <c:v>-697</c:v>
                </c:pt>
                <c:pt idx="111">
                  <c:v>-697</c:v>
                </c:pt>
                <c:pt idx="112">
                  <c:v>-697</c:v>
                </c:pt>
                <c:pt idx="113">
                  <c:v>-693</c:v>
                </c:pt>
                <c:pt idx="114">
                  <c:v>-693</c:v>
                </c:pt>
                <c:pt idx="115">
                  <c:v>-693</c:v>
                </c:pt>
                <c:pt idx="116">
                  <c:v>-693</c:v>
                </c:pt>
                <c:pt idx="117">
                  <c:v>-693</c:v>
                </c:pt>
                <c:pt idx="118">
                  <c:v>-693</c:v>
                </c:pt>
                <c:pt idx="119">
                  <c:v>-677</c:v>
                </c:pt>
                <c:pt idx="120">
                  <c:v>-645.5</c:v>
                </c:pt>
                <c:pt idx="121">
                  <c:v>-492.5</c:v>
                </c:pt>
                <c:pt idx="122">
                  <c:v>-488.5</c:v>
                </c:pt>
                <c:pt idx="123">
                  <c:v>-484.5</c:v>
                </c:pt>
                <c:pt idx="124">
                  <c:v>-484.5</c:v>
                </c:pt>
                <c:pt idx="125">
                  <c:v>-478</c:v>
                </c:pt>
                <c:pt idx="126">
                  <c:v>-476.5</c:v>
                </c:pt>
                <c:pt idx="127">
                  <c:v>-476.5</c:v>
                </c:pt>
                <c:pt idx="128">
                  <c:v>-476</c:v>
                </c:pt>
                <c:pt idx="129">
                  <c:v>-474.5</c:v>
                </c:pt>
                <c:pt idx="130">
                  <c:v>-472.5</c:v>
                </c:pt>
                <c:pt idx="131">
                  <c:v>-469</c:v>
                </c:pt>
                <c:pt idx="132">
                  <c:v>-462.5</c:v>
                </c:pt>
                <c:pt idx="133">
                  <c:v>-462</c:v>
                </c:pt>
                <c:pt idx="134">
                  <c:v>-461.5</c:v>
                </c:pt>
                <c:pt idx="135">
                  <c:v>-458.5</c:v>
                </c:pt>
                <c:pt idx="136">
                  <c:v>-458</c:v>
                </c:pt>
                <c:pt idx="137">
                  <c:v>-456</c:v>
                </c:pt>
                <c:pt idx="138">
                  <c:v>-454.5</c:v>
                </c:pt>
                <c:pt idx="139">
                  <c:v>-454</c:v>
                </c:pt>
                <c:pt idx="140">
                  <c:v>-452</c:v>
                </c:pt>
                <c:pt idx="141">
                  <c:v>-445.5</c:v>
                </c:pt>
                <c:pt idx="142">
                  <c:v>-444</c:v>
                </c:pt>
                <c:pt idx="143">
                  <c:v>-442</c:v>
                </c:pt>
                <c:pt idx="144">
                  <c:v>-440</c:v>
                </c:pt>
                <c:pt idx="145">
                  <c:v>-438</c:v>
                </c:pt>
                <c:pt idx="146">
                  <c:v>-437.5</c:v>
                </c:pt>
                <c:pt idx="147">
                  <c:v>-429.5</c:v>
                </c:pt>
                <c:pt idx="148">
                  <c:v>-320.5</c:v>
                </c:pt>
                <c:pt idx="149">
                  <c:v>-296</c:v>
                </c:pt>
                <c:pt idx="150">
                  <c:v>-288</c:v>
                </c:pt>
                <c:pt idx="151">
                  <c:v>-284</c:v>
                </c:pt>
                <c:pt idx="152">
                  <c:v>-272.5</c:v>
                </c:pt>
                <c:pt idx="153">
                  <c:v>-268</c:v>
                </c:pt>
                <c:pt idx="154">
                  <c:v>-260</c:v>
                </c:pt>
                <c:pt idx="155">
                  <c:v>-244.5</c:v>
                </c:pt>
                <c:pt idx="156">
                  <c:v>-228.5</c:v>
                </c:pt>
                <c:pt idx="157">
                  <c:v>-224</c:v>
                </c:pt>
                <c:pt idx="158">
                  <c:v>-68</c:v>
                </c:pt>
                <c:pt idx="159">
                  <c:v>-36.5</c:v>
                </c:pt>
                <c:pt idx="160">
                  <c:v>0.5</c:v>
                </c:pt>
                <c:pt idx="161">
                  <c:v>3.5</c:v>
                </c:pt>
                <c:pt idx="162">
                  <c:v>11.5</c:v>
                </c:pt>
                <c:pt idx="163">
                  <c:v>112.5</c:v>
                </c:pt>
                <c:pt idx="164">
                  <c:v>132.5</c:v>
                </c:pt>
                <c:pt idx="165">
                  <c:v>132.5</c:v>
                </c:pt>
                <c:pt idx="166">
                  <c:v>135.5</c:v>
                </c:pt>
                <c:pt idx="167">
                  <c:v>136.5</c:v>
                </c:pt>
                <c:pt idx="168">
                  <c:v>136.5</c:v>
                </c:pt>
                <c:pt idx="169">
                  <c:v>156.5</c:v>
                </c:pt>
                <c:pt idx="170">
                  <c:v>172</c:v>
                </c:pt>
                <c:pt idx="171">
                  <c:v>349</c:v>
                </c:pt>
                <c:pt idx="172">
                  <c:v>417.5</c:v>
                </c:pt>
                <c:pt idx="173">
                  <c:v>553</c:v>
                </c:pt>
                <c:pt idx="174">
                  <c:v>553</c:v>
                </c:pt>
                <c:pt idx="175">
                  <c:v>553</c:v>
                </c:pt>
                <c:pt idx="176">
                  <c:v>858</c:v>
                </c:pt>
                <c:pt idx="177">
                  <c:v>862.5</c:v>
                </c:pt>
                <c:pt idx="178">
                  <c:v>1042.5</c:v>
                </c:pt>
                <c:pt idx="179">
                  <c:v>1058.5</c:v>
                </c:pt>
                <c:pt idx="180">
                  <c:v>1193</c:v>
                </c:pt>
                <c:pt idx="181">
                  <c:v>1223</c:v>
                </c:pt>
                <c:pt idx="182">
                  <c:v>1223</c:v>
                </c:pt>
                <c:pt idx="183">
                  <c:v>1227</c:v>
                </c:pt>
                <c:pt idx="184">
                  <c:v>1235</c:v>
                </c:pt>
                <c:pt idx="185">
                  <c:v>1243.5</c:v>
                </c:pt>
                <c:pt idx="186">
                  <c:v>1379</c:v>
                </c:pt>
                <c:pt idx="187">
                  <c:v>1395</c:v>
                </c:pt>
                <c:pt idx="188">
                  <c:v>1419.5</c:v>
                </c:pt>
                <c:pt idx="189">
                  <c:v>1491.5</c:v>
                </c:pt>
                <c:pt idx="190">
                  <c:v>1591.5</c:v>
                </c:pt>
                <c:pt idx="191">
                  <c:v>1595.5</c:v>
                </c:pt>
                <c:pt idx="192">
                  <c:v>1631.5</c:v>
                </c:pt>
                <c:pt idx="193">
                  <c:v>1631.5</c:v>
                </c:pt>
                <c:pt idx="194">
                  <c:v>1647.5</c:v>
                </c:pt>
                <c:pt idx="195">
                  <c:v>1791.5</c:v>
                </c:pt>
                <c:pt idx="196">
                  <c:v>1799.5</c:v>
                </c:pt>
                <c:pt idx="197">
                  <c:v>1799.5</c:v>
                </c:pt>
                <c:pt idx="198">
                  <c:v>1859.5</c:v>
                </c:pt>
                <c:pt idx="199">
                  <c:v>1887.5</c:v>
                </c:pt>
                <c:pt idx="200">
                  <c:v>1915.5</c:v>
                </c:pt>
                <c:pt idx="201">
                  <c:v>2048</c:v>
                </c:pt>
                <c:pt idx="202">
                  <c:v>2064.5</c:v>
                </c:pt>
                <c:pt idx="203">
                  <c:v>2092</c:v>
                </c:pt>
                <c:pt idx="204">
                  <c:v>2252</c:v>
                </c:pt>
                <c:pt idx="205">
                  <c:v>2273</c:v>
                </c:pt>
                <c:pt idx="206">
                  <c:v>2313</c:v>
                </c:pt>
                <c:pt idx="207">
                  <c:v>2476</c:v>
                </c:pt>
                <c:pt idx="208">
                  <c:v>2517.5</c:v>
                </c:pt>
                <c:pt idx="209">
                  <c:v>2629</c:v>
                </c:pt>
                <c:pt idx="210">
                  <c:v>2664</c:v>
                </c:pt>
                <c:pt idx="211">
                  <c:v>2693.5</c:v>
                </c:pt>
                <c:pt idx="212">
                  <c:v>2738</c:v>
                </c:pt>
                <c:pt idx="213">
                  <c:v>2757</c:v>
                </c:pt>
                <c:pt idx="214">
                  <c:v>2872</c:v>
                </c:pt>
                <c:pt idx="215">
                  <c:v>2873.5</c:v>
                </c:pt>
                <c:pt idx="216">
                  <c:v>2881</c:v>
                </c:pt>
                <c:pt idx="217">
                  <c:v>2909</c:v>
                </c:pt>
                <c:pt idx="218">
                  <c:v>2926</c:v>
                </c:pt>
                <c:pt idx="219">
                  <c:v>2926</c:v>
                </c:pt>
                <c:pt idx="220">
                  <c:v>3074</c:v>
                </c:pt>
                <c:pt idx="221">
                  <c:v>3081</c:v>
                </c:pt>
                <c:pt idx="222">
                  <c:v>3090</c:v>
                </c:pt>
                <c:pt idx="223">
                  <c:v>3090</c:v>
                </c:pt>
                <c:pt idx="224">
                  <c:v>3102.5</c:v>
                </c:pt>
                <c:pt idx="225">
                  <c:v>3110</c:v>
                </c:pt>
                <c:pt idx="226">
                  <c:v>3286.5</c:v>
                </c:pt>
                <c:pt idx="227">
                  <c:v>3290.5</c:v>
                </c:pt>
                <c:pt idx="228">
                  <c:v>3290.5</c:v>
                </c:pt>
                <c:pt idx="229">
                  <c:v>3313.5</c:v>
                </c:pt>
                <c:pt idx="230">
                  <c:v>3327</c:v>
                </c:pt>
                <c:pt idx="231">
                  <c:v>3327</c:v>
                </c:pt>
                <c:pt idx="232">
                  <c:v>3507</c:v>
                </c:pt>
                <c:pt idx="233">
                  <c:v>3517</c:v>
                </c:pt>
                <c:pt idx="234">
                  <c:v>3673.5</c:v>
                </c:pt>
                <c:pt idx="235">
                  <c:v>3683</c:v>
                </c:pt>
                <c:pt idx="236">
                  <c:v>3722</c:v>
                </c:pt>
                <c:pt idx="237">
                  <c:v>3731.5</c:v>
                </c:pt>
                <c:pt idx="238">
                  <c:v>3739</c:v>
                </c:pt>
                <c:pt idx="239">
                  <c:v>3763</c:v>
                </c:pt>
                <c:pt idx="240">
                  <c:v>3772</c:v>
                </c:pt>
                <c:pt idx="241">
                  <c:v>3919.5</c:v>
                </c:pt>
              </c:numCache>
            </c:numRef>
          </c:xVal>
          <c:yVal>
            <c:numRef>
              <c:f>A!$R$21:$R$913</c:f>
              <c:numCache>
                <c:formatCode>General</c:formatCode>
                <c:ptCount val="893"/>
                <c:pt idx="0">
                  <c:v>1.5361689998826478E-2</c:v>
                </c:pt>
                <c:pt idx="1">
                  <c:v>1.2449529996956699E-2</c:v>
                </c:pt>
                <c:pt idx="2">
                  <c:v>1.4149529997666832E-2</c:v>
                </c:pt>
                <c:pt idx="3">
                  <c:v>1.3304649990459438E-2</c:v>
                </c:pt>
                <c:pt idx="4">
                  <c:v>1.5389689993753564E-2</c:v>
                </c:pt>
                <c:pt idx="6">
                  <c:v>1.3706709993130062E-2</c:v>
                </c:pt>
                <c:pt idx="7">
                  <c:v>1.382726999145234E-2</c:v>
                </c:pt>
                <c:pt idx="8">
                  <c:v>1.4827269995294046E-2</c:v>
                </c:pt>
                <c:pt idx="9">
                  <c:v>1.4827269995294046E-2</c:v>
                </c:pt>
                <c:pt idx="11">
                  <c:v>1.2747829998261295E-2</c:v>
                </c:pt>
                <c:pt idx="12">
                  <c:v>1.1309509995044209E-2</c:v>
                </c:pt>
                <c:pt idx="14">
                  <c:v>1.2175829993793741E-2</c:v>
                </c:pt>
                <c:pt idx="15">
                  <c:v>1.2216949988214765E-2</c:v>
                </c:pt>
                <c:pt idx="16">
                  <c:v>1.2524609992397018E-2</c:v>
                </c:pt>
                <c:pt idx="17">
                  <c:v>1.2079729996912647E-2</c:v>
                </c:pt>
                <c:pt idx="19">
                  <c:v>9.589969995431602E-3</c:v>
                </c:pt>
                <c:pt idx="20">
                  <c:v>7.6750099979108199E-3</c:v>
                </c:pt>
                <c:pt idx="23">
                  <c:v>1.3408609993348364E-2</c:v>
                </c:pt>
                <c:pt idx="25">
                  <c:v>1.161420999414986E-2</c:v>
                </c:pt>
                <c:pt idx="33">
                  <c:v>1.1289149995718617E-2</c:v>
                </c:pt>
                <c:pt idx="37">
                  <c:v>1.7811769997933879E-2</c:v>
                </c:pt>
                <c:pt idx="38">
                  <c:v>8.9734499924816191E-3</c:v>
                </c:pt>
                <c:pt idx="39">
                  <c:v>2.0740729989483953E-2</c:v>
                </c:pt>
                <c:pt idx="41">
                  <c:v>3.752069991605822E-3</c:v>
                </c:pt>
                <c:pt idx="43">
                  <c:v>8.5744699972565286E-3</c:v>
                </c:pt>
                <c:pt idx="47">
                  <c:v>6.7260499927215278E-3</c:v>
                </c:pt>
                <c:pt idx="50">
                  <c:v>-6.0880300079588778E-3</c:v>
                </c:pt>
                <c:pt idx="56">
                  <c:v>5.420589994173497E-3</c:v>
                </c:pt>
                <c:pt idx="66">
                  <c:v>2.2494699951494113E-3</c:v>
                </c:pt>
                <c:pt idx="79">
                  <c:v>-5.2671900048153475E-3</c:v>
                </c:pt>
                <c:pt idx="80">
                  <c:v>-3.0466300013358705E-3</c:v>
                </c:pt>
                <c:pt idx="89">
                  <c:v>7.0901699946261942E-3</c:v>
                </c:pt>
                <c:pt idx="96">
                  <c:v>-4.4857500033685938E-3</c:v>
                </c:pt>
                <c:pt idx="97">
                  <c:v>-5.2156100064166822E-3</c:v>
                </c:pt>
                <c:pt idx="98">
                  <c:v>-4.8156100092455745E-3</c:v>
                </c:pt>
                <c:pt idx="99">
                  <c:v>-1.4868890000798274E-2</c:v>
                </c:pt>
                <c:pt idx="100">
                  <c:v>-5.6072100051096641E-3</c:v>
                </c:pt>
                <c:pt idx="102">
                  <c:v>-1.6372650003177114E-2</c:v>
                </c:pt>
                <c:pt idx="103">
                  <c:v>-1.1372650005796459E-2</c:v>
                </c:pt>
                <c:pt idx="104">
                  <c:v>-8.3726500015472993E-3</c:v>
                </c:pt>
                <c:pt idx="105">
                  <c:v>-7.3726500049815513E-3</c:v>
                </c:pt>
                <c:pt idx="106">
                  <c:v>-7.3726500049815513E-3</c:v>
                </c:pt>
                <c:pt idx="107">
                  <c:v>-6.3726500011398457E-3</c:v>
                </c:pt>
                <c:pt idx="108">
                  <c:v>-4.3726500007323921E-3</c:v>
                </c:pt>
                <c:pt idx="109">
                  <c:v>-3.3726500041666441E-3</c:v>
                </c:pt>
                <c:pt idx="110">
                  <c:v>-3.7265000719344243E-4</c:v>
                </c:pt>
                <c:pt idx="111">
                  <c:v>3.6273499936214648E-3</c:v>
                </c:pt>
                <c:pt idx="112">
                  <c:v>1.0627349998685531E-2</c:v>
                </c:pt>
                <c:pt idx="113">
                  <c:v>-1.125209000747418E-2</c:v>
                </c:pt>
                <c:pt idx="114">
                  <c:v>-3.2520900058443658E-3</c:v>
                </c:pt>
                <c:pt idx="115">
                  <c:v>-3.2520900058443658E-3</c:v>
                </c:pt>
                <c:pt idx="116">
                  <c:v>-2.5209000887116417E-4</c:v>
                </c:pt>
                <c:pt idx="117">
                  <c:v>3.7479099919437431E-3</c:v>
                </c:pt>
                <c:pt idx="118">
                  <c:v>1.074790999700781E-2</c:v>
                </c:pt>
                <c:pt idx="119">
                  <c:v>-2.7769850006734487E-2</c:v>
                </c:pt>
                <c:pt idx="125">
                  <c:v>-7.6719900098396465E-3</c:v>
                </c:pt>
                <c:pt idx="128">
                  <c:v>-4.0117100070347078E-3</c:v>
                </c:pt>
                <c:pt idx="131">
                  <c:v>-7.5007300038123503E-3</c:v>
                </c:pt>
                <c:pt idx="133">
                  <c:v>-7.3897500114981085E-3</c:v>
                </c:pt>
                <c:pt idx="136">
                  <c:v>-7.4691900008474477E-3</c:v>
                </c:pt>
                <c:pt idx="137">
                  <c:v>-8.108910005830694E-3</c:v>
                </c:pt>
                <c:pt idx="139">
                  <c:v>-7.6486300022224896E-3</c:v>
                </c:pt>
                <c:pt idx="140">
                  <c:v>-7.7883500052848831E-3</c:v>
                </c:pt>
                <c:pt idx="142">
                  <c:v>-1.1747230004402809E-2</c:v>
                </c:pt>
                <c:pt idx="143">
                  <c:v>-7.9869500041240826E-3</c:v>
                </c:pt>
                <c:pt idx="144">
                  <c:v>-7.6266700125415809E-3</c:v>
                </c:pt>
                <c:pt idx="145">
                  <c:v>-7.6663900035782717E-3</c:v>
                </c:pt>
                <c:pt idx="149">
                  <c:v>-9.4865100036258809E-3</c:v>
                </c:pt>
                <c:pt idx="150">
                  <c:v>-5.4539000848308206E-4</c:v>
                </c:pt>
                <c:pt idx="151">
                  <c:v>-4.4248300036997534E-3</c:v>
                </c:pt>
                <c:pt idx="153">
                  <c:v>-7.4425900020287372E-3</c:v>
                </c:pt>
                <c:pt idx="154">
                  <c:v>-9.6014700102386996E-3</c:v>
                </c:pt>
                <c:pt idx="157">
                  <c:v>-1.0116430006746668E-2</c:v>
                </c:pt>
                <c:pt idx="158">
                  <c:v>-4.4145900101284496E-3</c:v>
                </c:pt>
                <c:pt idx="160">
                  <c:v>0</c:v>
                </c:pt>
                <c:pt idx="170">
                  <c:v>-6.6809900090447627E-3</c:v>
                </c:pt>
                <c:pt idx="171">
                  <c:v>-1.384621000761399E-2</c:v>
                </c:pt>
                <c:pt idx="173">
                  <c:v>-1.3297650002641603E-2</c:v>
                </c:pt>
                <c:pt idx="174">
                  <c:v>-1.0697650002839509E-2</c:v>
                </c:pt>
                <c:pt idx="175">
                  <c:v>-1.0697650002839509E-2</c:v>
                </c:pt>
                <c:pt idx="176">
                  <c:v>-1.6504950006492436E-2</c:v>
                </c:pt>
                <c:pt idx="180">
                  <c:v>-1.7008050002914388E-2</c:v>
                </c:pt>
                <c:pt idx="181">
                  <c:v>-1.7403850011760369E-2</c:v>
                </c:pt>
                <c:pt idx="182">
                  <c:v>-1.7003850007313304E-2</c:v>
                </c:pt>
                <c:pt idx="183">
                  <c:v>-1.648329000454396E-2</c:v>
                </c:pt>
                <c:pt idx="184">
                  <c:v>-1.7542170004162472E-2</c:v>
                </c:pt>
                <c:pt idx="186">
                  <c:v>-1.8162010004743934E-2</c:v>
                </c:pt>
                <c:pt idx="187">
                  <c:v>-1.8619770002260339E-2</c:v>
                </c:pt>
                <c:pt idx="201">
                  <c:v>-2.0048350001161452E-2</c:v>
                </c:pt>
                <c:pt idx="203">
                  <c:v>-2.0362190007290337E-2</c:v>
                </c:pt>
                <c:pt idx="204">
                  <c:v>-2.0789790010894649E-2</c:v>
                </c:pt>
                <c:pt idx="205">
                  <c:v>-2.0956850006768946E-2</c:v>
                </c:pt>
                <c:pt idx="206">
                  <c:v>-2.1051250005257316E-2</c:v>
                </c:pt>
                <c:pt idx="207">
                  <c:v>-2.1338430007745046E-2</c:v>
                </c:pt>
                <c:pt idx="209">
                  <c:v>-2.2227010005735792E-2</c:v>
                </c:pt>
                <c:pt idx="210">
                  <c:v>-2.0672110003943089E-2</c:v>
                </c:pt>
                <c:pt idx="212">
                  <c:v>-2.2041750002244953E-2</c:v>
                </c:pt>
                <c:pt idx="213">
                  <c:v>-2.1869090007385239E-2</c:v>
                </c:pt>
                <c:pt idx="214">
                  <c:v>-2.190299000358209E-2</c:v>
                </c:pt>
                <c:pt idx="216">
                  <c:v>-2.1631730000081006E-2</c:v>
                </c:pt>
                <c:pt idx="217">
                  <c:v>-2.3987810003745835E-2</c:v>
                </c:pt>
                <c:pt idx="218">
                  <c:v>-2.1375430005718954E-2</c:v>
                </c:pt>
                <c:pt idx="219">
                  <c:v>-1.9975430004706141E-2</c:v>
                </c:pt>
                <c:pt idx="220">
                  <c:v>-2.1514710002520587E-2</c:v>
                </c:pt>
                <c:pt idx="221">
                  <c:v>-2.1103730003233068E-2</c:v>
                </c:pt>
                <c:pt idx="222">
                  <c:v>-2.3192470005596988E-2</c:v>
                </c:pt>
                <c:pt idx="223">
                  <c:v>-2.279247000842588E-2</c:v>
                </c:pt>
                <c:pt idx="225">
                  <c:v>-2.2629670005699154E-2</c:v>
                </c:pt>
                <c:pt idx="230">
                  <c:v>-2.2059290007746313E-2</c:v>
                </c:pt>
                <c:pt idx="231">
                  <c:v>-2.1759290008048993E-2</c:v>
                </c:pt>
                <c:pt idx="232">
                  <c:v>-2.3164090009231586E-2</c:v>
                </c:pt>
                <c:pt idx="233">
                  <c:v>-2.1262690010189544E-2</c:v>
                </c:pt>
                <c:pt idx="235">
                  <c:v>-1.8159450002713129E-2</c:v>
                </c:pt>
                <c:pt idx="236">
                  <c:v>-1.6783990009571426E-2</c:v>
                </c:pt>
                <c:pt idx="238">
                  <c:v>-2.2671610000543296E-2</c:v>
                </c:pt>
                <c:pt idx="239">
                  <c:v>-2.2248250010306947E-2</c:v>
                </c:pt>
                <c:pt idx="240">
                  <c:v>-2.2876990005897824E-2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6A-4015-A5E6-2C6F895F5C33}"/>
            </c:ext>
          </c:extLst>
        </c:ser>
        <c:ser>
          <c:idx val="7"/>
          <c:order val="1"/>
          <c:tx>
            <c:strRef>
              <c:f>A!$O$20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A!$F$21:$F$913</c:f>
              <c:numCache>
                <c:formatCode>General</c:formatCode>
                <c:ptCount val="893"/>
                <c:pt idx="0">
                  <c:v>-5666</c:v>
                </c:pt>
                <c:pt idx="1">
                  <c:v>-5610</c:v>
                </c:pt>
                <c:pt idx="2">
                  <c:v>-5610</c:v>
                </c:pt>
                <c:pt idx="3">
                  <c:v>-5502</c:v>
                </c:pt>
                <c:pt idx="4">
                  <c:v>-5466</c:v>
                </c:pt>
                <c:pt idx="5">
                  <c:v>-5301.5</c:v>
                </c:pt>
                <c:pt idx="6">
                  <c:v>-5273</c:v>
                </c:pt>
                <c:pt idx="7">
                  <c:v>-5269</c:v>
                </c:pt>
                <c:pt idx="8">
                  <c:v>-5269</c:v>
                </c:pt>
                <c:pt idx="9">
                  <c:v>-5269</c:v>
                </c:pt>
                <c:pt idx="10">
                  <c:v>-5265.5</c:v>
                </c:pt>
                <c:pt idx="11">
                  <c:v>-5265</c:v>
                </c:pt>
                <c:pt idx="12">
                  <c:v>-5253</c:v>
                </c:pt>
                <c:pt idx="13">
                  <c:v>-5168.5</c:v>
                </c:pt>
                <c:pt idx="14">
                  <c:v>-5065</c:v>
                </c:pt>
                <c:pt idx="15">
                  <c:v>-5057</c:v>
                </c:pt>
                <c:pt idx="16">
                  <c:v>-4788</c:v>
                </c:pt>
                <c:pt idx="17">
                  <c:v>-4680</c:v>
                </c:pt>
                <c:pt idx="18">
                  <c:v>-4640.5</c:v>
                </c:pt>
                <c:pt idx="19">
                  <c:v>-4464</c:v>
                </c:pt>
                <c:pt idx="20">
                  <c:v>-4428</c:v>
                </c:pt>
                <c:pt idx="21">
                  <c:v>-4367.5</c:v>
                </c:pt>
                <c:pt idx="22">
                  <c:v>-4235.5</c:v>
                </c:pt>
                <c:pt idx="23">
                  <c:v>-4188</c:v>
                </c:pt>
                <c:pt idx="24">
                  <c:v>-4159.5</c:v>
                </c:pt>
                <c:pt idx="25">
                  <c:v>-4148</c:v>
                </c:pt>
                <c:pt idx="26">
                  <c:v>-4111.5</c:v>
                </c:pt>
                <c:pt idx="27">
                  <c:v>-4031.5</c:v>
                </c:pt>
                <c:pt idx="28">
                  <c:v>-3999.5</c:v>
                </c:pt>
                <c:pt idx="29">
                  <c:v>-3982.5</c:v>
                </c:pt>
                <c:pt idx="30">
                  <c:v>-3968.5</c:v>
                </c:pt>
                <c:pt idx="31">
                  <c:v>-3968.5</c:v>
                </c:pt>
                <c:pt idx="32">
                  <c:v>-3954.5</c:v>
                </c:pt>
                <c:pt idx="33">
                  <c:v>-3827</c:v>
                </c:pt>
                <c:pt idx="34">
                  <c:v>-3776.5</c:v>
                </c:pt>
                <c:pt idx="35">
                  <c:v>-3750.5</c:v>
                </c:pt>
                <c:pt idx="36">
                  <c:v>-3726.5</c:v>
                </c:pt>
                <c:pt idx="37">
                  <c:v>-3594</c:v>
                </c:pt>
                <c:pt idx="38">
                  <c:v>-3582</c:v>
                </c:pt>
                <c:pt idx="39">
                  <c:v>-3530</c:v>
                </c:pt>
                <c:pt idx="40">
                  <c:v>-3154.5</c:v>
                </c:pt>
                <c:pt idx="41">
                  <c:v>-2949</c:v>
                </c:pt>
                <c:pt idx="42">
                  <c:v>-2789.5</c:v>
                </c:pt>
                <c:pt idx="43">
                  <c:v>-2789</c:v>
                </c:pt>
                <c:pt idx="44">
                  <c:v>-2738.5</c:v>
                </c:pt>
                <c:pt idx="45">
                  <c:v>-2564.5</c:v>
                </c:pt>
                <c:pt idx="46">
                  <c:v>-2549.5</c:v>
                </c:pt>
                <c:pt idx="47">
                  <c:v>-2492</c:v>
                </c:pt>
                <c:pt idx="48">
                  <c:v>-2300.5</c:v>
                </c:pt>
                <c:pt idx="49">
                  <c:v>-2179</c:v>
                </c:pt>
                <c:pt idx="50">
                  <c:v>-2164</c:v>
                </c:pt>
                <c:pt idx="51">
                  <c:v>-2143.5</c:v>
                </c:pt>
                <c:pt idx="52">
                  <c:v>-2128.5</c:v>
                </c:pt>
                <c:pt idx="53">
                  <c:v>-2111.5</c:v>
                </c:pt>
                <c:pt idx="54">
                  <c:v>-2104.5</c:v>
                </c:pt>
                <c:pt idx="55">
                  <c:v>-2031.5</c:v>
                </c:pt>
                <c:pt idx="56">
                  <c:v>-2031</c:v>
                </c:pt>
                <c:pt idx="57">
                  <c:v>-1903</c:v>
                </c:pt>
                <c:pt idx="58">
                  <c:v>-1874.5</c:v>
                </c:pt>
                <c:pt idx="59">
                  <c:v>-1863</c:v>
                </c:pt>
                <c:pt idx="60">
                  <c:v>-1826.5</c:v>
                </c:pt>
                <c:pt idx="61">
                  <c:v>-1714.5</c:v>
                </c:pt>
                <c:pt idx="62">
                  <c:v>-1697.5</c:v>
                </c:pt>
                <c:pt idx="63">
                  <c:v>-1669.5</c:v>
                </c:pt>
                <c:pt idx="64">
                  <c:v>-1643.5</c:v>
                </c:pt>
                <c:pt idx="65">
                  <c:v>-1542</c:v>
                </c:pt>
                <c:pt idx="66">
                  <c:v>-1539</c:v>
                </c:pt>
                <c:pt idx="67">
                  <c:v>-1465.5</c:v>
                </c:pt>
                <c:pt idx="68">
                  <c:v>-1441.5</c:v>
                </c:pt>
                <c:pt idx="69">
                  <c:v>-1438.5</c:v>
                </c:pt>
                <c:pt idx="70">
                  <c:v>-1433.5</c:v>
                </c:pt>
                <c:pt idx="71">
                  <c:v>-1418.5</c:v>
                </c:pt>
                <c:pt idx="72">
                  <c:v>-1315.5</c:v>
                </c:pt>
                <c:pt idx="73">
                  <c:v>-1306.5</c:v>
                </c:pt>
                <c:pt idx="74">
                  <c:v>-1306.5</c:v>
                </c:pt>
                <c:pt idx="75">
                  <c:v>-1303.5</c:v>
                </c:pt>
                <c:pt idx="76">
                  <c:v>-1254.5</c:v>
                </c:pt>
                <c:pt idx="77">
                  <c:v>-1209.5</c:v>
                </c:pt>
                <c:pt idx="78">
                  <c:v>-1161.5</c:v>
                </c:pt>
                <c:pt idx="79">
                  <c:v>-1158</c:v>
                </c:pt>
                <c:pt idx="80">
                  <c:v>-1154</c:v>
                </c:pt>
                <c:pt idx="81">
                  <c:v>-1101.5</c:v>
                </c:pt>
                <c:pt idx="82">
                  <c:v>-1101.5</c:v>
                </c:pt>
                <c:pt idx="83">
                  <c:v>-1101.5</c:v>
                </c:pt>
                <c:pt idx="84">
                  <c:v>-1101.5</c:v>
                </c:pt>
                <c:pt idx="85">
                  <c:v>-1101.5</c:v>
                </c:pt>
                <c:pt idx="86">
                  <c:v>-1093.5</c:v>
                </c:pt>
                <c:pt idx="87">
                  <c:v>-1069.5</c:v>
                </c:pt>
                <c:pt idx="88">
                  <c:v>-1050.5</c:v>
                </c:pt>
                <c:pt idx="89">
                  <c:v>-1034</c:v>
                </c:pt>
                <c:pt idx="90">
                  <c:v>-913.5</c:v>
                </c:pt>
                <c:pt idx="91">
                  <c:v>-897.5</c:v>
                </c:pt>
                <c:pt idx="92">
                  <c:v>-897</c:v>
                </c:pt>
                <c:pt idx="93">
                  <c:v>-893</c:v>
                </c:pt>
                <c:pt idx="94">
                  <c:v>-893</c:v>
                </c:pt>
                <c:pt idx="95">
                  <c:v>-893</c:v>
                </c:pt>
                <c:pt idx="96">
                  <c:v>-862</c:v>
                </c:pt>
                <c:pt idx="97">
                  <c:v>-861</c:v>
                </c:pt>
                <c:pt idx="98">
                  <c:v>-861</c:v>
                </c:pt>
                <c:pt idx="99">
                  <c:v>-813</c:v>
                </c:pt>
                <c:pt idx="100">
                  <c:v>-801</c:v>
                </c:pt>
                <c:pt idx="101">
                  <c:v>-741.5</c:v>
                </c:pt>
                <c:pt idx="102">
                  <c:v>-697</c:v>
                </c:pt>
                <c:pt idx="103">
                  <c:v>-697</c:v>
                </c:pt>
                <c:pt idx="104">
                  <c:v>-697</c:v>
                </c:pt>
                <c:pt idx="105">
                  <c:v>-697</c:v>
                </c:pt>
                <c:pt idx="106">
                  <c:v>-697</c:v>
                </c:pt>
                <c:pt idx="107">
                  <c:v>-697</c:v>
                </c:pt>
                <c:pt idx="108">
                  <c:v>-697</c:v>
                </c:pt>
                <c:pt idx="109">
                  <c:v>-697</c:v>
                </c:pt>
                <c:pt idx="110">
                  <c:v>-697</c:v>
                </c:pt>
                <c:pt idx="111">
                  <c:v>-697</c:v>
                </c:pt>
                <c:pt idx="112">
                  <c:v>-697</c:v>
                </c:pt>
                <c:pt idx="113">
                  <c:v>-693</c:v>
                </c:pt>
                <c:pt idx="114">
                  <c:v>-693</c:v>
                </c:pt>
                <c:pt idx="115">
                  <c:v>-693</c:v>
                </c:pt>
                <c:pt idx="116">
                  <c:v>-693</c:v>
                </c:pt>
                <c:pt idx="117">
                  <c:v>-693</c:v>
                </c:pt>
                <c:pt idx="118">
                  <c:v>-693</c:v>
                </c:pt>
                <c:pt idx="119">
                  <c:v>-677</c:v>
                </c:pt>
                <c:pt idx="120">
                  <c:v>-645.5</c:v>
                </c:pt>
                <c:pt idx="121">
                  <c:v>-492.5</c:v>
                </c:pt>
                <c:pt idx="122">
                  <c:v>-488.5</c:v>
                </c:pt>
                <c:pt idx="123">
                  <c:v>-484.5</c:v>
                </c:pt>
                <c:pt idx="124">
                  <c:v>-484.5</c:v>
                </c:pt>
                <c:pt idx="125">
                  <c:v>-478</c:v>
                </c:pt>
                <c:pt idx="126">
                  <c:v>-476.5</c:v>
                </c:pt>
                <c:pt idx="127">
                  <c:v>-476.5</c:v>
                </c:pt>
                <c:pt idx="128">
                  <c:v>-476</c:v>
                </c:pt>
                <c:pt idx="129">
                  <c:v>-474.5</c:v>
                </c:pt>
                <c:pt idx="130">
                  <c:v>-472.5</c:v>
                </c:pt>
                <c:pt idx="131">
                  <c:v>-469</c:v>
                </c:pt>
                <c:pt idx="132">
                  <c:v>-462.5</c:v>
                </c:pt>
                <c:pt idx="133">
                  <c:v>-462</c:v>
                </c:pt>
                <c:pt idx="134">
                  <c:v>-461.5</c:v>
                </c:pt>
                <c:pt idx="135">
                  <c:v>-458.5</c:v>
                </c:pt>
                <c:pt idx="136">
                  <c:v>-458</c:v>
                </c:pt>
                <c:pt idx="137">
                  <c:v>-456</c:v>
                </c:pt>
                <c:pt idx="138">
                  <c:v>-454.5</c:v>
                </c:pt>
                <c:pt idx="139">
                  <c:v>-454</c:v>
                </c:pt>
                <c:pt idx="140">
                  <c:v>-452</c:v>
                </c:pt>
                <c:pt idx="141">
                  <c:v>-445.5</c:v>
                </c:pt>
                <c:pt idx="142">
                  <c:v>-444</c:v>
                </c:pt>
                <c:pt idx="143">
                  <c:v>-442</c:v>
                </c:pt>
                <c:pt idx="144">
                  <c:v>-440</c:v>
                </c:pt>
                <c:pt idx="145">
                  <c:v>-438</c:v>
                </c:pt>
                <c:pt idx="146">
                  <c:v>-437.5</c:v>
                </c:pt>
                <c:pt idx="147">
                  <c:v>-429.5</c:v>
                </c:pt>
                <c:pt idx="148">
                  <c:v>-320.5</c:v>
                </c:pt>
                <c:pt idx="149">
                  <c:v>-296</c:v>
                </c:pt>
                <c:pt idx="150">
                  <c:v>-288</c:v>
                </c:pt>
                <c:pt idx="151">
                  <c:v>-284</c:v>
                </c:pt>
                <c:pt idx="152">
                  <c:v>-272.5</c:v>
                </c:pt>
                <c:pt idx="153">
                  <c:v>-268</c:v>
                </c:pt>
                <c:pt idx="154">
                  <c:v>-260</c:v>
                </c:pt>
                <c:pt idx="155">
                  <c:v>-244.5</c:v>
                </c:pt>
                <c:pt idx="156">
                  <c:v>-228.5</c:v>
                </c:pt>
                <c:pt idx="157">
                  <c:v>-224</c:v>
                </c:pt>
                <c:pt idx="158">
                  <c:v>-68</c:v>
                </c:pt>
                <c:pt idx="159">
                  <c:v>-36.5</c:v>
                </c:pt>
                <c:pt idx="160">
                  <c:v>0.5</c:v>
                </c:pt>
                <c:pt idx="161">
                  <c:v>3.5</c:v>
                </c:pt>
                <c:pt idx="162">
                  <c:v>11.5</c:v>
                </c:pt>
                <c:pt idx="163">
                  <c:v>112.5</c:v>
                </c:pt>
                <c:pt idx="164">
                  <c:v>132.5</c:v>
                </c:pt>
                <c:pt idx="165">
                  <c:v>132.5</c:v>
                </c:pt>
                <c:pt idx="166">
                  <c:v>135.5</c:v>
                </c:pt>
                <c:pt idx="167">
                  <c:v>136.5</c:v>
                </c:pt>
                <c:pt idx="168">
                  <c:v>136.5</c:v>
                </c:pt>
                <c:pt idx="169">
                  <c:v>156.5</c:v>
                </c:pt>
                <c:pt idx="170">
                  <c:v>172</c:v>
                </c:pt>
                <c:pt idx="171">
                  <c:v>349</c:v>
                </c:pt>
                <c:pt idx="172">
                  <c:v>417.5</c:v>
                </c:pt>
                <c:pt idx="173">
                  <c:v>553</c:v>
                </c:pt>
                <c:pt idx="174">
                  <c:v>553</c:v>
                </c:pt>
                <c:pt idx="175">
                  <c:v>553</c:v>
                </c:pt>
                <c:pt idx="176">
                  <c:v>858</c:v>
                </c:pt>
                <c:pt idx="177">
                  <c:v>862.5</c:v>
                </c:pt>
                <c:pt idx="178">
                  <c:v>1042.5</c:v>
                </c:pt>
                <c:pt idx="179">
                  <c:v>1058.5</c:v>
                </c:pt>
                <c:pt idx="180">
                  <c:v>1193</c:v>
                </c:pt>
                <c:pt idx="181">
                  <c:v>1223</c:v>
                </c:pt>
                <c:pt idx="182">
                  <c:v>1223</c:v>
                </c:pt>
                <c:pt idx="183">
                  <c:v>1227</c:v>
                </c:pt>
                <c:pt idx="184">
                  <c:v>1235</c:v>
                </c:pt>
                <c:pt idx="185">
                  <c:v>1243.5</c:v>
                </c:pt>
                <c:pt idx="186">
                  <c:v>1379</c:v>
                </c:pt>
                <c:pt idx="187">
                  <c:v>1395</c:v>
                </c:pt>
                <c:pt idx="188">
                  <c:v>1419.5</c:v>
                </c:pt>
                <c:pt idx="189">
                  <c:v>1491.5</c:v>
                </c:pt>
                <c:pt idx="190">
                  <c:v>1591.5</c:v>
                </c:pt>
                <c:pt idx="191">
                  <c:v>1595.5</c:v>
                </c:pt>
                <c:pt idx="192">
                  <c:v>1631.5</c:v>
                </c:pt>
                <c:pt idx="193">
                  <c:v>1631.5</c:v>
                </c:pt>
                <c:pt idx="194">
                  <c:v>1647.5</c:v>
                </c:pt>
                <c:pt idx="195">
                  <c:v>1791.5</c:v>
                </c:pt>
                <c:pt idx="196">
                  <c:v>1799.5</c:v>
                </c:pt>
                <c:pt idx="197">
                  <c:v>1799.5</c:v>
                </c:pt>
                <c:pt idx="198">
                  <c:v>1859.5</c:v>
                </c:pt>
                <c:pt idx="199">
                  <c:v>1887.5</c:v>
                </c:pt>
                <c:pt idx="200">
                  <c:v>1915.5</c:v>
                </c:pt>
                <c:pt idx="201">
                  <c:v>2048</c:v>
                </c:pt>
                <c:pt idx="202">
                  <c:v>2064.5</c:v>
                </c:pt>
                <c:pt idx="203">
                  <c:v>2092</c:v>
                </c:pt>
                <c:pt idx="204">
                  <c:v>2252</c:v>
                </c:pt>
                <c:pt idx="205">
                  <c:v>2273</c:v>
                </c:pt>
                <c:pt idx="206">
                  <c:v>2313</c:v>
                </c:pt>
                <c:pt idx="207">
                  <c:v>2476</c:v>
                </c:pt>
                <c:pt idx="208">
                  <c:v>2517.5</c:v>
                </c:pt>
                <c:pt idx="209">
                  <c:v>2629</c:v>
                </c:pt>
                <c:pt idx="210">
                  <c:v>2664</c:v>
                </c:pt>
                <c:pt idx="211">
                  <c:v>2693.5</c:v>
                </c:pt>
                <c:pt idx="212">
                  <c:v>2738</c:v>
                </c:pt>
                <c:pt idx="213">
                  <c:v>2757</c:v>
                </c:pt>
                <c:pt idx="214">
                  <c:v>2872</c:v>
                </c:pt>
                <c:pt idx="215">
                  <c:v>2873.5</c:v>
                </c:pt>
                <c:pt idx="216">
                  <c:v>2881</c:v>
                </c:pt>
                <c:pt idx="217">
                  <c:v>2909</c:v>
                </c:pt>
                <c:pt idx="218">
                  <c:v>2926</c:v>
                </c:pt>
                <c:pt idx="219">
                  <c:v>2926</c:v>
                </c:pt>
                <c:pt idx="220">
                  <c:v>3074</c:v>
                </c:pt>
                <c:pt idx="221">
                  <c:v>3081</c:v>
                </c:pt>
                <c:pt idx="222">
                  <c:v>3090</c:v>
                </c:pt>
                <c:pt idx="223">
                  <c:v>3090</c:v>
                </c:pt>
                <c:pt idx="224">
                  <c:v>3102.5</c:v>
                </c:pt>
                <c:pt idx="225">
                  <c:v>3110</c:v>
                </c:pt>
                <c:pt idx="226">
                  <c:v>3286.5</c:v>
                </c:pt>
                <c:pt idx="227">
                  <c:v>3290.5</c:v>
                </c:pt>
                <c:pt idx="228">
                  <c:v>3290.5</c:v>
                </c:pt>
                <c:pt idx="229">
                  <c:v>3313.5</c:v>
                </c:pt>
                <c:pt idx="230">
                  <c:v>3327</c:v>
                </c:pt>
                <c:pt idx="231">
                  <c:v>3327</c:v>
                </c:pt>
                <c:pt idx="232">
                  <c:v>3507</c:v>
                </c:pt>
                <c:pt idx="233">
                  <c:v>3517</c:v>
                </c:pt>
                <c:pt idx="234">
                  <c:v>3673.5</c:v>
                </c:pt>
                <c:pt idx="235">
                  <c:v>3683</c:v>
                </c:pt>
                <c:pt idx="236">
                  <c:v>3722</c:v>
                </c:pt>
                <c:pt idx="237">
                  <c:v>3731.5</c:v>
                </c:pt>
                <c:pt idx="238">
                  <c:v>3739</c:v>
                </c:pt>
                <c:pt idx="239">
                  <c:v>3763</c:v>
                </c:pt>
                <c:pt idx="240">
                  <c:v>3772</c:v>
                </c:pt>
                <c:pt idx="241">
                  <c:v>3919.5</c:v>
                </c:pt>
              </c:numCache>
            </c:numRef>
          </c:xVal>
          <c:yVal>
            <c:numRef>
              <c:f>A!$O$21:$O$913</c:f>
              <c:numCache>
                <c:formatCode>General</c:formatCode>
                <c:ptCount val="893"/>
                <c:pt idx="0">
                  <c:v>1.6591905620244918E-2</c:v>
                </c:pt>
                <c:pt idx="1">
                  <c:v>1.6344513433137642E-2</c:v>
                </c:pt>
                <c:pt idx="2">
                  <c:v>1.6344513433137642E-2</c:v>
                </c:pt>
                <c:pt idx="3">
                  <c:v>1.5867399929430755E-2</c:v>
                </c:pt>
                <c:pt idx="4">
                  <c:v>1.5708362094861796E-2</c:v>
                </c:pt>
                <c:pt idx="5">
                  <c:v>1.4981647545234178E-2</c:v>
                </c:pt>
                <c:pt idx="6">
                  <c:v>1.485574259286708E-2</c:v>
                </c:pt>
                <c:pt idx="7">
                  <c:v>1.483807172235942E-2</c:v>
                </c:pt>
                <c:pt idx="8">
                  <c:v>1.483807172235942E-2</c:v>
                </c:pt>
                <c:pt idx="9">
                  <c:v>1.483807172235942E-2</c:v>
                </c:pt>
                <c:pt idx="10">
                  <c:v>1.4822609710665215E-2</c:v>
                </c:pt>
                <c:pt idx="11">
                  <c:v>1.4820400851851757E-2</c:v>
                </c:pt>
                <c:pt idx="12">
                  <c:v>1.476738824032877E-2</c:v>
                </c:pt>
                <c:pt idx="13">
                  <c:v>1.4394091100854399E-2</c:v>
                </c:pt>
                <c:pt idx="14">
                  <c:v>1.3936857326468634E-2</c:v>
                </c:pt>
                <c:pt idx="15">
                  <c:v>1.3901515585453311E-2</c:v>
                </c:pt>
                <c:pt idx="16">
                  <c:v>1.2713149543813008E-2</c:v>
                </c:pt>
                <c:pt idx="17">
                  <c:v>1.2236036040106125E-2</c:v>
                </c:pt>
                <c:pt idx="18">
                  <c:v>1.2061536193842957E-2</c:v>
                </c:pt>
                <c:pt idx="19">
                  <c:v>1.1281809032692353E-2</c:v>
                </c:pt>
                <c:pt idx="20">
                  <c:v>1.1122771198123389E-2</c:v>
                </c:pt>
                <c:pt idx="21">
                  <c:v>1.0855499281694995E-2</c:v>
                </c:pt>
                <c:pt idx="22">
                  <c:v>1.0272360554942135E-2</c:v>
                </c:pt>
                <c:pt idx="23">
                  <c:v>1.0062518967663643E-2</c:v>
                </c:pt>
                <c:pt idx="24">
                  <c:v>9.9366140152965486E-3</c:v>
                </c:pt>
                <c:pt idx="25">
                  <c:v>9.8858102625870199E-3</c:v>
                </c:pt>
                <c:pt idx="26">
                  <c:v>9.7245635692045987E-3</c:v>
                </c:pt>
                <c:pt idx="27">
                  <c:v>9.3711461590513488E-3</c:v>
                </c:pt>
                <c:pt idx="28">
                  <c:v>9.2297791949900489E-3</c:v>
                </c:pt>
                <c:pt idx="29">
                  <c:v>9.1546779953324831E-3</c:v>
                </c:pt>
                <c:pt idx="30">
                  <c:v>9.0928299485556648E-3</c:v>
                </c:pt>
                <c:pt idx="31">
                  <c:v>9.0928299485556648E-3</c:v>
                </c:pt>
                <c:pt idx="32">
                  <c:v>9.0309819017788465E-3</c:v>
                </c:pt>
                <c:pt idx="33">
                  <c:v>8.4677229043471081E-3</c:v>
                </c:pt>
                <c:pt idx="34">
                  <c:v>8.2446281641878685E-3</c:v>
                </c:pt>
                <c:pt idx="35">
                  <c:v>8.1297675058880636E-3</c:v>
                </c:pt>
                <c:pt idx="36">
                  <c:v>8.0237422828420869E-3</c:v>
                </c:pt>
                <c:pt idx="37">
                  <c:v>7.4383946972757693E-3</c:v>
                </c:pt>
                <c:pt idx="38">
                  <c:v>7.3853820857527827E-3</c:v>
                </c:pt>
                <c:pt idx="39">
                  <c:v>7.1556607691531712E-3</c:v>
                </c:pt>
                <c:pt idx="40">
                  <c:v>5.4968078002463581E-3</c:v>
                </c:pt>
                <c:pt idx="41">
                  <c:v>4.5889668279151998E-3</c:v>
                </c:pt>
                <c:pt idx="42">
                  <c:v>3.8843408664221597E-3</c:v>
                </c:pt>
                <c:pt idx="43">
                  <c:v>3.8821320076087018E-3</c:v>
                </c:pt>
                <c:pt idx="44">
                  <c:v>3.659037267449464E-3</c:v>
                </c:pt>
                <c:pt idx="45">
                  <c:v>2.8903544003661477E-3</c:v>
                </c:pt>
                <c:pt idx="46">
                  <c:v>2.8240886359624136E-3</c:v>
                </c:pt>
                <c:pt idx="47">
                  <c:v>2.5700698724147649E-3</c:v>
                </c:pt>
                <c:pt idx="48">
                  <c:v>1.7240769468604266E-3</c:v>
                </c:pt>
                <c:pt idx="49">
                  <c:v>1.1873242551901798E-3</c:v>
                </c:pt>
                <c:pt idx="50">
                  <c:v>1.1210584907864456E-3</c:v>
                </c:pt>
                <c:pt idx="51">
                  <c:v>1.0304952794346744E-3</c:v>
                </c:pt>
                <c:pt idx="52">
                  <c:v>9.6422951503094025E-4</c:v>
                </c:pt>
                <c:pt idx="53">
                  <c:v>8.8912831537337617E-4</c:v>
                </c:pt>
                <c:pt idx="54">
                  <c:v>8.5820429198496702E-4</c:v>
                </c:pt>
                <c:pt idx="55">
                  <c:v>5.3571090522012629E-4</c:v>
                </c:pt>
                <c:pt idx="56">
                  <c:v>5.3350204640666837E-4</c:v>
                </c:pt>
                <c:pt idx="57">
                  <c:v>-3.1965809838529688E-5</c:v>
                </c:pt>
                <c:pt idx="58">
                  <c:v>-1.578707622056242E-4</c:v>
                </c:pt>
                <c:pt idx="59">
                  <c:v>-2.0867451491515462E-4</c:v>
                </c:pt>
                <c:pt idx="60">
                  <c:v>-3.6992120829757412E-4</c:v>
                </c:pt>
                <c:pt idx="61">
                  <c:v>-8.6470558251212221E-4</c:v>
                </c:pt>
                <c:pt idx="62">
                  <c:v>-9.3980678216968802E-4</c:v>
                </c:pt>
                <c:pt idx="63">
                  <c:v>-1.0635028757233246E-3</c:v>
                </c:pt>
                <c:pt idx="64">
                  <c:v>-1.1783635340231304E-3</c:v>
                </c:pt>
                <c:pt idx="65">
                  <c:v>-1.6267618731550656E-3</c:v>
                </c:pt>
                <c:pt idx="66">
                  <c:v>-1.6400150260358123E-3</c:v>
                </c:pt>
                <c:pt idx="67">
                  <c:v>-1.9647172716141092E-3</c:v>
                </c:pt>
                <c:pt idx="68">
                  <c:v>-2.0707424946600841E-3</c:v>
                </c:pt>
                <c:pt idx="69">
                  <c:v>-2.0839956475408308E-3</c:v>
                </c:pt>
                <c:pt idx="70">
                  <c:v>-2.1060842356754091E-3</c:v>
                </c:pt>
                <c:pt idx="71">
                  <c:v>-2.1723500000791433E-3</c:v>
                </c:pt>
                <c:pt idx="72">
                  <c:v>-2.6273749156514514E-3</c:v>
                </c:pt>
                <c:pt idx="73">
                  <c:v>-2.6671343742936914E-3</c:v>
                </c:pt>
                <c:pt idx="74">
                  <c:v>-2.6671343742936914E-3</c:v>
                </c:pt>
                <c:pt idx="75">
                  <c:v>-2.6803875271744389E-3</c:v>
                </c:pt>
                <c:pt idx="76">
                  <c:v>-2.8968556908933038E-3</c:v>
                </c:pt>
                <c:pt idx="77">
                  <c:v>-3.0956529841045062E-3</c:v>
                </c:pt>
                <c:pt idx="78">
                  <c:v>-3.3077034301964552E-3</c:v>
                </c:pt>
                <c:pt idx="79">
                  <c:v>-3.3231654418906598E-3</c:v>
                </c:pt>
                <c:pt idx="80">
                  <c:v>-3.3408363123983223E-3</c:v>
                </c:pt>
                <c:pt idx="81">
                  <c:v>-3.5727664878113918E-3</c:v>
                </c:pt>
                <c:pt idx="82">
                  <c:v>-3.5727664878113918E-3</c:v>
                </c:pt>
                <c:pt idx="83">
                  <c:v>-3.5727664878113918E-3</c:v>
                </c:pt>
                <c:pt idx="84">
                  <c:v>-3.5727664878113918E-3</c:v>
                </c:pt>
                <c:pt idx="85">
                  <c:v>-3.5727664878113918E-3</c:v>
                </c:pt>
                <c:pt idx="86">
                  <c:v>-3.6081082288267168E-3</c:v>
                </c:pt>
                <c:pt idx="87">
                  <c:v>-3.7141334518726917E-3</c:v>
                </c:pt>
                <c:pt idx="88">
                  <c:v>-3.7980700867840883E-3</c:v>
                </c:pt>
                <c:pt idx="89">
                  <c:v>-3.8709624276281962E-3</c:v>
                </c:pt>
                <c:pt idx="90">
                  <c:v>-4.4032974016715272E-3</c:v>
                </c:pt>
                <c:pt idx="91">
                  <c:v>-4.4739808837021772E-3</c:v>
                </c:pt>
                <c:pt idx="92">
                  <c:v>-4.4761897425156351E-3</c:v>
                </c:pt>
                <c:pt idx="93">
                  <c:v>-4.4938606130232968E-3</c:v>
                </c:pt>
                <c:pt idx="94">
                  <c:v>-4.4938606130232968E-3</c:v>
                </c:pt>
                <c:pt idx="95">
                  <c:v>-4.4938606130232968E-3</c:v>
                </c:pt>
                <c:pt idx="96">
                  <c:v>-4.6308098594576817E-3</c:v>
                </c:pt>
                <c:pt idx="97">
                  <c:v>-4.6352275770845967E-3</c:v>
                </c:pt>
                <c:pt idx="98">
                  <c:v>-4.6352275770845967E-3</c:v>
                </c:pt>
                <c:pt idx="99">
                  <c:v>-4.8472780231765458E-3</c:v>
                </c:pt>
                <c:pt idx="100">
                  <c:v>-4.9002906346995332E-3</c:v>
                </c:pt>
                <c:pt idx="101">
                  <c:v>-5.1631448335010127E-3</c:v>
                </c:pt>
                <c:pt idx="102">
                  <c:v>-5.3597332678987572E-3</c:v>
                </c:pt>
                <c:pt idx="103">
                  <c:v>-5.3597332678987572E-3</c:v>
                </c:pt>
                <c:pt idx="104">
                  <c:v>-5.3597332678987572E-3</c:v>
                </c:pt>
                <c:pt idx="105">
                  <c:v>-5.3597332678987572E-3</c:v>
                </c:pt>
                <c:pt idx="106">
                  <c:v>-5.3597332678987572E-3</c:v>
                </c:pt>
                <c:pt idx="107">
                  <c:v>-5.3597332678987572E-3</c:v>
                </c:pt>
                <c:pt idx="108">
                  <c:v>-5.3597332678987572E-3</c:v>
                </c:pt>
                <c:pt idx="109">
                  <c:v>-5.3597332678987572E-3</c:v>
                </c:pt>
                <c:pt idx="110">
                  <c:v>-5.3597332678987572E-3</c:v>
                </c:pt>
                <c:pt idx="111">
                  <c:v>-5.3597332678987572E-3</c:v>
                </c:pt>
                <c:pt idx="112">
                  <c:v>-5.3597332678987572E-3</c:v>
                </c:pt>
                <c:pt idx="113">
                  <c:v>-5.3774041384064188E-3</c:v>
                </c:pt>
                <c:pt idx="114">
                  <c:v>-5.3774041384064188E-3</c:v>
                </c:pt>
                <c:pt idx="115">
                  <c:v>-5.3774041384064188E-3</c:v>
                </c:pt>
                <c:pt idx="116">
                  <c:v>-5.3774041384064188E-3</c:v>
                </c:pt>
                <c:pt idx="117">
                  <c:v>-5.3774041384064188E-3</c:v>
                </c:pt>
                <c:pt idx="118">
                  <c:v>-5.3774041384064188E-3</c:v>
                </c:pt>
                <c:pt idx="119">
                  <c:v>-5.4480876204370688E-3</c:v>
                </c:pt>
                <c:pt idx="120">
                  <c:v>-5.5872457256849108E-3</c:v>
                </c:pt>
                <c:pt idx="121">
                  <c:v>-6.2631565226029997E-3</c:v>
                </c:pt>
                <c:pt idx="122">
                  <c:v>-6.2808273931106622E-3</c:v>
                </c:pt>
                <c:pt idx="123">
                  <c:v>-6.2984982636183247E-3</c:v>
                </c:pt>
                <c:pt idx="124">
                  <c:v>-6.2984982636183247E-3</c:v>
                </c:pt>
                <c:pt idx="125">
                  <c:v>-6.3272134281932759E-3</c:v>
                </c:pt>
                <c:pt idx="126">
                  <c:v>-6.3338400046336497E-3</c:v>
                </c:pt>
                <c:pt idx="127">
                  <c:v>-6.3338400046336497E-3</c:v>
                </c:pt>
                <c:pt idx="128">
                  <c:v>-6.3360488634471076E-3</c:v>
                </c:pt>
                <c:pt idx="129">
                  <c:v>-6.3426754398874805E-3</c:v>
                </c:pt>
                <c:pt idx="130">
                  <c:v>-6.3515108751413113E-3</c:v>
                </c:pt>
                <c:pt idx="131">
                  <c:v>-6.3669728868355167E-3</c:v>
                </c:pt>
                <c:pt idx="132">
                  <c:v>-6.395688051410468E-3</c:v>
                </c:pt>
                <c:pt idx="133">
                  <c:v>-6.3978969102239259E-3</c:v>
                </c:pt>
                <c:pt idx="134">
                  <c:v>-6.4001057690373838E-3</c:v>
                </c:pt>
                <c:pt idx="135">
                  <c:v>-6.4133589219181305E-3</c:v>
                </c:pt>
                <c:pt idx="136">
                  <c:v>-6.4155677807315884E-3</c:v>
                </c:pt>
                <c:pt idx="137">
                  <c:v>-6.4244032159854192E-3</c:v>
                </c:pt>
                <c:pt idx="138">
                  <c:v>-6.431029792425793E-3</c:v>
                </c:pt>
                <c:pt idx="139">
                  <c:v>-6.4332386512392509E-3</c:v>
                </c:pt>
                <c:pt idx="140">
                  <c:v>-6.4420740864930817E-3</c:v>
                </c:pt>
                <c:pt idx="141">
                  <c:v>-6.4707892510680338E-3</c:v>
                </c:pt>
                <c:pt idx="142">
                  <c:v>-6.4774158275084067E-3</c:v>
                </c:pt>
                <c:pt idx="143">
                  <c:v>-6.4862512627622375E-3</c:v>
                </c:pt>
                <c:pt idx="144">
                  <c:v>-6.4950866980160692E-3</c:v>
                </c:pt>
                <c:pt idx="145">
                  <c:v>-6.5039221332699008E-3</c:v>
                </c:pt>
                <c:pt idx="146">
                  <c:v>-6.5061309920833579E-3</c:v>
                </c:pt>
                <c:pt idx="147">
                  <c:v>-6.5414727330986829E-3</c:v>
                </c:pt>
                <c:pt idx="148">
                  <c:v>-7.0230039544324843E-3</c:v>
                </c:pt>
                <c:pt idx="149">
                  <c:v>-7.1312380362919172E-3</c:v>
                </c:pt>
                <c:pt idx="150">
                  <c:v>-7.1665797773072422E-3</c:v>
                </c:pt>
                <c:pt idx="151">
                  <c:v>-7.1842506478149047E-3</c:v>
                </c:pt>
                <c:pt idx="152">
                  <c:v>-7.2350544005244342E-3</c:v>
                </c:pt>
                <c:pt idx="153">
                  <c:v>-7.2549341298455547E-3</c:v>
                </c:pt>
                <c:pt idx="154">
                  <c:v>-7.2902758708608788E-3</c:v>
                </c:pt>
                <c:pt idx="155">
                  <c:v>-7.3587504940780708E-3</c:v>
                </c:pt>
                <c:pt idx="156">
                  <c:v>-7.4294339761087208E-3</c:v>
                </c:pt>
                <c:pt idx="157">
                  <c:v>-7.4493137054298412E-3</c:v>
                </c:pt>
                <c:pt idx="158">
                  <c:v>-8.1384776552286767E-3</c:v>
                </c:pt>
                <c:pt idx="159">
                  <c:v>-8.2776357604765188E-3</c:v>
                </c:pt>
                <c:pt idx="160">
                  <c:v>-8.4410913126723962E-3</c:v>
                </c:pt>
                <c:pt idx="161">
                  <c:v>-8.4543444655531437E-3</c:v>
                </c:pt>
                <c:pt idx="162">
                  <c:v>-8.489686206568467E-3</c:v>
                </c:pt>
                <c:pt idx="163">
                  <c:v>-8.9358756868869443E-3</c:v>
                </c:pt>
                <c:pt idx="164">
                  <c:v>-9.0242300394252576E-3</c:v>
                </c:pt>
                <c:pt idx="165">
                  <c:v>-9.0242300394252576E-3</c:v>
                </c:pt>
                <c:pt idx="166">
                  <c:v>-9.0374831923060034E-3</c:v>
                </c:pt>
                <c:pt idx="167">
                  <c:v>-9.0419009099329192E-3</c:v>
                </c:pt>
                <c:pt idx="168">
                  <c:v>-9.0419009099329192E-3</c:v>
                </c:pt>
                <c:pt idx="169">
                  <c:v>-9.1302552624712308E-3</c:v>
                </c:pt>
                <c:pt idx="170">
                  <c:v>-9.1987298856884229E-3</c:v>
                </c:pt>
                <c:pt idx="171">
                  <c:v>-9.9806659056524867E-3</c:v>
                </c:pt>
                <c:pt idx="172">
                  <c:v>-1.0283279563096206E-2</c:v>
                </c:pt>
                <c:pt idx="173">
                  <c:v>-1.0881880301543271E-2</c:v>
                </c:pt>
                <c:pt idx="174">
                  <c:v>-1.0881880301543271E-2</c:v>
                </c:pt>
                <c:pt idx="175">
                  <c:v>-1.0881880301543271E-2</c:v>
                </c:pt>
                <c:pt idx="176">
                  <c:v>-1.2229284177752533E-2</c:v>
                </c:pt>
                <c:pt idx="177">
                  <c:v>-1.2249163907073653E-2</c:v>
                </c:pt>
                <c:pt idx="178">
                  <c:v>-1.3044353079918462E-2</c:v>
                </c:pt>
                <c:pt idx="179">
                  <c:v>-1.3115036561949112E-2</c:v>
                </c:pt>
                <c:pt idx="180">
                  <c:v>-1.3709219582769262E-2</c:v>
                </c:pt>
                <c:pt idx="181">
                  <c:v>-1.3841751111576732E-2</c:v>
                </c:pt>
                <c:pt idx="182">
                  <c:v>-1.3841751111576732E-2</c:v>
                </c:pt>
                <c:pt idx="183">
                  <c:v>-1.3859421982084393E-2</c:v>
                </c:pt>
                <c:pt idx="184">
                  <c:v>-1.3894763723099718E-2</c:v>
                </c:pt>
                <c:pt idx="185">
                  <c:v>-1.3932314322928501E-2</c:v>
                </c:pt>
                <c:pt idx="186">
                  <c:v>-1.4530915061375566E-2</c:v>
                </c:pt>
                <c:pt idx="187">
                  <c:v>-1.4601598543406216E-2</c:v>
                </c:pt>
                <c:pt idx="188">
                  <c:v>-1.4709832625265649E-2</c:v>
                </c:pt>
                <c:pt idx="189">
                  <c:v>-1.5027908294403574E-2</c:v>
                </c:pt>
                <c:pt idx="190">
                  <c:v>-1.5469680057095134E-2</c:v>
                </c:pt>
                <c:pt idx="191">
                  <c:v>-1.5487350927602797E-2</c:v>
                </c:pt>
                <c:pt idx="192">
                  <c:v>-1.6329136781068843E-2</c:v>
                </c:pt>
                <c:pt idx="193">
                  <c:v>-1.6329136781068843E-2</c:v>
                </c:pt>
                <c:pt idx="194">
                  <c:v>-1.5717072244202407E-2</c:v>
                </c:pt>
                <c:pt idx="195">
                  <c:v>-1.6353223582478257E-2</c:v>
                </c:pt>
                <c:pt idx="196">
                  <c:v>-1.638856532349358E-2</c:v>
                </c:pt>
                <c:pt idx="197">
                  <c:v>-1.638856532349358E-2</c:v>
                </c:pt>
                <c:pt idx="198">
                  <c:v>-1.6653628381108516E-2</c:v>
                </c:pt>
                <c:pt idx="199">
                  <c:v>-1.6777324474662153E-2</c:v>
                </c:pt>
                <c:pt idx="200">
                  <c:v>-1.690102056821579E-2</c:v>
                </c:pt>
                <c:pt idx="201">
                  <c:v>-1.7486368153782111E-2</c:v>
                </c:pt>
                <c:pt idx="202">
                  <c:v>-1.7559260494626219E-2</c:v>
                </c:pt>
                <c:pt idx="203">
                  <c:v>-1.7680747729366397E-2</c:v>
                </c:pt>
                <c:pt idx="204">
                  <c:v>-1.8387582549672897E-2</c:v>
                </c:pt>
                <c:pt idx="205">
                  <c:v>-1.8480354619838123E-2</c:v>
                </c:pt>
                <c:pt idx="206">
                  <c:v>-1.8657063324914749E-2</c:v>
                </c:pt>
                <c:pt idx="207">
                  <c:v>-1.9377151298101993E-2</c:v>
                </c:pt>
                <c:pt idx="208">
                  <c:v>-1.956048657961899E-2</c:v>
                </c:pt>
                <c:pt idx="209">
                  <c:v>-2.0053062095020079E-2</c:v>
                </c:pt>
                <c:pt idx="210">
                  <c:v>-2.0207682211962126E-2</c:v>
                </c:pt>
                <c:pt idx="211">
                  <c:v>-2.033800488195614E-2</c:v>
                </c:pt>
                <c:pt idx="212">
                  <c:v>-2.0534593316353884E-2</c:v>
                </c:pt>
                <c:pt idx="213">
                  <c:v>-2.0618529951265278E-2</c:v>
                </c:pt>
                <c:pt idx="214">
                  <c:v>-2.1126567478360572E-2</c:v>
                </c:pt>
                <c:pt idx="215">
                  <c:v>-2.1133194054800949E-2</c:v>
                </c:pt>
                <c:pt idx="216">
                  <c:v>-2.1166326937002815E-2</c:v>
                </c:pt>
                <c:pt idx="217">
                  <c:v>-2.1290023030556451E-2</c:v>
                </c:pt>
                <c:pt idx="218">
                  <c:v>-2.1365124230214017E-2</c:v>
                </c:pt>
                <c:pt idx="219">
                  <c:v>-2.1365124230214017E-2</c:v>
                </c:pt>
                <c:pt idx="220">
                  <c:v>-2.201894643899753E-2</c:v>
                </c:pt>
                <c:pt idx="221">
                  <c:v>-2.2049870462385938E-2</c:v>
                </c:pt>
                <c:pt idx="222">
                  <c:v>-2.2089629921028177E-2</c:v>
                </c:pt>
                <c:pt idx="223">
                  <c:v>-2.2089629921028177E-2</c:v>
                </c:pt>
                <c:pt idx="224">
                  <c:v>-2.2144851391364621E-2</c:v>
                </c:pt>
                <c:pt idx="225">
                  <c:v>-2.217798427356649E-2</c:v>
                </c:pt>
                <c:pt idx="226">
                  <c:v>-2.2957711434717094E-2</c:v>
                </c:pt>
                <c:pt idx="227">
                  <c:v>-2.2975382305224758E-2</c:v>
                </c:pt>
                <c:pt idx="228">
                  <c:v>-2.2975382305224758E-2</c:v>
                </c:pt>
                <c:pt idx="229">
                  <c:v>-2.3076989810643815E-2</c:v>
                </c:pt>
                <c:pt idx="230">
                  <c:v>-2.3136628998607175E-2</c:v>
                </c:pt>
                <c:pt idx="231">
                  <c:v>-2.3136628998607175E-2</c:v>
                </c:pt>
                <c:pt idx="232">
                  <c:v>-2.3931818171451989E-2</c:v>
                </c:pt>
                <c:pt idx="233">
                  <c:v>-2.3975995347721143E-2</c:v>
                </c:pt>
                <c:pt idx="234">
                  <c:v>-2.4667368156333438E-2</c:v>
                </c:pt>
                <c:pt idx="235">
                  <c:v>-2.4709336473789135E-2</c:v>
                </c:pt>
                <c:pt idx="236">
                  <c:v>-2.4881627461238846E-2</c:v>
                </c:pt>
                <c:pt idx="237">
                  <c:v>-2.4923595778694543E-2</c:v>
                </c:pt>
                <c:pt idx="238">
                  <c:v>-2.4956728660896411E-2</c:v>
                </c:pt>
                <c:pt idx="239">
                  <c:v>-2.5062753883942385E-2</c:v>
                </c:pt>
                <c:pt idx="240">
                  <c:v>-2.5102513342584624E-2</c:v>
                </c:pt>
                <c:pt idx="241">
                  <c:v>-2.5754126692554679E-2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6A-4015-A5E6-2C6F895F5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871096"/>
        <c:axId val="1"/>
      </c:scatterChart>
      <c:valAx>
        <c:axId val="882871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98796252339552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871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332640332640335"/>
          <c:y val="0.92024539877300615"/>
          <c:w val="0.30561330561330557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PV Cas - O-C Diagr.</a:t>
            </a:r>
          </a:p>
        </c:rich>
      </c:tx>
      <c:layout>
        <c:manualLayout>
          <c:xMode val="edge"/>
          <c:yMode val="edge"/>
          <c:x val="0.3944058880751794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87421183498951"/>
          <c:y val="0.14678942920199375"/>
          <c:w val="0.8321684004646529"/>
          <c:h val="0.66361054451734669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A!$C$21:$C$486</c:f>
                <c:numCache>
                  <c:formatCode>General</c:formatCode>
                  <c:ptCount val="466"/>
                  <c:pt idx="0">
                    <c:v>40129.381000000001</c:v>
                  </c:pt>
                  <c:pt idx="1">
                    <c:v>40227.404399999999</c:v>
                  </c:pt>
                  <c:pt idx="2">
                    <c:v>40227.4061</c:v>
                  </c:pt>
                  <c:pt idx="3">
                    <c:v>40416.455999999998</c:v>
                  </c:pt>
                  <c:pt idx="4">
                    <c:v>40479.474999999999</c:v>
                  </c:pt>
                  <c:pt idx="5">
                    <c:v>40767.388599999998</c:v>
                  </c:pt>
                  <c:pt idx="6">
                    <c:v>40817.313999999998</c:v>
                  </c:pt>
                  <c:pt idx="7">
                    <c:v>40824.315999999999</c:v>
                  </c:pt>
                  <c:pt idx="8">
                    <c:v>40824.317000000003</c:v>
                  </c:pt>
                  <c:pt idx="9">
                    <c:v>40824.317000000003</c:v>
                  </c:pt>
                  <c:pt idx="10">
                    <c:v>40830.407099999997</c:v>
                  </c:pt>
                  <c:pt idx="11">
                    <c:v>40831.316800000001</c:v>
                  </c:pt>
                  <c:pt idx="12">
                    <c:v>40852.321000000004</c:v>
                  </c:pt>
                  <c:pt idx="13">
                    <c:v>41000.492400000003</c:v>
                  </c:pt>
                  <c:pt idx="14">
                    <c:v>41181.410199999998</c:v>
                  </c:pt>
                  <c:pt idx="15">
                    <c:v>41195.413999999997</c:v>
                  </c:pt>
                  <c:pt idx="16">
                    <c:v>41666.290699999998</c:v>
                  </c:pt>
                  <c:pt idx="17">
                    <c:v>41855.341</c:v>
                  </c:pt>
                  <c:pt idx="18">
                    <c:v>41924.450100000002</c:v>
                  </c:pt>
                  <c:pt idx="19">
                    <c:v>42233.440000000002</c:v>
                  </c:pt>
                  <c:pt idx="20">
                    <c:v>42296.455000000002</c:v>
                  </c:pt>
                  <c:pt idx="21">
                    <c:v>42402.322</c:v>
                  </c:pt>
                  <c:pt idx="22">
                    <c:v>42633.398000000001</c:v>
                  </c:pt>
                  <c:pt idx="23">
                    <c:v>42716.573499999999</c:v>
                  </c:pt>
                  <c:pt idx="24">
                    <c:v>42766.427000000003</c:v>
                  </c:pt>
                  <c:pt idx="25">
                    <c:v>42786.590499999998</c:v>
                  </c:pt>
                  <c:pt idx="26">
                    <c:v>42850.449500000002</c:v>
                  </c:pt>
                  <c:pt idx="27">
                    <c:v>42990.491999999998</c:v>
                  </c:pt>
                  <c:pt idx="28">
                    <c:v>43046.504999999997</c:v>
                  </c:pt>
                  <c:pt idx="29">
                    <c:v>43076.263500000001</c:v>
                  </c:pt>
                  <c:pt idx="30">
                    <c:v>43100.773000000001</c:v>
                  </c:pt>
                  <c:pt idx="31">
                    <c:v>43100.773999999998</c:v>
                  </c:pt>
                  <c:pt idx="32">
                    <c:v>43125.279499999997</c:v>
                  </c:pt>
                  <c:pt idx="33">
                    <c:v>43348.491000000002</c:v>
                  </c:pt>
                  <c:pt idx="34">
                    <c:v>43436.855000000003</c:v>
                  </c:pt>
                  <c:pt idx="35">
                    <c:v>43482.377500000002</c:v>
                  </c:pt>
                  <c:pt idx="36">
                    <c:v>43524.385999999999</c:v>
                  </c:pt>
                  <c:pt idx="37">
                    <c:v>43756.357000000004</c:v>
                  </c:pt>
                  <c:pt idx="38">
                    <c:v>43777.353799999997</c:v>
                  </c:pt>
                  <c:pt idx="39">
                    <c:v>43868.39</c:v>
                  </c:pt>
                  <c:pt idx="40">
                    <c:v>44525.644</c:v>
                  </c:pt>
                  <c:pt idx="41">
                    <c:v>44885.396000000001</c:v>
                  </c:pt>
                  <c:pt idx="42">
                    <c:v>45164.575299999997</c:v>
                  </c:pt>
                  <c:pt idx="43">
                    <c:v>45165.476000000002</c:v>
                  </c:pt>
                  <c:pt idx="44">
                    <c:v>45253.850899999998</c:v>
                  </c:pt>
                  <c:pt idx="45">
                    <c:v>45558.421000000002</c:v>
                  </c:pt>
                  <c:pt idx="46">
                    <c:v>45584.71</c:v>
                  </c:pt>
                  <c:pt idx="47">
                    <c:v>45685.363700000002</c:v>
                  </c:pt>
                  <c:pt idx="48">
                    <c:v>46020.561999999998</c:v>
                  </c:pt>
                  <c:pt idx="49">
                    <c:v>46233.440000000002</c:v>
                  </c:pt>
                  <c:pt idx="50">
                    <c:v>46259.504999999997</c:v>
                  </c:pt>
                  <c:pt idx="51">
                    <c:v>46295.391000000003</c:v>
                  </c:pt>
                  <c:pt idx="52">
                    <c:v>46321.64</c:v>
                  </c:pt>
                  <c:pt idx="53">
                    <c:v>46351.374000000003</c:v>
                  </c:pt>
                  <c:pt idx="54">
                    <c:v>46363.646999999997</c:v>
                  </c:pt>
                  <c:pt idx="55">
                    <c:v>46491.425999999999</c:v>
                  </c:pt>
                  <c:pt idx="56">
                    <c:v>46492.328999999998</c:v>
                  </c:pt>
                  <c:pt idx="57">
                    <c:v>46716.573499999999</c:v>
                  </c:pt>
                  <c:pt idx="58">
                    <c:v>46766.427000000003</c:v>
                  </c:pt>
                  <c:pt idx="59">
                    <c:v>46786.590499999998</c:v>
                  </c:pt>
                  <c:pt idx="60">
                    <c:v>46850.449500000002</c:v>
                  </c:pt>
                  <c:pt idx="61">
                    <c:v>47046.504999999997</c:v>
                  </c:pt>
                  <c:pt idx="62">
                    <c:v>47076.263500000001</c:v>
                  </c:pt>
                  <c:pt idx="63">
                    <c:v>47125.279499999997</c:v>
                  </c:pt>
                  <c:pt idx="64">
                    <c:v>47170.618000000002</c:v>
                  </c:pt>
                  <c:pt idx="65">
                    <c:v>47348.491000000002</c:v>
                  </c:pt>
                  <c:pt idx="66">
                    <c:v>47353.557000000001</c:v>
                  </c:pt>
                  <c:pt idx="67">
                    <c:v>47482.377500000002</c:v>
                  </c:pt>
                  <c:pt idx="68">
                    <c:v>47524.385999999999</c:v>
                  </c:pt>
                  <c:pt idx="69">
                    <c:v>47529.464999999997</c:v>
                  </c:pt>
                  <c:pt idx="70">
                    <c:v>47538.233</c:v>
                  </c:pt>
                  <c:pt idx="71">
                    <c:v>47564.468000000001</c:v>
                  </c:pt>
                  <c:pt idx="72">
                    <c:v>47744.773999999998</c:v>
                  </c:pt>
                  <c:pt idx="73">
                    <c:v>47760.530899999998</c:v>
                  </c:pt>
                  <c:pt idx="74">
                    <c:v>47760.532299999999</c:v>
                  </c:pt>
                  <c:pt idx="75">
                    <c:v>47765.7808</c:v>
                  </c:pt>
                  <c:pt idx="76">
                    <c:v>47851.552000000003</c:v>
                  </c:pt>
                  <c:pt idx="77">
                    <c:v>47930.327400000002</c:v>
                  </c:pt>
                  <c:pt idx="78">
                    <c:v>48014.347399999999</c:v>
                  </c:pt>
                  <c:pt idx="79">
                    <c:v>48020.478499999997</c:v>
                  </c:pt>
                  <c:pt idx="80">
                    <c:v>48027.482600000003</c:v>
                  </c:pt>
                  <c:pt idx="81">
                    <c:v>48119.375</c:v>
                  </c:pt>
                  <c:pt idx="82">
                    <c:v>48119.377</c:v>
                  </c:pt>
                  <c:pt idx="83">
                    <c:v>48119.379000000001</c:v>
                  </c:pt>
                  <c:pt idx="84">
                    <c:v>48119.381000000001</c:v>
                  </c:pt>
                  <c:pt idx="85">
                    <c:v>48119.387999999999</c:v>
                  </c:pt>
                  <c:pt idx="86">
                    <c:v>48133.400999999998</c:v>
                  </c:pt>
                  <c:pt idx="87">
                    <c:v>48175.402000000002</c:v>
                  </c:pt>
                  <c:pt idx="88">
                    <c:v>48208.65307</c:v>
                  </c:pt>
                  <c:pt idx="89">
                    <c:v>48237.549120000003</c:v>
                  </c:pt>
                  <c:pt idx="90">
                    <c:v>48448.466</c:v>
                  </c:pt>
                  <c:pt idx="91">
                    <c:v>48476.476000000002</c:v>
                  </c:pt>
                  <c:pt idx="92">
                    <c:v>48477.39</c:v>
                  </c:pt>
                  <c:pt idx="93">
                    <c:v>48484.377</c:v>
                  </c:pt>
                  <c:pt idx="94">
                    <c:v>48484.379000000001</c:v>
                  </c:pt>
                  <c:pt idx="95">
                    <c:v>48484.383000000002</c:v>
                  </c:pt>
                  <c:pt idx="96">
                    <c:v>48538.61836</c:v>
                  </c:pt>
                  <c:pt idx="97">
                    <c:v>48540.3681</c:v>
                  </c:pt>
                  <c:pt idx="98">
                    <c:v>48540.368499999997</c:v>
                  </c:pt>
                  <c:pt idx="99">
                    <c:v>48624.381000000001</c:v>
                  </c:pt>
                  <c:pt idx="100">
                    <c:v>48645.395900000003</c:v>
                  </c:pt>
                  <c:pt idx="101">
                    <c:v>48749.55</c:v>
                  </c:pt>
                  <c:pt idx="102">
                    <c:v>48827.434000000001</c:v>
                  </c:pt>
                  <c:pt idx="103">
                    <c:v>48827.438999999998</c:v>
                  </c:pt>
                  <c:pt idx="104">
                    <c:v>48827.442000000003</c:v>
                  </c:pt>
                  <c:pt idx="105">
                    <c:v>48827.442999999999</c:v>
                  </c:pt>
                  <c:pt idx="106">
                    <c:v>48827.442999999999</c:v>
                  </c:pt>
                  <c:pt idx="107">
                    <c:v>48827.444000000003</c:v>
                  </c:pt>
                  <c:pt idx="108">
                    <c:v>48827.446000000004</c:v>
                  </c:pt>
                  <c:pt idx="109">
                    <c:v>48827.447</c:v>
                  </c:pt>
                  <c:pt idx="110">
                    <c:v>48827.45</c:v>
                  </c:pt>
                  <c:pt idx="111">
                    <c:v>48827.453999999998</c:v>
                  </c:pt>
                  <c:pt idx="112">
                    <c:v>48827.461000000003</c:v>
                  </c:pt>
                  <c:pt idx="113">
                    <c:v>48834.440999999999</c:v>
                  </c:pt>
                  <c:pt idx="114">
                    <c:v>48834.449000000001</c:v>
                  </c:pt>
                  <c:pt idx="115">
                    <c:v>48834.449000000001</c:v>
                  </c:pt>
                  <c:pt idx="116">
                    <c:v>48834.451999999997</c:v>
                  </c:pt>
                  <c:pt idx="117">
                    <c:v>48834.455999999998</c:v>
                  </c:pt>
                  <c:pt idx="118">
                    <c:v>48834.463000000003</c:v>
                  </c:pt>
                  <c:pt idx="119">
                    <c:v>48862.432000000001</c:v>
                  </c:pt>
                  <c:pt idx="120">
                    <c:v>48917.595999999998</c:v>
                  </c:pt>
                  <c:pt idx="121">
                    <c:v>49185.419800000003</c:v>
                  </c:pt>
                  <c:pt idx="122">
                    <c:v>49192.416899999997</c:v>
                  </c:pt>
                  <c:pt idx="123">
                    <c:v>49199.406000000003</c:v>
                  </c:pt>
                  <c:pt idx="124">
                    <c:v>49199.421399999999</c:v>
                  </c:pt>
                  <c:pt idx="125">
                    <c:v>49210.795599999998</c:v>
                  </c:pt>
                  <c:pt idx="126">
                    <c:v>49213.417000000001</c:v>
                  </c:pt>
                  <c:pt idx="127">
                    <c:v>49213.4274</c:v>
                  </c:pt>
                  <c:pt idx="128">
                    <c:v>49214.300199999998</c:v>
                  </c:pt>
                  <c:pt idx="129">
                    <c:v>49216.927100000001</c:v>
                  </c:pt>
                  <c:pt idx="130">
                    <c:v>49220.427600000003</c:v>
                  </c:pt>
                  <c:pt idx="131">
                    <c:v>49226.55</c:v>
                  </c:pt>
                  <c:pt idx="132">
                    <c:v>49237.9326</c:v>
                  </c:pt>
                  <c:pt idx="133">
                    <c:v>49238.803399999997</c:v>
                  </c:pt>
                  <c:pt idx="134">
                    <c:v>49239.683100000002</c:v>
                  </c:pt>
                  <c:pt idx="135">
                    <c:v>49244.934999999998</c:v>
                  </c:pt>
                  <c:pt idx="136">
                    <c:v>49245.805200000003</c:v>
                  </c:pt>
                  <c:pt idx="137">
                    <c:v>49249.305500000002</c:v>
                  </c:pt>
                  <c:pt idx="138">
                    <c:v>49251.936300000001</c:v>
                  </c:pt>
                  <c:pt idx="139">
                    <c:v>49252.806900000003</c:v>
                  </c:pt>
                  <c:pt idx="140">
                    <c:v>49256.307699999998</c:v>
                  </c:pt>
                  <c:pt idx="141">
                    <c:v>49267.691099999996</c:v>
                  </c:pt>
                  <c:pt idx="142">
                    <c:v>49270.307500000003</c:v>
                  </c:pt>
                  <c:pt idx="143">
                    <c:v>49273.8122</c:v>
                  </c:pt>
                  <c:pt idx="144">
                    <c:v>49277.313499999997</c:v>
                  </c:pt>
                  <c:pt idx="145">
                    <c:v>49280.814400000003</c:v>
                  </c:pt>
                  <c:pt idx="146">
                    <c:v>49281.6944</c:v>
                  </c:pt>
                  <c:pt idx="147">
                    <c:v>49295.697999999997</c:v>
                  </c:pt>
                  <c:pt idx="148">
                    <c:v>49486.476000000002</c:v>
                  </c:pt>
                  <c:pt idx="149">
                    <c:v>49529.379300000001</c:v>
                  </c:pt>
                  <c:pt idx="150">
                    <c:v>49543.392</c:v>
                  </c:pt>
                  <c:pt idx="151">
                    <c:v>49550.39</c:v>
                  </c:pt>
                  <c:pt idx="152">
                    <c:v>49570.522799999999</c:v>
                  </c:pt>
                  <c:pt idx="153">
                    <c:v>49578.394500000002</c:v>
                  </c:pt>
                  <c:pt idx="154">
                    <c:v>49592.396099999998</c:v>
                  </c:pt>
                  <c:pt idx="155">
                    <c:v>49619.536200000002</c:v>
                  </c:pt>
                  <c:pt idx="156">
                    <c:v>49647.543599999997</c:v>
                  </c:pt>
                  <c:pt idx="157">
                    <c:v>49655.412499999999</c:v>
                  </c:pt>
                  <c:pt idx="158">
                    <c:v>49928.491499999996</c:v>
                  </c:pt>
                  <c:pt idx="159">
                    <c:v>49983.614999999998</c:v>
                  </c:pt>
                  <c:pt idx="160">
                    <c:v>50048.403100000003</c:v>
                  </c:pt>
                  <c:pt idx="161">
                    <c:v>50053.648999999998</c:v>
                  </c:pt>
                  <c:pt idx="162">
                    <c:v>50067.650999999998</c:v>
                  </c:pt>
                  <c:pt idx="163">
                    <c:v>50244.444300000003</c:v>
                  </c:pt>
                  <c:pt idx="164">
                    <c:v>50279.466500000002</c:v>
                  </c:pt>
                  <c:pt idx="165">
                    <c:v>50279.466699999997</c:v>
                  </c:pt>
                  <c:pt idx="166">
                    <c:v>50284.703999999998</c:v>
                  </c:pt>
                  <c:pt idx="167">
                    <c:v>50286.464</c:v>
                  </c:pt>
                  <c:pt idx="168">
                    <c:v>50286.464200000002</c:v>
                  </c:pt>
                  <c:pt idx="169">
                    <c:v>50321.477099999996</c:v>
                  </c:pt>
                  <c:pt idx="170">
                    <c:v>50348.601999999999</c:v>
                  </c:pt>
                  <c:pt idx="171">
                    <c:v>50658.428</c:v>
                  </c:pt>
                  <c:pt idx="172">
                    <c:v>50778.351000000002</c:v>
                  </c:pt>
                  <c:pt idx="173">
                    <c:v>51015.524400000002</c:v>
                  </c:pt>
                  <c:pt idx="174">
                    <c:v>51015.527000000002</c:v>
                  </c:pt>
                  <c:pt idx="175">
                    <c:v>51015.527000000002</c:v>
                  </c:pt>
                  <c:pt idx="176">
                    <c:v>51549.414499999999</c:v>
                  </c:pt>
                  <c:pt idx="177">
                    <c:v>51557.313600000001</c:v>
                  </c:pt>
                  <c:pt idx="178">
                    <c:v>51872.397900000004</c:v>
                  </c:pt>
                  <c:pt idx="179">
                    <c:v>51900.407599999999</c:v>
                  </c:pt>
                  <c:pt idx="180">
                    <c:v>52135.821400000001</c:v>
                  </c:pt>
                  <c:pt idx="181">
                    <c:v>52188.335099999997</c:v>
                  </c:pt>
                  <c:pt idx="182">
                    <c:v>52188.335500000001</c:v>
                  </c:pt>
                  <c:pt idx="183">
                    <c:v>52195.337899999999</c:v>
                  </c:pt>
                  <c:pt idx="184">
                    <c:v>52209.340600000003</c:v>
                  </c:pt>
                  <c:pt idx="185">
                    <c:v>52224.244299999998</c:v>
                  </c:pt>
                  <c:pt idx="186">
                    <c:v>52461.407639999998</c:v>
                  </c:pt>
                  <c:pt idx="187">
                    <c:v>52489.414700000001</c:v>
                  </c:pt>
                  <c:pt idx="188">
                    <c:v>52532.3272</c:v>
                  </c:pt>
                  <c:pt idx="189">
                    <c:v>52658.362999999998</c:v>
                  </c:pt>
                  <c:pt idx="190">
                    <c:v>52833.407200000001</c:v>
                  </c:pt>
                  <c:pt idx="191">
                    <c:v>52840.408380000001</c:v>
                  </c:pt>
                  <c:pt idx="192">
                    <c:v>52903.4</c:v>
                  </c:pt>
                  <c:pt idx="193">
                    <c:v>52903.417359999999</c:v>
                  </c:pt>
                  <c:pt idx="194">
                    <c:v>52931.436600000001</c:v>
                  </c:pt>
                  <c:pt idx="195">
                    <c:v>53183.504200000003</c:v>
                  </c:pt>
                  <c:pt idx="196">
                    <c:v>53197.506200000003</c:v>
                  </c:pt>
                  <c:pt idx="197">
                    <c:v>53197.506200000003</c:v>
                  </c:pt>
                  <c:pt idx="198">
                    <c:v>53302.535400000001</c:v>
                  </c:pt>
                  <c:pt idx="199">
                    <c:v>53351.5484</c:v>
                  </c:pt>
                  <c:pt idx="200">
                    <c:v>53400.557200000003</c:v>
                  </c:pt>
                  <c:pt idx="201">
                    <c:v>53632.470090000003</c:v>
                  </c:pt>
                  <c:pt idx="202">
                    <c:v>53661.382700000002</c:v>
                  </c:pt>
                  <c:pt idx="203">
                    <c:v>53709.490449999998</c:v>
                  </c:pt>
                  <c:pt idx="204">
                    <c:v>53989.565199999997</c:v>
                  </c:pt>
                  <c:pt idx="205">
                    <c:v>54026.3249</c:v>
                  </c:pt>
                  <c:pt idx="206">
                    <c:v>54096.3436</c:v>
                  </c:pt>
                  <c:pt idx="207">
                    <c:v>54381.669900000001</c:v>
                  </c:pt>
                  <c:pt idx="208">
                    <c:v>54454.346100000002</c:v>
                  </c:pt>
                  <c:pt idx="209">
                    <c:v>54649.490899999997</c:v>
                  </c:pt>
                  <c:pt idx="210">
                    <c:v>54710.758900000001</c:v>
                  </c:pt>
                  <c:pt idx="211">
                    <c:v>54762.4303</c:v>
                  </c:pt>
                  <c:pt idx="212">
                    <c:v>54840.292300000001</c:v>
                  </c:pt>
                  <c:pt idx="213">
                    <c:v>54873.551399999997</c:v>
                  </c:pt>
                  <c:pt idx="214">
                    <c:v>55074.8554</c:v>
                  </c:pt>
                  <c:pt idx="215">
                    <c:v>55077.514900000002</c:v>
                  </c:pt>
                  <c:pt idx="216">
                    <c:v>55090.609900000003</c:v>
                  </c:pt>
                  <c:pt idx="217">
                    <c:v>55139.620699999999</c:v>
                  </c:pt>
                  <c:pt idx="218">
                    <c:v>55169.381300000001</c:v>
                  </c:pt>
                  <c:pt idx="219">
                    <c:v>55169.382700000002</c:v>
                  </c:pt>
                  <c:pt idx="220">
                    <c:v>55428.450700000001</c:v>
                  </c:pt>
                  <c:pt idx="221">
                    <c:v>55440.704400000002</c:v>
                  </c:pt>
                  <c:pt idx="222">
                    <c:v>55456.456539999999</c:v>
                  </c:pt>
                  <c:pt idx="223">
                    <c:v>55456.456939999996</c:v>
                  </c:pt>
                  <c:pt idx="224">
                    <c:v>55478.373200000002</c:v>
                  </c:pt>
                  <c:pt idx="225">
                    <c:v>55491.466500000002</c:v>
                  </c:pt>
                  <c:pt idx="226">
                    <c:v>55800.463219999998</c:v>
                  </c:pt>
                  <c:pt idx="227">
                    <c:v>55807.461320000002</c:v>
                  </c:pt>
                  <c:pt idx="228">
                    <c:v>55807.4614</c:v>
                  </c:pt>
                  <c:pt idx="229">
                    <c:v>55847.717900000003</c:v>
                  </c:pt>
                  <c:pt idx="230">
                    <c:v>55871.319029999999</c:v>
                  </c:pt>
                  <c:pt idx="231">
                    <c:v>55871.319329999998</c:v>
                  </c:pt>
                  <c:pt idx="232">
                    <c:v>56186.402499999997</c:v>
                  </c:pt>
                  <c:pt idx="233">
                    <c:v>56203.909099999997</c:v>
                  </c:pt>
                  <c:pt idx="234">
                    <c:v>56477.890800000001</c:v>
                  </c:pt>
                  <c:pt idx="235">
                    <c:v>56494.4902</c:v>
                  </c:pt>
                  <c:pt idx="236">
                    <c:v>56562.759899999997</c:v>
                  </c:pt>
                  <c:pt idx="237">
                    <c:v>56579.419199999997</c:v>
                  </c:pt>
                  <c:pt idx="238">
                    <c:v>56592.512000000002</c:v>
                  </c:pt>
                  <c:pt idx="239">
                    <c:v>56634.523699999998</c:v>
                  </c:pt>
                  <c:pt idx="240">
                    <c:v>56650.277300000002</c:v>
                  </c:pt>
                  <c:pt idx="241">
                    <c:v>56908.506300000001</c:v>
                  </c:pt>
                </c:numCache>
              </c:numRef>
            </c:plus>
            <c:minus>
              <c:numRef>
                <c:f>A!$C$21:$C$486</c:f>
                <c:numCache>
                  <c:formatCode>General</c:formatCode>
                  <c:ptCount val="466"/>
                  <c:pt idx="0">
                    <c:v>40129.381000000001</c:v>
                  </c:pt>
                  <c:pt idx="1">
                    <c:v>40227.404399999999</c:v>
                  </c:pt>
                  <c:pt idx="2">
                    <c:v>40227.4061</c:v>
                  </c:pt>
                  <c:pt idx="3">
                    <c:v>40416.455999999998</c:v>
                  </c:pt>
                  <c:pt idx="4">
                    <c:v>40479.474999999999</c:v>
                  </c:pt>
                  <c:pt idx="5">
                    <c:v>40767.388599999998</c:v>
                  </c:pt>
                  <c:pt idx="6">
                    <c:v>40817.313999999998</c:v>
                  </c:pt>
                  <c:pt idx="7">
                    <c:v>40824.315999999999</c:v>
                  </c:pt>
                  <c:pt idx="8">
                    <c:v>40824.317000000003</c:v>
                  </c:pt>
                  <c:pt idx="9">
                    <c:v>40824.317000000003</c:v>
                  </c:pt>
                  <c:pt idx="10">
                    <c:v>40830.407099999997</c:v>
                  </c:pt>
                  <c:pt idx="11">
                    <c:v>40831.316800000001</c:v>
                  </c:pt>
                  <c:pt idx="12">
                    <c:v>40852.321000000004</c:v>
                  </c:pt>
                  <c:pt idx="13">
                    <c:v>41000.492400000003</c:v>
                  </c:pt>
                  <c:pt idx="14">
                    <c:v>41181.410199999998</c:v>
                  </c:pt>
                  <c:pt idx="15">
                    <c:v>41195.413999999997</c:v>
                  </c:pt>
                  <c:pt idx="16">
                    <c:v>41666.290699999998</c:v>
                  </c:pt>
                  <c:pt idx="17">
                    <c:v>41855.341</c:v>
                  </c:pt>
                  <c:pt idx="18">
                    <c:v>41924.450100000002</c:v>
                  </c:pt>
                  <c:pt idx="19">
                    <c:v>42233.440000000002</c:v>
                  </c:pt>
                  <c:pt idx="20">
                    <c:v>42296.455000000002</c:v>
                  </c:pt>
                  <c:pt idx="21">
                    <c:v>42402.322</c:v>
                  </c:pt>
                  <c:pt idx="22">
                    <c:v>42633.398000000001</c:v>
                  </c:pt>
                  <c:pt idx="23">
                    <c:v>42716.573499999999</c:v>
                  </c:pt>
                  <c:pt idx="24">
                    <c:v>42766.427000000003</c:v>
                  </c:pt>
                  <c:pt idx="25">
                    <c:v>42786.590499999998</c:v>
                  </c:pt>
                  <c:pt idx="26">
                    <c:v>42850.449500000002</c:v>
                  </c:pt>
                  <c:pt idx="27">
                    <c:v>42990.491999999998</c:v>
                  </c:pt>
                  <c:pt idx="28">
                    <c:v>43046.504999999997</c:v>
                  </c:pt>
                  <c:pt idx="29">
                    <c:v>43076.263500000001</c:v>
                  </c:pt>
                  <c:pt idx="30">
                    <c:v>43100.773000000001</c:v>
                  </c:pt>
                  <c:pt idx="31">
                    <c:v>43100.773999999998</c:v>
                  </c:pt>
                  <c:pt idx="32">
                    <c:v>43125.279499999997</c:v>
                  </c:pt>
                  <c:pt idx="33">
                    <c:v>43348.491000000002</c:v>
                  </c:pt>
                  <c:pt idx="34">
                    <c:v>43436.855000000003</c:v>
                  </c:pt>
                  <c:pt idx="35">
                    <c:v>43482.377500000002</c:v>
                  </c:pt>
                  <c:pt idx="36">
                    <c:v>43524.385999999999</c:v>
                  </c:pt>
                  <c:pt idx="37">
                    <c:v>43756.357000000004</c:v>
                  </c:pt>
                  <c:pt idx="38">
                    <c:v>43777.353799999997</c:v>
                  </c:pt>
                  <c:pt idx="39">
                    <c:v>43868.39</c:v>
                  </c:pt>
                  <c:pt idx="40">
                    <c:v>44525.644</c:v>
                  </c:pt>
                  <c:pt idx="41">
                    <c:v>44885.396000000001</c:v>
                  </c:pt>
                  <c:pt idx="42">
                    <c:v>45164.575299999997</c:v>
                  </c:pt>
                  <c:pt idx="43">
                    <c:v>45165.476000000002</c:v>
                  </c:pt>
                  <c:pt idx="44">
                    <c:v>45253.850899999998</c:v>
                  </c:pt>
                  <c:pt idx="45">
                    <c:v>45558.421000000002</c:v>
                  </c:pt>
                  <c:pt idx="46">
                    <c:v>45584.71</c:v>
                  </c:pt>
                  <c:pt idx="47">
                    <c:v>45685.363700000002</c:v>
                  </c:pt>
                  <c:pt idx="48">
                    <c:v>46020.561999999998</c:v>
                  </c:pt>
                  <c:pt idx="49">
                    <c:v>46233.440000000002</c:v>
                  </c:pt>
                  <c:pt idx="50">
                    <c:v>46259.504999999997</c:v>
                  </c:pt>
                  <c:pt idx="51">
                    <c:v>46295.391000000003</c:v>
                  </c:pt>
                  <c:pt idx="52">
                    <c:v>46321.64</c:v>
                  </c:pt>
                  <c:pt idx="53">
                    <c:v>46351.374000000003</c:v>
                  </c:pt>
                  <c:pt idx="54">
                    <c:v>46363.646999999997</c:v>
                  </c:pt>
                  <c:pt idx="55">
                    <c:v>46491.425999999999</c:v>
                  </c:pt>
                  <c:pt idx="56">
                    <c:v>46492.328999999998</c:v>
                  </c:pt>
                  <c:pt idx="57">
                    <c:v>46716.573499999999</c:v>
                  </c:pt>
                  <c:pt idx="58">
                    <c:v>46766.427000000003</c:v>
                  </c:pt>
                  <c:pt idx="59">
                    <c:v>46786.590499999998</c:v>
                  </c:pt>
                  <c:pt idx="60">
                    <c:v>46850.449500000002</c:v>
                  </c:pt>
                  <c:pt idx="61">
                    <c:v>47046.504999999997</c:v>
                  </c:pt>
                  <c:pt idx="62">
                    <c:v>47076.263500000001</c:v>
                  </c:pt>
                  <c:pt idx="63">
                    <c:v>47125.279499999997</c:v>
                  </c:pt>
                  <c:pt idx="64">
                    <c:v>47170.618000000002</c:v>
                  </c:pt>
                  <c:pt idx="65">
                    <c:v>47348.491000000002</c:v>
                  </c:pt>
                  <c:pt idx="66">
                    <c:v>47353.557000000001</c:v>
                  </c:pt>
                  <c:pt idx="67">
                    <c:v>47482.377500000002</c:v>
                  </c:pt>
                  <c:pt idx="68">
                    <c:v>47524.385999999999</c:v>
                  </c:pt>
                  <c:pt idx="69">
                    <c:v>47529.464999999997</c:v>
                  </c:pt>
                  <c:pt idx="70">
                    <c:v>47538.233</c:v>
                  </c:pt>
                  <c:pt idx="71">
                    <c:v>47564.468000000001</c:v>
                  </c:pt>
                  <c:pt idx="72">
                    <c:v>47744.773999999998</c:v>
                  </c:pt>
                  <c:pt idx="73">
                    <c:v>47760.530899999998</c:v>
                  </c:pt>
                  <c:pt idx="74">
                    <c:v>47760.532299999999</c:v>
                  </c:pt>
                  <c:pt idx="75">
                    <c:v>47765.7808</c:v>
                  </c:pt>
                  <c:pt idx="76">
                    <c:v>47851.552000000003</c:v>
                  </c:pt>
                  <c:pt idx="77">
                    <c:v>47930.327400000002</c:v>
                  </c:pt>
                  <c:pt idx="78">
                    <c:v>48014.347399999999</c:v>
                  </c:pt>
                  <c:pt idx="79">
                    <c:v>48020.478499999997</c:v>
                  </c:pt>
                  <c:pt idx="80">
                    <c:v>48027.482600000003</c:v>
                  </c:pt>
                  <c:pt idx="81">
                    <c:v>48119.375</c:v>
                  </c:pt>
                  <c:pt idx="82">
                    <c:v>48119.377</c:v>
                  </c:pt>
                  <c:pt idx="83">
                    <c:v>48119.379000000001</c:v>
                  </c:pt>
                  <c:pt idx="84">
                    <c:v>48119.381000000001</c:v>
                  </c:pt>
                  <c:pt idx="85">
                    <c:v>48119.387999999999</c:v>
                  </c:pt>
                  <c:pt idx="86">
                    <c:v>48133.400999999998</c:v>
                  </c:pt>
                  <c:pt idx="87">
                    <c:v>48175.402000000002</c:v>
                  </c:pt>
                  <c:pt idx="88">
                    <c:v>48208.65307</c:v>
                  </c:pt>
                  <c:pt idx="89">
                    <c:v>48237.549120000003</c:v>
                  </c:pt>
                  <c:pt idx="90">
                    <c:v>48448.466</c:v>
                  </c:pt>
                  <c:pt idx="91">
                    <c:v>48476.476000000002</c:v>
                  </c:pt>
                  <c:pt idx="92">
                    <c:v>48477.39</c:v>
                  </c:pt>
                  <c:pt idx="93">
                    <c:v>48484.377</c:v>
                  </c:pt>
                  <c:pt idx="94">
                    <c:v>48484.379000000001</c:v>
                  </c:pt>
                  <c:pt idx="95">
                    <c:v>48484.383000000002</c:v>
                  </c:pt>
                  <c:pt idx="96">
                    <c:v>48538.61836</c:v>
                  </c:pt>
                  <c:pt idx="97">
                    <c:v>48540.3681</c:v>
                  </c:pt>
                  <c:pt idx="98">
                    <c:v>48540.368499999997</c:v>
                  </c:pt>
                  <c:pt idx="99">
                    <c:v>48624.381000000001</c:v>
                  </c:pt>
                  <c:pt idx="100">
                    <c:v>48645.395900000003</c:v>
                  </c:pt>
                  <c:pt idx="101">
                    <c:v>48749.55</c:v>
                  </c:pt>
                  <c:pt idx="102">
                    <c:v>48827.434000000001</c:v>
                  </c:pt>
                  <c:pt idx="103">
                    <c:v>48827.438999999998</c:v>
                  </c:pt>
                  <c:pt idx="104">
                    <c:v>48827.442000000003</c:v>
                  </c:pt>
                  <c:pt idx="105">
                    <c:v>48827.442999999999</c:v>
                  </c:pt>
                  <c:pt idx="106">
                    <c:v>48827.442999999999</c:v>
                  </c:pt>
                  <c:pt idx="107">
                    <c:v>48827.444000000003</c:v>
                  </c:pt>
                  <c:pt idx="108">
                    <c:v>48827.446000000004</c:v>
                  </c:pt>
                  <c:pt idx="109">
                    <c:v>48827.447</c:v>
                  </c:pt>
                  <c:pt idx="110">
                    <c:v>48827.45</c:v>
                  </c:pt>
                  <c:pt idx="111">
                    <c:v>48827.453999999998</c:v>
                  </c:pt>
                  <c:pt idx="112">
                    <c:v>48827.461000000003</c:v>
                  </c:pt>
                  <c:pt idx="113">
                    <c:v>48834.440999999999</c:v>
                  </c:pt>
                  <c:pt idx="114">
                    <c:v>48834.449000000001</c:v>
                  </c:pt>
                  <c:pt idx="115">
                    <c:v>48834.449000000001</c:v>
                  </c:pt>
                  <c:pt idx="116">
                    <c:v>48834.451999999997</c:v>
                  </c:pt>
                  <c:pt idx="117">
                    <c:v>48834.455999999998</c:v>
                  </c:pt>
                  <c:pt idx="118">
                    <c:v>48834.463000000003</c:v>
                  </c:pt>
                  <c:pt idx="119">
                    <c:v>48862.432000000001</c:v>
                  </c:pt>
                  <c:pt idx="120">
                    <c:v>48917.595999999998</c:v>
                  </c:pt>
                  <c:pt idx="121">
                    <c:v>49185.419800000003</c:v>
                  </c:pt>
                  <c:pt idx="122">
                    <c:v>49192.416899999997</c:v>
                  </c:pt>
                  <c:pt idx="123">
                    <c:v>49199.406000000003</c:v>
                  </c:pt>
                  <c:pt idx="124">
                    <c:v>49199.421399999999</c:v>
                  </c:pt>
                  <c:pt idx="125">
                    <c:v>49210.795599999998</c:v>
                  </c:pt>
                  <c:pt idx="126">
                    <c:v>49213.417000000001</c:v>
                  </c:pt>
                  <c:pt idx="127">
                    <c:v>49213.4274</c:v>
                  </c:pt>
                  <c:pt idx="128">
                    <c:v>49214.300199999998</c:v>
                  </c:pt>
                  <c:pt idx="129">
                    <c:v>49216.927100000001</c:v>
                  </c:pt>
                  <c:pt idx="130">
                    <c:v>49220.427600000003</c:v>
                  </c:pt>
                  <c:pt idx="131">
                    <c:v>49226.55</c:v>
                  </c:pt>
                  <c:pt idx="132">
                    <c:v>49237.9326</c:v>
                  </c:pt>
                  <c:pt idx="133">
                    <c:v>49238.803399999997</c:v>
                  </c:pt>
                  <c:pt idx="134">
                    <c:v>49239.683100000002</c:v>
                  </c:pt>
                  <c:pt idx="135">
                    <c:v>49244.934999999998</c:v>
                  </c:pt>
                  <c:pt idx="136">
                    <c:v>49245.805200000003</c:v>
                  </c:pt>
                  <c:pt idx="137">
                    <c:v>49249.305500000002</c:v>
                  </c:pt>
                  <c:pt idx="138">
                    <c:v>49251.936300000001</c:v>
                  </c:pt>
                  <c:pt idx="139">
                    <c:v>49252.806900000003</c:v>
                  </c:pt>
                  <c:pt idx="140">
                    <c:v>49256.307699999998</c:v>
                  </c:pt>
                  <c:pt idx="141">
                    <c:v>49267.691099999996</c:v>
                  </c:pt>
                  <c:pt idx="142">
                    <c:v>49270.307500000003</c:v>
                  </c:pt>
                  <c:pt idx="143">
                    <c:v>49273.8122</c:v>
                  </c:pt>
                  <c:pt idx="144">
                    <c:v>49277.313499999997</c:v>
                  </c:pt>
                  <c:pt idx="145">
                    <c:v>49280.814400000003</c:v>
                  </c:pt>
                  <c:pt idx="146">
                    <c:v>49281.6944</c:v>
                  </c:pt>
                  <c:pt idx="147">
                    <c:v>49295.697999999997</c:v>
                  </c:pt>
                  <c:pt idx="148">
                    <c:v>49486.476000000002</c:v>
                  </c:pt>
                  <c:pt idx="149">
                    <c:v>49529.379300000001</c:v>
                  </c:pt>
                  <c:pt idx="150">
                    <c:v>49543.392</c:v>
                  </c:pt>
                  <c:pt idx="151">
                    <c:v>49550.39</c:v>
                  </c:pt>
                  <c:pt idx="152">
                    <c:v>49570.522799999999</c:v>
                  </c:pt>
                  <c:pt idx="153">
                    <c:v>49578.394500000002</c:v>
                  </c:pt>
                  <c:pt idx="154">
                    <c:v>49592.396099999998</c:v>
                  </c:pt>
                  <c:pt idx="155">
                    <c:v>49619.536200000002</c:v>
                  </c:pt>
                  <c:pt idx="156">
                    <c:v>49647.543599999997</c:v>
                  </c:pt>
                  <c:pt idx="157">
                    <c:v>49655.412499999999</c:v>
                  </c:pt>
                  <c:pt idx="158">
                    <c:v>49928.491499999996</c:v>
                  </c:pt>
                  <c:pt idx="159">
                    <c:v>49983.614999999998</c:v>
                  </c:pt>
                  <c:pt idx="160">
                    <c:v>50048.403100000003</c:v>
                  </c:pt>
                  <c:pt idx="161">
                    <c:v>50053.648999999998</c:v>
                  </c:pt>
                  <c:pt idx="162">
                    <c:v>50067.650999999998</c:v>
                  </c:pt>
                  <c:pt idx="163">
                    <c:v>50244.444300000003</c:v>
                  </c:pt>
                  <c:pt idx="164">
                    <c:v>50279.466500000002</c:v>
                  </c:pt>
                  <c:pt idx="165">
                    <c:v>50279.466699999997</c:v>
                  </c:pt>
                  <c:pt idx="166">
                    <c:v>50284.703999999998</c:v>
                  </c:pt>
                  <c:pt idx="167">
                    <c:v>50286.464</c:v>
                  </c:pt>
                  <c:pt idx="168">
                    <c:v>50286.464200000002</c:v>
                  </c:pt>
                  <c:pt idx="169">
                    <c:v>50321.477099999996</c:v>
                  </c:pt>
                  <c:pt idx="170">
                    <c:v>50348.601999999999</c:v>
                  </c:pt>
                  <c:pt idx="171">
                    <c:v>50658.428</c:v>
                  </c:pt>
                  <c:pt idx="172">
                    <c:v>50778.351000000002</c:v>
                  </c:pt>
                  <c:pt idx="173">
                    <c:v>51015.524400000002</c:v>
                  </c:pt>
                  <c:pt idx="174">
                    <c:v>51015.527000000002</c:v>
                  </c:pt>
                  <c:pt idx="175">
                    <c:v>51015.527000000002</c:v>
                  </c:pt>
                  <c:pt idx="176">
                    <c:v>51549.414499999999</c:v>
                  </c:pt>
                  <c:pt idx="177">
                    <c:v>51557.313600000001</c:v>
                  </c:pt>
                  <c:pt idx="178">
                    <c:v>51872.397900000004</c:v>
                  </c:pt>
                  <c:pt idx="179">
                    <c:v>51900.407599999999</c:v>
                  </c:pt>
                  <c:pt idx="180">
                    <c:v>52135.821400000001</c:v>
                  </c:pt>
                  <c:pt idx="181">
                    <c:v>52188.335099999997</c:v>
                  </c:pt>
                  <c:pt idx="182">
                    <c:v>52188.335500000001</c:v>
                  </c:pt>
                  <c:pt idx="183">
                    <c:v>52195.337899999999</c:v>
                  </c:pt>
                  <c:pt idx="184">
                    <c:v>52209.340600000003</c:v>
                  </c:pt>
                  <c:pt idx="185">
                    <c:v>52224.244299999998</c:v>
                  </c:pt>
                  <c:pt idx="186">
                    <c:v>52461.407639999998</c:v>
                  </c:pt>
                  <c:pt idx="187">
                    <c:v>52489.414700000001</c:v>
                  </c:pt>
                  <c:pt idx="188">
                    <c:v>52532.3272</c:v>
                  </c:pt>
                  <c:pt idx="189">
                    <c:v>52658.362999999998</c:v>
                  </c:pt>
                  <c:pt idx="190">
                    <c:v>52833.407200000001</c:v>
                  </c:pt>
                  <c:pt idx="191">
                    <c:v>52840.408380000001</c:v>
                  </c:pt>
                  <c:pt idx="192">
                    <c:v>52903.4</c:v>
                  </c:pt>
                  <c:pt idx="193">
                    <c:v>52903.417359999999</c:v>
                  </c:pt>
                  <c:pt idx="194">
                    <c:v>52931.436600000001</c:v>
                  </c:pt>
                  <c:pt idx="195">
                    <c:v>53183.504200000003</c:v>
                  </c:pt>
                  <c:pt idx="196">
                    <c:v>53197.506200000003</c:v>
                  </c:pt>
                  <c:pt idx="197">
                    <c:v>53197.506200000003</c:v>
                  </c:pt>
                  <c:pt idx="198">
                    <c:v>53302.535400000001</c:v>
                  </c:pt>
                  <c:pt idx="199">
                    <c:v>53351.5484</c:v>
                  </c:pt>
                  <c:pt idx="200">
                    <c:v>53400.557200000003</c:v>
                  </c:pt>
                  <c:pt idx="201">
                    <c:v>53632.470090000003</c:v>
                  </c:pt>
                  <c:pt idx="202">
                    <c:v>53661.382700000002</c:v>
                  </c:pt>
                  <c:pt idx="203">
                    <c:v>53709.490449999998</c:v>
                  </c:pt>
                  <c:pt idx="204">
                    <c:v>53989.565199999997</c:v>
                  </c:pt>
                  <c:pt idx="205">
                    <c:v>54026.3249</c:v>
                  </c:pt>
                  <c:pt idx="206">
                    <c:v>54096.3436</c:v>
                  </c:pt>
                  <c:pt idx="207">
                    <c:v>54381.669900000001</c:v>
                  </c:pt>
                  <c:pt idx="208">
                    <c:v>54454.346100000002</c:v>
                  </c:pt>
                  <c:pt idx="209">
                    <c:v>54649.490899999997</c:v>
                  </c:pt>
                  <c:pt idx="210">
                    <c:v>54710.758900000001</c:v>
                  </c:pt>
                  <c:pt idx="211">
                    <c:v>54762.4303</c:v>
                  </c:pt>
                  <c:pt idx="212">
                    <c:v>54840.292300000001</c:v>
                  </c:pt>
                  <c:pt idx="213">
                    <c:v>54873.551399999997</c:v>
                  </c:pt>
                  <c:pt idx="214">
                    <c:v>55074.8554</c:v>
                  </c:pt>
                  <c:pt idx="215">
                    <c:v>55077.514900000002</c:v>
                  </c:pt>
                  <c:pt idx="216">
                    <c:v>55090.609900000003</c:v>
                  </c:pt>
                  <c:pt idx="217">
                    <c:v>55139.620699999999</c:v>
                  </c:pt>
                  <c:pt idx="218">
                    <c:v>55169.381300000001</c:v>
                  </c:pt>
                  <c:pt idx="219">
                    <c:v>55169.382700000002</c:v>
                  </c:pt>
                  <c:pt idx="220">
                    <c:v>55428.450700000001</c:v>
                  </c:pt>
                  <c:pt idx="221">
                    <c:v>55440.704400000002</c:v>
                  </c:pt>
                  <c:pt idx="222">
                    <c:v>55456.456539999999</c:v>
                  </c:pt>
                  <c:pt idx="223">
                    <c:v>55456.456939999996</c:v>
                  </c:pt>
                  <c:pt idx="224">
                    <c:v>55478.373200000002</c:v>
                  </c:pt>
                  <c:pt idx="225">
                    <c:v>55491.466500000002</c:v>
                  </c:pt>
                  <c:pt idx="226">
                    <c:v>55800.463219999998</c:v>
                  </c:pt>
                  <c:pt idx="227">
                    <c:v>55807.461320000002</c:v>
                  </c:pt>
                  <c:pt idx="228">
                    <c:v>55807.4614</c:v>
                  </c:pt>
                  <c:pt idx="229">
                    <c:v>55847.717900000003</c:v>
                  </c:pt>
                  <c:pt idx="230">
                    <c:v>55871.319029999999</c:v>
                  </c:pt>
                  <c:pt idx="231">
                    <c:v>55871.319329999998</c:v>
                  </c:pt>
                  <c:pt idx="232">
                    <c:v>56186.402499999997</c:v>
                  </c:pt>
                  <c:pt idx="233">
                    <c:v>56203.909099999997</c:v>
                  </c:pt>
                  <c:pt idx="234">
                    <c:v>56477.890800000001</c:v>
                  </c:pt>
                  <c:pt idx="235">
                    <c:v>56494.4902</c:v>
                  </c:pt>
                  <c:pt idx="236">
                    <c:v>56562.759899999997</c:v>
                  </c:pt>
                  <c:pt idx="237">
                    <c:v>56579.419199999997</c:v>
                  </c:pt>
                  <c:pt idx="238">
                    <c:v>56592.512000000002</c:v>
                  </c:pt>
                  <c:pt idx="239">
                    <c:v>56634.523699999998</c:v>
                  </c:pt>
                  <c:pt idx="240">
                    <c:v>56650.277300000002</c:v>
                  </c:pt>
                  <c:pt idx="241">
                    <c:v>56908.506300000001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A!$F$21:$F$9914</c:f>
              <c:numCache>
                <c:formatCode>General</c:formatCode>
                <c:ptCount val="9894"/>
                <c:pt idx="0">
                  <c:v>-5666</c:v>
                </c:pt>
                <c:pt idx="1">
                  <c:v>-5610</c:v>
                </c:pt>
                <c:pt idx="2">
                  <c:v>-5610</c:v>
                </c:pt>
                <c:pt idx="3">
                  <c:v>-5502</c:v>
                </c:pt>
                <c:pt idx="4">
                  <c:v>-5466</c:v>
                </c:pt>
                <c:pt idx="5">
                  <c:v>-5301.5</c:v>
                </c:pt>
                <c:pt idx="6">
                  <c:v>-5273</c:v>
                </c:pt>
                <c:pt idx="7">
                  <c:v>-5269</c:v>
                </c:pt>
                <c:pt idx="8">
                  <c:v>-5269</c:v>
                </c:pt>
                <c:pt idx="9">
                  <c:v>-5269</c:v>
                </c:pt>
                <c:pt idx="10">
                  <c:v>-5265.5</c:v>
                </c:pt>
                <c:pt idx="11">
                  <c:v>-5265</c:v>
                </c:pt>
                <c:pt idx="12">
                  <c:v>-5253</c:v>
                </c:pt>
                <c:pt idx="13">
                  <c:v>-5168.5</c:v>
                </c:pt>
                <c:pt idx="14">
                  <c:v>-5065</c:v>
                </c:pt>
                <c:pt idx="15">
                  <c:v>-5057</c:v>
                </c:pt>
                <c:pt idx="16">
                  <c:v>-4788</c:v>
                </c:pt>
                <c:pt idx="17">
                  <c:v>-4680</c:v>
                </c:pt>
                <c:pt idx="18">
                  <c:v>-4640.5</c:v>
                </c:pt>
                <c:pt idx="19">
                  <c:v>-4464</c:v>
                </c:pt>
                <c:pt idx="20">
                  <c:v>-4428</c:v>
                </c:pt>
                <c:pt idx="21">
                  <c:v>-4367.5</c:v>
                </c:pt>
                <c:pt idx="22">
                  <c:v>-4235.5</c:v>
                </c:pt>
                <c:pt idx="23">
                  <c:v>-4188</c:v>
                </c:pt>
                <c:pt idx="24">
                  <c:v>-4159.5</c:v>
                </c:pt>
                <c:pt idx="25">
                  <c:v>-4148</c:v>
                </c:pt>
                <c:pt idx="26">
                  <c:v>-4111.5</c:v>
                </c:pt>
                <c:pt idx="27">
                  <c:v>-4031.5</c:v>
                </c:pt>
                <c:pt idx="28">
                  <c:v>-3999.5</c:v>
                </c:pt>
                <c:pt idx="29">
                  <c:v>-3982.5</c:v>
                </c:pt>
                <c:pt idx="30">
                  <c:v>-3968.5</c:v>
                </c:pt>
                <c:pt idx="31">
                  <c:v>-3968.5</c:v>
                </c:pt>
                <c:pt idx="32">
                  <c:v>-3954.5</c:v>
                </c:pt>
                <c:pt idx="33">
                  <c:v>-3827</c:v>
                </c:pt>
                <c:pt idx="34">
                  <c:v>-3776.5</c:v>
                </c:pt>
                <c:pt idx="35">
                  <c:v>-3750.5</c:v>
                </c:pt>
                <c:pt idx="36">
                  <c:v>-3726.5</c:v>
                </c:pt>
                <c:pt idx="37">
                  <c:v>-3594</c:v>
                </c:pt>
                <c:pt idx="38">
                  <c:v>-3582</c:v>
                </c:pt>
                <c:pt idx="39">
                  <c:v>-3530</c:v>
                </c:pt>
                <c:pt idx="40">
                  <c:v>-3154.5</c:v>
                </c:pt>
                <c:pt idx="41">
                  <c:v>-2949</c:v>
                </c:pt>
                <c:pt idx="42">
                  <c:v>-2789.5</c:v>
                </c:pt>
                <c:pt idx="43">
                  <c:v>-2789</c:v>
                </c:pt>
                <c:pt idx="44">
                  <c:v>-2738.5</c:v>
                </c:pt>
                <c:pt idx="45">
                  <c:v>-2564.5</c:v>
                </c:pt>
                <c:pt idx="46">
                  <c:v>-2549.5</c:v>
                </c:pt>
                <c:pt idx="47">
                  <c:v>-2492</c:v>
                </c:pt>
                <c:pt idx="48">
                  <c:v>-2300.5</c:v>
                </c:pt>
                <c:pt idx="49">
                  <c:v>-2179</c:v>
                </c:pt>
                <c:pt idx="50">
                  <c:v>-2164</c:v>
                </c:pt>
                <c:pt idx="51">
                  <c:v>-2143.5</c:v>
                </c:pt>
                <c:pt idx="52">
                  <c:v>-2128.5</c:v>
                </c:pt>
                <c:pt idx="53">
                  <c:v>-2111.5</c:v>
                </c:pt>
                <c:pt idx="54">
                  <c:v>-2104.5</c:v>
                </c:pt>
                <c:pt idx="55">
                  <c:v>-2031.5</c:v>
                </c:pt>
                <c:pt idx="56">
                  <c:v>-2031</c:v>
                </c:pt>
                <c:pt idx="57">
                  <c:v>-1903</c:v>
                </c:pt>
                <c:pt idx="58">
                  <c:v>-1874.5</c:v>
                </c:pt>
                <c:pt idx="59">
                  <c:v>-1863</c:v>
                </c:pt>
                <c:pt idx="60">
                  <c:v>-1826.5</c:v>
                </c:pt>
                <c:pt idx="61">
                  <c:v>-1714.5</c:v>
                </c:pt>
                <c:pt idx="62">
                  <c:v>-1697.5</c:v>
                </c:pt>
                <c:pt idx="63">
                  <c:v>-1669.5</c:v>
                </c:pt>
                <c:pt idx="64">
                  <c:v>-1643.5</c:v>
                </c:pt>
                <c:pt idx="65">
                  <c:v>-1542</c:v>
                </c:pt>
                <c:pt idx="66">
                  <c:v>-1539</c:v>
                </c:pt>
                <c:pt idx="67">
                  <c:v>-1465.5</c:v>
                </c:pt>
                <c:pt idx="68">
                  <c:v>-1441.5</c:v>
                </c:pt>
                <c:pt idx="69">
                  <c:v>-1438.5</c:v>
                </c:pt>
                <c:pt idx="70">
                  <c:v>-1433.5</c:v>
                </c:pt>
                <c:pt idx="71">
                  <c:v>-1418.5</c:v>
                </c:pt>
                <c:pt idx="72">
                  <c:v>-1315.5</c:v>
                </c:pt>
                <c:pt idx="73">
                  <c:v>-1306.5</c:v>
                </c:pt>
                <c:pt idx="74">
                  <c:v>-1306.5</c:v>
                </c:pt>
                <c:pt idx="75">
                  <c:v>-1303.5</c:v>
                </c:pt>
                <c:pt idx="76">
                  <c:v>-1254.5</c:v>
                </c:pt>
                <c:pt idx="77">
                  <c:v>-1209.5</c:v>
                </c:pt>
                <c:pt idx="78">
                  <c:v>-1161.5</c:v>
                </c:pt>
                <c:pt idx="79">
                  <c:v>-1158</c:v>
                </c:pt>
                <c:pt idx="80">
                  <c:v>-1154</c:v>
                </c:pt>
                <c:pt idx="81">
                  <c:v>-1101.5</c:v>
                </c:pt>
                <c:pt idx="82">
                  <c:v>-1101.5</c:v>
                </c:pt>
                <c:pt idx="83">
                  <c:v>-1101.5</c:v>
                </c:pt>
                <c:pt idx="84">
                  <c:v>-1101.5</c:v>
                </c:pt>
                <c:pt idx="85">
                  <c:v>-1101.5</c:v>
                </c:pt>
                <c:pt idx="86">
                  <c:v>-1093.5</c:v>
                </c:pt>
                <c:pt idx="87">
                  <c:v>-1069.5</c:v>
                </c:pt>
                <c:pt idx="88">
                  <c:v>-1050.5</c:v>
                </c:pt>
                <c:pt idx="89">
                  <c:v>-1034</c:v>
                </c:pt>
                <c:pt idx="90">
                  <c:v>-913.5</c:v>
                </c:pt>
                <c:pt idx="91">
                  <c:v>-897.5</c:v>
                </c:pt>
                <c:pt idx="92">
                  <c:v>-897</c:v>
                </c:pt>
                <c:pt idx="93">
                  <c:v>-893</c:v>
                </c:pt>
                <c:pt idx="94">
                  <c:v>-893</c:v>
                </c:pt>
                <c:pt idx="95">
                  <c:v>-893</c:v>
                </c:pt>
                <c:pt idx="96">
                  <c:v>-862</c:v>
                </c:pt>
                <c:pt idx="97">
                  <c:v>-861</c:v>
                </c:pt>
                <c:pt idx="98">
                  <c:v>-861</c:v>
                </c:pt>
                <c:pt idx="99">
                  <c:v>-813</c:v>
                </c:pt>
                <c:pt idx="100">
                  <c:v>-801</c:v>
                </c:pt>
                <c:pt idx="101">
                  <c:v>-741.5</c:v>
                </c:pt>
                <c:pt idx="102">
                  <c:v>-697</c:v>
                </c:pt>
                <c:pt idx="103">
                  <c:v>-697</c:v>
                </c:pt>
                <c:pt idx="104">
                  <c:v>-697</c:v>
                </c:pt>
                <c:pt idx="105">
                  <c:v>-697</c:v>
                </c:pt>
                <c:pt idx="106">
                  <c:v>-697</c:v>
                </c:pt>
                <c:pt idx="107">
                  <c:v>-697</c:v>
                </c:pt>
                <c:pt idx="108">
                  <c:v>-697</c:v>
                </c:pt>
                <c:pt idx="109">
                  <c:v>-697</c:v>
                </c:pt>
                <c:pt idx="110">
                  <c:v>-697</c:v>
                </c:pt>
                <c:pt idx="111">
                  <c:v>-697</c:v>
                </c:pt>
                <c:pt idx="112">
                  <c:v>-697</c:v>
                </c:pt>
                <c:pt idx="113">
                  <c:v>-693</c:v>
                </c:pt>
                <c:pt idx="114">
                  <c:v>-693</c:v>
                </c:pt>
                <c:pt idx="115">
                  <c:v>-693</c:v>
                </c:pt>
                <c:pt idx="116">
                  <c:v>-693</c:v>
                </c:pt>
                <c:pt idx="117">
                  <c:v>-693</c:v>
                </c:pt>
                <c:pt idx="118">
                  <c:v>-693</c:v>
                </c:pt>
                <c:pt idx="119">
                  <c:v>-677</c:v>
                </c:pt>
                <c:pt idx="120">
                  <c:v>-645.5</c:v>
                </c:pt>
                <c:pt idx="121">
                  <c:v>-492.5</c:v>
                </c:pt>
                <c:pt idx="122">
                  <c:v>-488.5</c:v>
                </c:pt>
                <c:pt idx="123">
                  <c:v>-484.5</c:v>
                </c:pt>
                <c:pt idx="124">
                  <c:v>-484.5</c:v>
                </c:pt>
                <c:pt idx="125">
                  <c:v>-478</c:v>
                </c:pt>
                <c:pt idx="126">
                  <c:v>-476.5</c:v>
                </c:pt>
                <c:pt idx="127">
                  <c:v>-476.5</c:v>
                </c:pt>
                <c:pt idx="128">
                  <c:v>-476</c:v>
                </c:pt>
                <c:pt idx="129">
                  <c:v>-474.5</c:v>
                </c:pt>
                <c:pt idx="130">
                  <c:v>-472.5</c:v>
                </c:pt>
                <c:pt idx="131">
                  <c:v>-469</c:v>
                </c:pt>
                <c:pt idx="132">
                  <c:v>-462.5</c:v>
                </c:pt>
                <c:pt idx="133">
                  <c:v>-462</c:v>
                </c:pt>
                <c:pt idx="134">
                  <c:v>-461.5</c:v>
                </c:pt>
                <c:pt idx="135">
                  <c:v>-458.5</c:v>
                </c:pt>
                <c:pt idx="136">
                  <c:v>-458</c:v>
                </c:pt>
                <c:pt idx="137">
                  <c:v>-456</c:v>
                </c:pt>
                <c:pt idx="138">
                  <c:v>-454.5</c:v>
                </c:pt>
                <c:pt idx="139">
                  <c:v>-454</c:v>
                </c:pt>
                <c:pt idx="140">
                  <c:v>-452</c:v>
                </c:pt>
                <c:pt idx="141">
                  <c:v>-445.5</c:v>
                </c:pt>
                <c:pt idx="142">
                  <c:v>-444</c:v>
                </c:pt>
                <c:pt idx="143">
                  <c:v>-442</c:v>
                </c:pt>
                <c:pt idx="144">
                  <c:v>-440</c:v>
                </c:pt>
                <c:pt idx="145">
                  <c:v>-438</c:v>
                </c:pt>
                <c:pt idx="146">
                  <c:v>-437.5</c:v>
                </c:pt>
                <c:pt idx="147">
                  <c:v>-429.5</c:v>
                </c:pt>
                <c:pt idx="148">
                  <c:v>-320.5</c:v>
                </c:pt>
                <c:pt idx="149">
                  <c:v>-296</c:v>
                </c:pt>
                <c:pt idx="150">
                  <c:v>-288</c:v>
                </c:pt>
                <c:pt idx="151">
                  <c:v>-284</c:v>
                </c:pt>
                <c:pt idx="152">
                  <c:v>-272.5</c:v>
                </c:pt>
                <c:pt idx="153">
                  <c:v>-268</c:v>
                </c:pt>
                <c:pt idx="154">
                  <c:v>-260</c:v>
                </c:pt>
                <c:pt idx="155">
                  <c:v>-244.5</c:v>
                </c:pt>
                <c:pt idx="156">
                  <c:v>-228.5</c:v>
                </c:pt>
                <c:pt idx="157">
                  <c:v>-224</c:v>
                </c:pt>
                <c:pt idx="158">
                  <c:v>-68</c:v>
                </c:pt>
                <c:pt idx="159">
                  <c:v>-36.5</c:v>
                </c:pt>
                <c:pt idx="160">
                  <c:v>0.5</c:v>
                </c:pt>
                <c:pt idx="161">
                  <c:v>3.5</c:v>
                </c:pt>
                <c:pt idx="162">
                  <c:v>11.5</c:v>
                </c:pt>
                <c:pt idx="163">
                  <c:v>112.5</c:v>
                </c:pt>
                <c:pt idx="164">
                  <c:v>132.5</c:v>
                </c:pt>
                <c:pt idx="165">
                  <c:v>132.5</c:v>
                </c:pt>
                <c:pt idx="166">
                  <c:v>135.5</c:v>
                </c:pt>
                <c:pt idx="167">
                  <c:v>136.5</c:v>
                </c:pt>
                <c:pt idx="168">
                  <c:v>136.5</c:v>
                </c:pt>
                <c:pt idx="169">
                  <c:v>156.5</c:v>
                </c:pt>
                <c:pt idx="170">
                  <c:v>172</c:v>
                </c:pt>
                <c:pt idx="171">
                  <c:v>349</c:v>
                </c:pt>
                <c:pt idx="172">
                  <c:v>417.5</c:v>
                </c:pt>
                <c:pt idx="173">
                  <c:v>553</c:v>
                </c:pt>
                <c:pt idx="174">
                  <c:v>553</c:v>
                </c:pt>
                <c:pt idx="175">
                  <c:v>553</c:v>
                </c:pt>
                <c:pt idx="176">
                  <c:v>858</c:v>
                </c:pt>
                <c:pt idx="177">
                  <c:v>862.5</c:v>
                </c:pt>
                <c:pt idx="178">
                  <c:v>1042.5</c:v>
                </c:pt>
                <c:pt idx="179">
                  <c:v>1058.5</c:v>
                </c:pt>
                <c:pt idx="180">
                  <c:v>1193</c:v>
                </c:pt>
                <c:pt idx="181">
                  <c:v>1223</c:v>
                </c:pt>
                <c:pt idx="182">
                  <c:v>1223</c:v>
                </c:pt>
                <c:pt idx="183">
                  <c:v>1227</c:v>
                </c:pt>
                <c:pt idx="184">
                  <c:v>1235</c:v>
                </c:pt>
                <c:pt idx="185">
                  <c:v>1243.5</c:v>
                </c:pt>
                <c:pt idx="186">
                  <c:v>1379</c:v>
                </c:pt>
                <c:pt idx="187">
                  <c:v>1395</c:v>
                </c:pt>
                <c:pt idx="188">
                  <c:v>1419.5</c:v>
                </c:pt>
                <c:pt idx="189">
                  <c:v>1491.5</c:v>
                </c:pt>
                <c:pt idx="190">
                  <c:v>1591.5</c:v>
                </c:pt>
                <c:pt idx="191">
                  <c:v>1595.5</c:v>
                </c:pt>
                <c:pt idx="192">
                  <c:v>1631.5</c:v>
                </c:pt>
                <c:pt idx="193">
                  <c:v>1631.5</c:v>
                </c:pt>
                <c:pt idx="194">
                  <c:v>1647.5</c:v>
                </c:pt>
                <c:pt idx="195">
                  <c:v>1791.5</c:v>
                </c:pt>
                <c:pt idx="196">
                  <c:v>1799.5</c:v>
                </c:pt>
                <c:pt idx="197">
                  <c:v>1799.5</c:v>
                </c:pt>
                <c:pt idx="198">
                  <c:v>1859.5</c:v>
                </c:pt>
                <c:pt idx="199">
                  <c:v>1887.5</c:v>
                </c:pt>
                <c:pt idx="200">
                  <c:v>1915.5</c:v>
                </c:pt>
                <c:pt idx="201">
                  <c:v>2048</c:v>
                </c:pt>
                <c:pt idx="202">
                  <c:v>2064.5</c:v>
                </c:pt>
                <c:pt idx="203">
                  <c:v>2092</c:v>
                </c:pt>
                <c:pt idx="204">
                  <c:v>2252</c:v>
                </c:pt>
                <c:pt idx="205">
                  <c:v>2273</c:v>
                </c:pt>
                <c:pt idx="206">
                  <c:v>2313</c:v>
                </c:pt>
                <c:pt idx="207">
                  <c:v>2476</c:v>
                </c:pt>
                <c:pt idx="208">
                  <c:v>2517.5</c:v>
                </c:pt>
                <c:pt idx="209">
                  <c:v>2629</c:v>
                </c:pt>
                <c:pt idx="210">
                  <c:v>2664</c:v>
                </c:pt>
                <c:pt idx="211">
                  <c:v>2693.5</c:v>
                </c:pt>
                <c:pt idx="212">
                  <c:v>2738</c:v>
                </c:pt>
                <c:pt idx="213">
                  <c:v>2757</c:v>
                </c:pt>
                <c:pt idx="214">
                  <c:v>2872</c:v>
                </c:pt>
                <c:pt idx="215">
                  <c:v>2873.5</c:v>
                </c:pt>
                <c:pt idx="216">
                  <c:v>2881</c:v>
                </c:pt>
                <c:pt idx="217">
                  <c:v>2909</c:v>
                </c:pt>
                <c:pt idx="218">
                  <c:v>2926</c:v>
                </c:pt>
                <c:pt idx="219">
                  <c:v>2926</c:v>
                </c:pt>
                <c:pt idx="220">
                  <c:v>3074</c:v>
                </c:pt>
                <c:pt idx="221">
                  <c:v>3081</c:v>
                </c:pt>
                <c:pt idx="222">
                  <c:v>3090</c:v>
                </c:pt>
                <c:pt idx="223">
                  <c:v>3090</c:v>
                </c:pt>
                <c:pt idx="224">
                  <c:v>3102.5</c:v>
                </c:pt>
                <c:pt idx="225">
                  <c:v>3110</c:v>
                </c:pt>
                <c:pt idx="226">
                  <c:v>3286.5</c:v>
                </c:pt>
                <c:pt idx="227">
                  <c:v>3290.5</c:v>
                </c:pt>
                <c:pt idx="228">
                  <c:v>3290.5</c:v>
                </c:pt>
                <c:pt idx="229">
                  <c:v>3313.5</c:v>
                </c:pt>
                <c:pt idx="230">
                  <c:v>3327</c:v>
                </c:pt>
                <c:pt idx="231">
                  <c:v>3327</c:v>
                </c:pt>
                <c:pt idx="232">
                  <c:v>3507</c:v>
                </c:pt>
                <c:pt idx="233">
                  <c:v>3517</c:v>
                </c:pt>
                <c:pt idx="234">
                  <c:v>3673.5</c:v>
                </c:pt>
                <c:pt idx="235">
                  <c:v>3683</c:v>
                </c:pt>
                <c:pt idx="236">
                  <c:v>3722</c:v>
                </c:pt>
                <c:pt idx="237">
                  <c:v>3731.5</c:v>
                </c:pt>
                <c:pt idx="238">
                  <c:v>3739</c:v>
                </c:pt>
                <c:pt idx="239">
                  <c:v>3763</c:v>
                </c:pt>
                <c:pt idx="240">
                  <c:v>3772</c:v>
                </c:pt>
                <c:pt idx="241">
                  <c:v>3919.5</c:v>
                </c:pt>
              </c:numCache>
            </c:numRef>
          </c:xVal>
          <c:yVal>
            <c:numRef>
              <c:f>A!$H$21:$H$9914</c:f>
              <c:numCache>
                <c:formatCode>General</c:formatCode>
                <c:ptCount val="9894"/>
                <c:pt idx="1">
                  <c:v>1.2449529996956699E-2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0F-4B12-B45F-4D56C294D9CD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A!$F$21:$F$9914</c:f>
              <c:numCache>
                <c:formatCode>General</c:formatCode>
                <c:ptCount val="9894"/>
                <c:pt idx="0">
                  <c:v>-5666</c:v>
                </c:pt>
                <c:pt idx="1">
                  <c:v>-5610</c:v>
                </c:pt>
                <c:pt idx="2">
                  <c:v>-5610</c:v>
                </c:pt>
                <c:pt idx="3">
                  <c:v>-5502</c:v>
                </c:pt>
                <c:pt idx="4">
                  <c:v>-5466</c:v>
                </c:pt>
                <c:pt idx="5">
                  <c:v>-5301.5</c:v>
                </c:pt>
                <c:pt idx="6">
                  <c:v>-5273</c:v>
                </c:pt>
                <c:pt idx="7">
                  <c:v>-5269</c:v>
                </c:pt>
                <c:pt idx="8">
                  <c:v>-5269</c:v>
                </c:pt>
                <c:pt idx="9">
                  <c:v>-5269</c:v>
                </c:pt>
                <c:pt idx="10">
                  <c:v>-5265.5</c:v>
                </c:pt>
                <c:pt idx="11">
                  <c:v>-5265</c:v>
                </c:pt>
                <c:pt idx="12">
                  <c:v>-5253</c:v>
                </c:pt>
                <c:pt idx="13">
                  <c:v>-5168.5</c:v>
                </c:pt>
                <c:pt idx="14">
                  <c:v>-5065</c:v>
                </c:pt>
                <c:pt idx="15">
                  <c:v>-5057</c:v>
                </c:pt>
                <c:pt idx="16">
                  <c:v>-4788</c:v>
                </c:pt>
                <c:pt idx="17">
                  <c:v>-4680</c:v>
                </c:pt>
                <c:pt idx="18">
                  <c:v>-4640.5</c:v>
                </c:pt>
                <c:pt idx="19">
                  <c:v>-4464</c:v>
                </c:pt>
                <c:pt idx="20">
                  <c:v>-4428</c:v>
                </c:pt>
                <c:pt idx="21">
                  <c:v>-4367.5</c:v>
                </c:pt>
                <c:pt idx="22">
                  <c:v>-4235.5</c:v>
                </c:pt>
                <c:pt idx="23">
                  <c:v>-4188</c:v>
                </c:pt>
                <c:pt idx="24">
                  <c:v>-4159.5</c:v>
                </c:pt>
                <c:pt idx="25">
                  <c:v>-4148</c:v>
                </c:pt>
                <c:pt idx="26">
                  <c:v>-4111.5</c:v>
                </c:pt>
                <c:pt idx="27">
                  <c:v>-4031.5</c:v>
                </c:pt>
                <c:pt idx="28">
                  <c:v>-3999.5</c:v>
                </c:pt>
                <c:pt idx="29">
                  <c:v>-3982.5</c:v>
                </c:pt>
                <c:pt idx="30">
                  <c:v>-3968.5</c:v>
                </c:pt>
                <c:pt idx="31">
                  <c:v>-3968.5</c:v>
                </c:pt>
                <c:pt idx="32">
                  <c:v>-3954.5</c:v>
                </c:pt>
                <c:pt idx="33">
                  <c:v>-3827</c:v>
                </c:pt>
                <c:pt idx="34">
                  <c:v>-3776.5</c:v>
                </c:pt>
                <c:pt idx="35">
                  <c:v>-3750.5</c:v>
                </c:pt>
                <c:pt idx="36">
                  <c:v>-3726.5</c:v>
                </c:pt>
                <c:pt idx="37">
                  <c:v>-3594</c:v>
                </c:pt>
                <c:pt idx="38">
                  <c:v>-3582</c:v>
                </c:pt>
                <c:pt idx="39">
                  <c:v>-3530</c:v>
                </c:pt>
                <c:pt idx="40">
                  <c:v>-3154.5</c:v>
                </c:pt>
                <c:pt idx="41">
                  <c:v>-2949</c:v>
                </c:pt>
                <c:pt idx="42">
                  <c:v>-2789.5</c:v>
                </c:pt>
                <c:pt idx="43">
                  <c:v>-2789</c:v>
                </c:pt>
                <c:pt idx="44">
                  <c:v>-2738.5</c:v>
                </c:pt>
                <c:pt idx="45">
                  <c:v>-2564.5</c:v>
                </c:pt>
                <c:pt idx="46">
                  <c:v>-2549.5</c:v>
                </c:pt>
                <c:pt idx="47">
                  <c:v>-2492</c:v>
                </c:pt>
                <c:pt idx="48">
                  <c:v>-2300.5</c:v>
                </c:pt>
                <c:pt idx="49">
                  <c:v>-2179</c:v>
                </c:pt>
                <c:pt idx="50">
                  <c:v>-2164</c:v>
                </c:pt>
                <c:pt idx="51">
                  <c:v>-2143.5</c:v>
                </c:pt>
                <c:pt idx="52">
                  <c:v>-2128.5</c:v>
                </c:pt>
                <c:pt idx="53">
                  <c:v>-2111.5</c:v>
                </c:pt>
                <c:pt idx="54">
                  <c:v>-2104.5</c:v>
                </c:pt>
                <c:pt idx="55">
                  <c:v>-2031.5</c:v>
                </c:pt>
                <c:pt idx="56">
                  <c:v>-2031</c:v>
                </c:pt>
                <c:pt idx="57">
                  <c:v>-1903</c:v>
                </c:pt>
                <c:pt idx="58">
                  <c:v>-1874.5</c:v>
                </c:pt>
                <c:pt idx="59">
                  <c:v>-1863</c:v>
                </c:pt>
                <c:pt idx="60">
                  <c:v>-1826.5</c:v>
                </c:pt>
                <c:pt idx="61">
                  <c:v>-1714.5</c:v>
                </c:pt>
                <c:pt idx="62">
                  <c:v>-1697.5</c:v>
                </c:pt>
                <c:pt idx="63">
                  <c:v>-1669.5</c:v>
                </c:pt>
                <c:pt idx="64">
                  <c:v>-1643.5</c:v>
                </c:pt>
                <c:pt idx="65">
                  <c:v>-1542</c:v>
                </c:pt>
                <c:pt idx="66">
                  <c:v>-1539</c:v>
                </c:pt>
                <c:pt idx="67">
                  <c:v>-1465.5</c:v>
                </c:pt>
                <c:pt idx="68">
                  <c:v>-1441.5</c:v>
                </c:pt>
                <c:pt idx="69">
                  <c:v>-1438.5</c:v>
                </c:pt>
                <c:pt idx="70">
                  <c:v>-1433.5</c:v>
                </c:pt>
                <c:pt idx="71">
                  <c:v>-1418.5</c:v>
                </c:pt>
                <c:pt idx="72">
                  <c:v>-1315.5</c:v>
                </c:pt>
                <c:pt idx="73">
                  <c:v>-1306.5</c:v>
                </c:pt>
                <c:pt idx="74">
                  <c:v>-1306.5</c:v>
                </c:pt>
                <c:pt idx="75">
                  <c:v>-1303.5</c:v>
                </c:pt>
                <c:pt idx="76">
                  <c:v>-1254.5</c:v>
                </c:pt>
                <c:pt idx="77">
                  <c:v>-1209.5</c:v>
                </c:pt>
                <c:pt idx="78">
                  <c:v>-1161.5</c:v>
                </c:pt>
                <c:pt idx="79">
                  <c:v>-1158</c:v>
                </c:pt>
                <c:pt idx="80">
                  <c:v>-1154</c:v>
                </c:pt>
                <c:pt idx="81">
                  <c:v>-1101.5</c:v>
                </c:pt>
                <c:pt idx="82">
                  <c:v>-1101.5</c:v>
                </c:pt>
                <c:pt idx="83">
                  <c:v>-1101.5</c:v>
                </c:pt>
                <c:pt idx="84">
                  <c:v>-1101.5</c:v>
                </c:pt>
                <c:pt idx="85">
                  <c:v>-1101.5</c:v>
                </c:pt>
                <c:pt idx="86">
                  <c:v>-1093.5</c:v>
                </c:pt>
                <c:pt idx="87">
                  <c:v>-1069.5</c:v>
                </c:pt>
                <c:pt idx="88">
                  <c:v>-1050.5</c:v>
                </c:pt>
                <c:pt idx="89">
                  <c:v>-1034</c:v>
                </c:pt>
                <c:pt idx="90">
                  <c:v>-913.5</c:v>
                </c:pt>
                <c:pt idx="91">
                  <c:v>-897.5</c:v>
                </c:pt>
                <c:pt idx="92">
                  <c:v>-897</c:v>
                </c:pt>
                <c:pt idx="93">
                  <c:v>-893</c:v>
                </c:pt>
                <c:pt idx="94">
                  <c:v>-893</c:v>
                </c:pt>
                <c:pt idx="95">
                  <c:v>-893</c:v>
                </c:pt>
                <c:pt idx="96">
                  <c:v>-862</c:v>
                </c:pt>
                <c:pt idx="97">
                  <c:v>-861</c:v>
                </c:pt>
                <c:pt idx="98">
                  <c:v>-861</c:v>
                </c:pt>
                <c:pt idx="99">
                  <c:v>-813</c:v>
                </c:pt>
                <c:pt idx="100">
                  <c:v>-801</c:v>
                </c:pt>
                <c:pt idx="101">
                  <c:v>-741.5</c:v>
                </c:pt>
                <c:pt idx="102">
                  <c:v>-697</c:v>
                </c:pt>
                <c:pt idx="103">
                  <c:v>-697</c:v>
                </c:pt>
                <c:pt idx="104">
                  <c:v>-697</c:v>
                </c:pt>
                <c:pt idx="105">
                  <c:v>-697</c:v>
                </c:pt>
                <c:pt idx="106">
                  <c:v>-697</c:v>
                </c:pt>
                <c:pt idx="107">
                  <c:v>-697</c:v>
                </c:pt>
                <c:pt idx="108">
                  <c:v>-697</c:v>
                </c:pt>
                <c:pt idx="109">
                  <c:v>-697</c:v>
                </c:pt>
                <c:pt idx="110">
                  <c:v>-697</c:v>
                </c:pt>
                <c:pt idx="111">
                  <c:v>-697</c:v>
                </c:pt>
                <c:pt idx="112">
                  <c:v>-697</c:v>
                </c:pt>
                <c:pt idx="113">
                  <c:v>-693</c:v>
                </c:pt>
                <c:pt idx="114">
                  <c:v>-693</c:v>
                </c:pt>
                <c:pt idx="115">
                  <c:v>-693</c:v>
                </c:pt>
                <c:pt idx="116">
                  <c:v>-693</c:v>
                </c:pt>
                <c:pt idx="117">
                  <c:v>-693</c:v>
                </c:pt>
                <c:pt idx="118">
                  <c:v>-693</c:v>
                </c:pt>
                <c:pt idx="119">
                  <c:v>-677</c:v>
                </c:pt>
                <c:pt idx="120">
                  <c:v>-645.5</c:v>
                </c:pt>
                <c:pt idx="121">
                  <c:v>-492.5</c:v>
                </c:pt>
                <c:pt idx="122">
                  <c:v>-488.5</c:v>
                </c:pt>
                <c:pt idx="123">
                  <c:v>-484.5</c:v>
                </c:pt>
                <c:pt idx="124">
                  <c:v>-484.5</c:v>
                </c:pt>
                <c:pt idx="125">
                  <c:v>-478</c:v>
                </c:pt>
                <c:pt idx="126">
                  <c:v>-476.5</c:v>
                </c:pt>
                <c:pt idx="127">
                  <c:v>-476.5</c:v>
                </c:pt>
                <c:pt idx="128">
                  <c:v>-476</c:v>
                </c:pt>
                <c:pt idx="129">
                  <c:v>-474.5</c:v>
                </c:pt>
                <c:pt idx="130">
                  <c:v>-472.5</c:v>
                </c:pt>
                <c:pt idx="131">
                  <c:v>-469</c:v>
                </c:pt>
                <c:pt idx="132">
                  <c:v>-462.5</c:v>
                </c:pt>
                <c:pt idx="133">
                  <c:v>-462</c:v>
                </c:pt>
                <c:pt idx="134">
                  <c:v>-461.5</c:v>
                </c:pt>
                <c:pt idx="135">
                  <c:v>-458.5</c:v>
                </c:pt>
                <c:pt idx="136">
                  <c:v>-458</c:v>
                </c:pt>
                <c:pt idx="137">
                  <c:v>-456</c:v>
                </c:pt>
                <c:pt idx="138">
                  <c:v>-454.5</c:v>
                </c:pt>
                <c:pt idx="139">
                  <c:v>-454</c:v>
                </c:pt>
                <c:pt idx="140">
                  <c:v>-452</c:v>
                </c:pt>
                <c:pt idx="141">
                  <c:v>-445.5</c:v>
                </c:pt>
                <c:pt idx="142">
                  <c:v>-444</c:v>
                </c:pt>
                <c:pt idx="143">
                  <c:v>-442</c:v>
                </c:pt>
                <c:pt idx="144">
                  <c:v>-440</c:v>
                </c:pt>
                <c:pt idx="145">
                  <c:v>-438</c:v>
                </c:pt>
                <c:pt idx="146">
                  <c:v>-437.5</c:v>
                </c:pt>
                <c:pt idx="147">
                  <c:v>-429.5</c:v>
                </c:pt>
                <c:pt idx="148">
                  <c:v>-320.5</c:v>
                </c:pt>
                <c:pt idx="149">
                  <c:v>-296</c:v>
                </c:pt>
                <c:pt idx="150">
                  <c:v>-288</c:v>
                </c:pt>
                <c:pt idx="151">
                  <c:v>-284</c:v>
                </c:pt>
                <c:pt idx="152">
                  <c:v>-272.5</c:v>
                </c:pt>
                <c:pt idx="153">
                  <c:v>-268</c:v>
                </c:pt>
                <c:pt idx="154">
                  <c:v>-260</c:v>
                </c:pt>
                <c:pt idx="155">
                  <c:v>-244.5</c:v>
                </c:pt>
                <c:pt idx="156">
                  <c:v>-228.5</c:v>
                </c:pt>
                <c:pt idx="157">
                  <c:v>-224</c:v>
                </c:pt>
                <c:pt idx="158">
                  <c:v>-68</c:v>
                </c:pt>
                <c:pt idx="159">
                  <c:v>-36.5</c:v>
                </c:pt>
                <c:pt idx="160">
                  <c:v>0.5</c:v>
                </c:pt>
                <c:pt idx="161">
                  <c:v>3.5</c:v>
                </c:pt>
                <c:pt idx="162">
                  <c:v>11.5</c:v>
                </c:pt>
                <c:pt idx="163">
                  <c:v>112.5</c:v>
                </c:pt>
                <c:pt idx="164">
                  <c:v>132.5</c:v>
                </c:pt>
                <c:pt idx="165">
                  <c:v>132.5</c:v>
                </c:pt>
                <c:pt idx="166">
                  <c:v>135.5</c:v>
                </c:pt>
                <c:pt idx="167">
                  <c:v>136.5</c:v>
                </c:pt>
                <c:pt idx="168">
                  <c:v>136.5</c:v>
                </c:pt>
                <c:pt idx="169">
                  <c:v>156.5</c:v>
                </c:pt>
                <c:pt idx="170">
                  <c:v>172</c:v>
                </c:pt>
                <c:pt idx="171">
                  <c:v>349</c:v>
                </c:pt>
                <c:pt idx="172">
                  <c:v>417.5</c:v>
                </c:pt>
                <c:pt idx="173">
                  <c:v>553</c:v>
                </c:pt>
                <c:pt idx="174">
                  <c:v>553</c:v>
                </c:pt>
                <c:pt idx="175">
                  <c:v>553</c:v>
                </c:pt>
                <c:pt idx="176">
                  <c:v>858</c:v>
                </c:pt>
                <c:pt idx="177">
                  <c:v>862.5</c:v>
                </c:pt>
                <c:pt idx="178">
                  <c:v>1042.5</c:v>
                </c:pt>
                <c:pt idx="179">
                  <c:v>1058.5</c:v>
                </c:pt>
                <c:pt idx="180">
                  <c:v>1193</c:v>
                </c:pt>
                <c:pt idx="181">
                  <c:v>1223</c:v>
                </c:pt>
                <c:pt idx="182">
                  <c:v>1223</c:v>
                </c:pt>
                <c:pt idx="183">
                  <c:v>1227</c:v>
                </c:pt>
                <c:pt idx="184">
                  <c:v>1235</c:v>
                </c:pt>
                <c:pt idx="185">
                  <c:v>1243.5</c:v>
                </c:pt>
                <c:pt idx="186">
                  <c:v>1379</c:v>
                </c:pt>
                <c:pt idx="187">
                  <c:v>1395</c:v>
                </c:pt>
                <c:pt idx="188">
                  <c:v>1419.5</c:v>
                </c:pt>
                <c:pt idx="189">
                  <c:v>1491.5</c:v>
                </c:pt>
                <c:pt idx="190">
                  <c:v>1591.5</c:v>
                </c:pt>
                <c:pt idx="191">
                  <c:v>1595.5</c:v>
                </c:pt>
                <c:pt idx="192">
                  <c:v>1631.5</c:v>
                </c:pt>
                <c:pt idx="193">
                  <c:v>1631.5</c:v>
                </c:pt>
                <c:pt idx="194">
                  <c:v>1647.5</c:v>
                </c:pt>
                <c:pt idx="195">
                  <c:v>1791.5</c:v>
                </c:pt>
                <c:pt idx="196">
                  <c:v>1799.5</c:v>
                </c:pt>
                <c:pt idx="197">
                  <c:v>1799.5</c:v>
                </c:pt>
                <c:pt idx="198">
                  <c:v>1859.5</c:v>
                </c:pt>
                <c:pt idx="199">
                  <c:v>1887.5</c:v>
                </c:pt>
                <c:pt idx="200">
                  <c:v>1915.5</c:v>
                </c:pt>
                <c:pt idx="201">
                  <c:v>2048</c:v>
                </c:pt>
                <c:pt idx="202">
                  <c:v>2064.5</c:v>
                </c:pt>
                <c:pt idx="203">
                  <c:v>2092</c:v>
                </c:pt>
                <c:pt idx="204">
                  <c:v>2252</c:v>
                </c:pt>
                <c:pt idx="205">
                  <c:v>2273</c:v>
                </c:pt>
                <c:pt idx="206">
                  <c:v>2313</c:v>
                </c:pt>
                <c:pt idx="207">
                  <c:v>2476</c:v>
                </c:pt>
                <c:pt idx="208">
                  <c:v>2517.5</c:v>
                </c:pt>
                <c:pt idx="209">
                  <c:v>2629</c:v>
                </c:pt>
                <c:pt idx="210">
                  <c:v>2664</c:v>
                </c:pt>
                <c:pt idx="211">
                  <c:v>2693.5</c:v>
                </c:pt>
                <c:pt idx="212">
                  <c:v>2738</c:v>
                </c:pt>
                <c:pt idx="213">
                  <c:v>2757</c:v>
                </c:pt>
                <c:pt idx="214">
                  <c:v>2872</c:v>
                </c:pt>
                <c:pt idx="215">
                  <c:v>2873.5</c:v>
                </c:pt>
                <c:pt idx="216">
                  <c:v>2881</c:v>
                </c:pt>
                <c:pt idx="217">
                  <c:v>2909</c:v>
                </c:pt>
                <c:pt idx="218">
                  <c:v>2926</c:v>
                </c:pt>
                <c:pt idx="219">
                  <c:v>2926</c:v>
                </c:pt>
                <c:pt idx="220">
                  <c:v>3074</c:v>
                </c:pt>
                <c:pt idx="221">
                  <c:v>3081</c:v>
                </c:pt>
                <c:pt idx="222">
                  <c:v>3090</c:v>
                </c:pt>
                <c:pt idx="223">
                  <c:v>3090</c:v>
                </c:pt>
                <c:pt idx="224">
                  <c:v>3102.5</c:v>
                </c:pt>
                <c:pt idx="225">
                  <c:v>3110</c:v>
                </c:pt>
                <c:pt idx="226">
                  <c:v>3286.5</c:v>
                </c:pt>
                <c:pt idx="227">
                  <c:v>3290.5</c:v>
                </c:pt>
                <c:pt idx="228">
                  <c:v>3290.5</c:v>
                </c:pt>
                <c:pt idx="229">
                  <c:v>3313.5</c:v>
                </c:pt>
                <c:pt idx="230">
                  <c:v>3327</c:v>
                </c:pt>
                <c:pt idx="231">
                  <c:v>3327</c:v>
                </c:pt>
                <c:pt idx="232">
                  <c:v>3507</c:v>
                </c:pt>
                <c:pt idx="233">
                  <c:v>3517</c:v>
                </c:pt>
                <c:pt idx="234">
                  <c:v>3673.5</c:v>
                </c:pt>
                <c:pt idx="235">
                  <c:v>3683</c:v>
                </c:pt>
                <c:pt idx="236">
                  <c:v>3722</c:v>
                </c:pt>
                <c:pt idx="237">
                  <c:v>3731.5</c:v>
                </c:pt>
                <c:pt idx="238">
                  <c:v>3739</c:v>
                </c:pt>
                <c:pt idx="239">
                  <c:v>3763</c:v>
                </c:pt>
                <c:pt idx="240">
                  <c:v>3772</c:v>
                </c:pt>
                <c:pt idx="241">
                  <c:v>3919.5</c:v>
                </c:pt>
              </c:numCache>
            </c:numRef>
          </c:xVal>
          <c:yVal>
            <c:numRef>
              <c:f>A!$I$21:$I$9914</c:f>
              <c:numCache>
                <c:formatCode>General</c:formatCode>
                <c:ptCount val="9894"/>
                <c:pt idx="20">
                  <c:v>7.6750099979108199E-3</c:v>
                </c:pt>
                <c:pt idx="21">
                  <c:v>-2.8751520003424957E-2</c:v>
                </c:pt>
                <c:pt idx="22">
                  <c:v>-1.4773040005820803E-2</c:v>
                </c:pt>
                <c:pt idx="27">
                  <c:v>-1.6624480005702935E-2</c:v>
                </c:pt>
                <c:pt idx="30">
                  <c:v>-1.5225660004944075E-2</c:v>
                </c:pt>
                <c:pt idx="31">
                  <c:v>-1.4225660008378327E-2</c:v>
                </c:pt>
                <c:pt idx="34">
                  <c:v>-2.3438780001015402E-2</c:v>
                </c:pt>
                <c:pt idx="37">
                  <c:v>1.7811769997933879E-2</c:v>
                </c:pt>
                <c:pt idx="39">
                  <c:v>2.0740729989483953E-2</c:v>
                </c:pt>
                <c:pt idx="40">
                  <c:v>-2.6691700004448649E-2</c:v>
                </c:pt>
                <c:pt idx="41">
                  <c:v>3.752069991605822E-3</c:v>
                </c:pt>
                <c:pt idx="45">
                  <c:v>-2.6909100000921171E-2</c:v>
                </c:pt>
                <c:pt idx="46">
                  <c:v>5.0429999901098199E-3</c:v>
                </c:pt>
                <c:pt idx="48">
                  <c:v>-9.9521400043158792E-3</c:v>
                </c:pt>
                <c:pt idx="50">
                  <c:v>-6.0880300079588778E-3</c:v>
                </c:pt>
                <c:pt idx="51">
                  <c:v>-4.7201600027619861E-3</c:v>
                </c:pt>
                <c:pt idx="52">
                  <c:v>-1.2768060005328152E-2</c:v>
                </c:pt>
                <c:pt idx="54">
                  <c:v>-1.704470000549918E-2</c:v>
                </c:pt>
                <c:pt idx="55">
                  <c:v>-2.2344480006722733E-2</c:v>
                </c:pt>
                <c:pt idx="56">
                  <c:v>5.420589994173497E-3</c:v>
                </c:pt>
                <c:pt idx="64">
                  <c:v>-1.2650160002522171E-2</c:v>
                </c:pt>
                <c:pt idx="66">
                  <c:v>2.2494699951494113E-3</c:v>
                </c:pt>
                <c:pt idx="69">
                  <c:v>-1.1971460007771384E-2</c:v>
                </c:pt>
                <c:pt idx="70">
                  <c:v>3.6792399914702401E-3</c:v>
                </c:pt>
                <c:pt idx="71">
                  <c:v>-1.8368660006672144E-2</c:v>
                </c:pt>
                <c:pt idx="72">
                  <c:v>-1.0764240010757931E-2</c:v>
                </c:pt>
                <c:pt idx="76">
                  <c:v>-1.1425700002291705E-2</c:v>
                </c:pt>
                <c:pt idx="81">
                  <c:v>-1.0314280007150955E-2</c:v>
                </c:pt>
                <c:pt idx="82">
                  <c:v>-8.3142800067435019E-3</c:v>
                </c:pt>
                <c:pt idx="83">
                  <c:v>-6.3142800063360482E-3</c:v>
                </c:pt>
                <c:pt idx="84">
                  <c:v>-4.3142800059285946E-3</c:v>
                </c:pt>
                <c:pt idx="85">
                  <c:v>2.6857199918595143E-3</c:v>
                </c:pt>
                <c:pt idx="86">
                  <c:v>1.1926839993975591E-2</c:v>
                </c:pt>
                <c:pt idx="87">
                  <c:v>1.650199992582202E-3</c:v>
                </c:pt>
                <c:pt idx="90">
                  <c:v>-7.6479600029415451E-3</c:v>
                </c:pt>
                <c:pt idx="91">
                  <c:v>-5.1657200019690208E-3</c:v>
                </c:pt>
                <c:pt idx="92">
                  <c:v>3.3599349990254268E-2</c:v>
                </c:pt>
                <c:pt idx="93">
                  <c:v>1.8719909996434581E-2</c:v>
                </c:pt>
                <c:pt idx="94">
                  <c:v>2.0719909996842034E-2</c:v>
                </c:pt>
                <c:pt idx="95">
                  <c:v>2.4719909997656941E-2</c:v>
                </c:pt>
                <c:pt idx="99">
                  <c:v>-1.4868890000798274E-2</c:v>
                </c:pt>
                <c:pt idx="102">
                  <c:v>-1.6372650003177114E-2</c:v>
                </c:pt>
                <c:pt idx="103">
                  <c:v>-1.1372650005796459E-2</c:v>
                </c:pt>
                <c:pt idx="104">
                  <c:v>-8.3726500015472993E-3</c:v>
                </c:pt>
                <c:pt idx="105">
                  <c:v>-7.3726500049815513E-3</c:v>
                </c:pt>
                <c:pt idx="106">
                  <c:v>-7.3726500049815513E-3</c:v>
                </c:pt>
                <c:pt idx="107">
                  <c:v>-6.3726500011398457E-3</c:v>
                </c:pt>
                <c:pt idx="108">
                  <c:v>-4.3726500007323921E-3</c:v>
                </c:pt>
                <c:pt idx="109">
                  <c:v>-3.3726500041666441E-3</c:v>
                </c:pt>
                <c:pt idx="110">
                  <c:v>-3.7265000719344243E-4</c:v>
                </c:pt>
                <c:pt idx="111">
                  <c:v>3.6273499936214648E-3</c:v>
                </c:pt>
                <c:pt idx="112">
                  <c:v>1.0627349998685531E-2</c:v>
                </c:pt>
                <c:pt idx="113">
                  <c:v>-1.125209000747418E-2</c:v>
                </c:pt>
                <c:pt idx="114">
                  <c:v>-3.2520900058443658E-3</c:v>
                </c:pt>
                <c:pt idx="115">
                  <c:v>-3.2520900058443658E-3</c:v>
                </c:pt>
                <c:pt idx="116">
                  <c:v>-2.5209000887116417E-4</c:v>
                </c:pt>
                <c:pt idx="117">
                  <c:v>3.7479099919437431E-3</c:v>
                </c:pt>
                <c:pt idx="118">
                  <c:v>1.074790999700781E-2</c:v>
                </c:pt>
                <c:pt idx="119">
                  <c:v>-2.7769850006734487E-2</c:v>
                </c:pt>
                <c:pt idx="120">
                  <c:v>-3.5704400070244446E-3</c:v>
                </c:pt>
                <c:pt idx="123">
                  <c:v>-1.92179000005126E-2</c:v>
                </c:pt>
                <c:pt idx="126">
                  <c:v>-1.1976780006079935E-2</c:v>
                </c:pt>
                <c:pt idx="148">
                  <c:v>-2.6274940006260294E-2</c:v>
                </c:pt>
                <c:pt idx="151">
                  <c:v>-4.4248300036997534E-3</c:v>
                </c:pt>
                <c:pt idx="159">
                  <c:v>-2.0715180005936418E-2</c:v>
                </c:pt>
                <c:pt idx="161">
                  <c:v>-5.5095800053095445E-3</c:v>
                </c:pt>
                <c:pt idx="162">
                  <c:v>-7.2684600090724416E-3</c:v>
                </c:pt>
                <c:pt idx="166">
                  <c:v>-1.2531100008345675E-2</c:v>
                </c:pt>
                <c:pt idx="170">
                  <c:v>-6.6809900090447627E-3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0F-4B12-B45F-4D56C294D9CD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A!$F$21:$F$9914</c:f>
              <c:numCache>
                <c:formatCode>General</c:formatCode>
                <c:ptCount val="9894"/>
                <c:pt idx="0">
                  <c:v>-5666</c:v>
                </c:pt>
                <c:pt idx="1">
                  <c:v>-5610</c:v>
                </c:pt>
                <c:pt idx="2">
                  <c:v>-5610</c:v>
                </c:pt>
                <c:pt idx="3">
                  <c:v>-5502</c:v>
                </c:pt>
                <c:pt idx="4">
                  <c:v>-5466</c:v>
                </c:pt>
                <c:pt idx="5">
                  <c:v>-5301.5</c:v>
                </c:pt>
                <c:pt idx="6">
                  <c:v>-5273</c:v>
                </c:pt>
                <c:pt idx="7">
                  <c:v>-5269</c:v>
                </c:pt>
                <c:pt idx="8">
                  <c:v>-5269</c:v>
                </c:pt>
                <c:pt idx="9">
                  <c:v>-5269</c:v>
                </c:pt>
                <c:pt idx="10">
                  <c:v>-5265.5</c:v>
                </c:pt>
                <c:pt idx="11">
                  <c:v>-5265</c:v>
                </c:pt>
                <c:pt idx="12">
                  <c:v>-5253</c:v>
                </c:pt>
                <c:pt idx="13">
                  <c:v>-5168.5</c:v>
                </c:pt>
                <c:pt idx="14">
                  <c:v>-5065</c:v>
                </c:pt>
                <c:pt idx="15">
                  <c:v>-5057</c:v>
                </c:pt>
                <c:pt idx="16">
                  <c:v>-4788</c:v>
                </c:pt>
                <c:pt idx="17">
                  <c:v>-4680</c:v>
                </c:pt>
                <c:pt idx="18">
                  <c:v>-4640.5</c:v>
                </c:pt>
                <c:pt idx="19">
                  <c:v>-4464</c:v>
                </c:pt>
                <c:pt idx="20">
                  <c:v>-4428</c:v>
                </c:pt>
                <c:pt idx="21">
                  <c:v>-4367.5</c:v>
                </c:pt>
                <c:pt idx="22">
                  <c:v>-4235.5</c:v>
                </c:pt>
                <c:pt idx="23">
                  <c:v>-4188</c:v>
                </c:pt>
                <c:pt idx="24">
                  <c:v>-4159.5</c:v>
                </c:pt>
                <c:pt idx="25">
                  <c:v>-4148</c:v>
                </c:pt>
                <c:pt idx="26">
                  <c:v>-4111.5</c:v>
                </c:pt>
                <c:pt idx="27">
                  <c:v>-4031.5</c:v>
                </c:pt>
                <c:pt idx="28">
                  <c:v>-3999.5</c:v>
                </c:pt>
                <c:pt idx="29">
                  <c:v>-3982.5</c:v>
                </c:pt>
                <c:pt idx="30">
                  <c:v>-3968.5</c:v>
                </c:pt>
                <c:pt idx="31">
                  <c:v>-3968.5</c:v>
                </c:pt>
                <c:pt idx="32">
                  <c:v>-3954.5</c:v>
                </c:pt>
                <c:pt idx="33">
                  <c:v>-3827</c:v>
                </c:pt>
                <c:pt idx="34">
                  <c:v>-3776.5</c:v>
                </c:pt>
                <c:pt idx="35">
                  <c:v>-3750.5</c:v>
                </c:pt>
                <c:pt idx="36">
                  <c:v>-3726.5</c:v>
                </c:pt>
                <c:pt idx="37">
                  <c:v>-3594</c:v>
                </c:pt>
                <c:pt idx="38">
                  <c:v>-3582</c:v>
                </c:pt>
                <c:pt idx="39">
                  <c:v>-3530</c:v>
                </c:pt>
                <c:pt idx="40">
                  <c:v>-3154.5</c:v>
                </c:pt>
                <c:pt idx="41">
                  <c:v>-2949</c:v>
                </c:pt>
                <c:pt idx="42">
                  <c:v>-2789.5</c:v>
                </c:pt>
                <c:pt idx="43">
                  <c:v>-2789</c:v>
                </c:pt>
                <c:pt idx="44">
                  <c:v>-2738.5</c:v>
                </c:pt>
                <c:pt idx="45">
                  <c:v>-2564.5</c:v>
                </c:pt>
                <c:pt idx="46">
                  <c:v>-2549.5</c:v>
                </c:pt>
                <c:pt idx="47">
                  <c:v>-2492</c:v>
                </c:pt>
                <c:pt idx="48">
                  <c:v>-2300.5</c:v>
                </c:pt>
                <c:pt idx="49">
                  <c:v>-2179</c:v>
                </c:pt>
                <c:pt idx="50">
                  <c:v>-2164</c:v>
                </c:pt>
                <c:pt idx="51">
                  <c:v>-2143.5</c:v>
                </c:pt>
                <c:pt idx="52">
                  <c:v>-2128.5</c:v>
                </c:pt>
                <c:pt idx="53">
                  <c:v>-2111.5</c:v>
                </c:pt>
                <c:pt idx="54">
                  <c:v>-2104.5</c:v>
                </c:pt>
                <c:pt idx="55">
                  <c:v>-2031.5</c:v>
                </c:pt>
                <c:pt idx="56">
                  <c:v>-2031</c:v>
                </c:pt>
                <c:pt idx="57">
                  <c:v>-1903</c:v>
                </c:pt>
                <c:pt idx="58">
                  <c:v>-1874.5</c:v>
                </c:pt>
                <c:pt idx="59">
                  <c:v>-1863</c:v>
                </c:pt>
                <c:pt idx="60">
                  <c:v>-1826.5</c:v>
                </c:pt>
                <c:pt idx="61">
                  <c:v>-1714.5</c:v>
                </c:pt>
                <c:pt idx="62">
                  <c:v>-1697.5</c:v>
                </c:pt>
                <c:pt idx="63">
                  <c:v>-1669.5</c:v>
                </c:pt>
                <c:pt idx="64">
                  <c:v>-1643.5</c:v>
                </c:pt>
                <c:pt idx="65">
                  <c:v>-1542</c:v>
                </c:pt>
                <c:pt idx="66">
                  <c:v>-1539</c:v>
                </c:pt>
                <c:pt idx="67">
                  <c:v>-1465.5</c:v>
                </c:pt>
                <c:pt idx="68">
                  <c:v>-1441.5</c:v>
                </c:pt>
                <c:pt idx="69">
                  <c:v>-1438.5</c:v>
                </c:pt>
                <c:pt idx="70">
                  <c:v>-1433.5</c:v>
                </c:pt>
                <c:pt idx="71">
                  <c:v>-1418.5</c:v>
                </c:pt>
                <c:pt idx="72">
                  <c:v>-1315.5</c:v>
                </c:pt>
                <c:pt idx="73">
                  <c:v>-1306.5</c:v>
                </c:pt>
                <c:pt idx="74">
                  <c:v>-1306.5</c:v>
                </c:pt>
                <c:pt idx="75">
                  <c:v>-1303.5</c:v>
                </c:pt>
                <c:pt idx="76">
                  <c:v>-1254.5</c:v>
                </c:pt>
                <c:pt idx="77">
                  <c:v>-1209.5</c:v>
                </c:pt>
                <c:pt idx="78">
                  <c:v>-1161.5</c:v>
                </c:pt>
                <c:pt idx="79">
                  <c:v>-1158</c:v>
                </c:pt>
                <c:pt idx="80">
                  <c:v>-1154</c:v>
                </c:pt>
                <c:pt idx="81">
                  <c:v>-1101.5</c:v>
                </c:pt>
                <c:pt idx="82">
                  <c:v>-1101.5</c:v>
                </c:pt>
                <c:pt idx="83">
                  <c:v>-1101.5</c:v>
                </c:pt>
                <c:pt idx="84">
                  <c:v>-1101.5</c:v>
                </c:pt>
                <c:pt idx="85">
                  <c:v>-1101.5</c:v>
                </c:pt>
                <c:pt idx="86">
                  <c:v>-1093.5</c:v>
                </c:pt>
                <c:pt idx="87">
                  <c:v>-1069.5</c:v>
                </c:pt>
                <c:pt idx="88">
                  <c:v>-1050.5</c:v>
                </c:pt>
                <c:pt idx="89">
                  <c:v>-1034</c:v>
                </c:pt>
                <c:pt idx="90">
                  <c:v>-913.5</c:v>
                </c:pt>
                <c:pt idx="91">
                  <c:v>-897.5</c:v>
                </c:pt>
                <c:pt idx="92">
                  <c:v>-897</c:v>
                </c:pt>
                <c:pt idx="93">
                  <c:v>-893</c:v>
                </c:pt>
                <c:pt idx="94">
                  <c:v>-893</c:v>
                </c:pt>
                <c:pt idx="95">
                  <c:v>-893</c:v>
                </c:pt>
                <c:pt idx="96">
                  <c:v>-862</c:v>
                </c:pt>
                <c:pt idx="97">
                  <c:v>-861</c:v>
                </c:pt>
                <c:pt idx="98">
                  <c:v>-861</c:v>
                </c:pt>
                <c:pt idx="99">
                  <c:v>-813</c:v>
                </c:pt>
                <c:pt idx="100">
                  <c:v>-801</c:v>
                </c:pt>
                <c:pt idx="101">
                  <c:v>-741.5</c:v>
                </c:pt>
                <c:pt idx="102">
                  <c:v>-697</c:v>
                </c:pt>
                <c:pt idx="103">
                  <c:v>-697</c:v>
                </c:pt>
                <c:pt idx="104">
                  <c:v>-697</c:v>
                </c:pt>
                <c:pt idx="105">
                  <c:v>-697</c:v>
                </c:pt>
                <c:pt idx="106">
                  <c:v>-697</c:v>
                </c:pt>
                <c:pt idx="107">
                  <c:v>-697</c:v>
                </c:pt>
                <c:pt idx="108">
                  <c:v>-697</c:v>
                </c:pt>
                <c:pt idx="109">
                  <c:v>-697</c:v>
                </c:pt>
                <c:pt idx="110">
                  <c:v>-697</c:v>
                </c:pt>
                <c:pt idx="111">
                  <c:v>-697</c:v>
                </c:pt>
                <c:pt idx="112">
                  <c:v>-697</c:v>
                </c:pt>
                <c:pt idx="113">
                  <c:v>-693</c:v>
                </c:pt>
                <c:pt idx="114">
                  <c:v>-693</c:v>
                </c:pt>
                <c:pt idx="115">
                  <c:v>-693</c:v>
                </c:pt>
                <c:pt idx="116">
                  <c:v>-693</c:v>
                </c:pt>
                <c:pt idx="117">
                  <c:v>-693</c:v>
                </c:pt>
                <c:pt idx="118">
                  <c:v>-693</c:v>
                </c:pt>
                <c:pt idx="119">
                  <c:v>-677</c:v>
                </c:pt>
                <c:pt idx="120">
                  <c:v>-645.5</c:v>
                </c:pt>
                <c:pt idx="121">
                  <c:v>-492.5</c:v>
                </c:pt>
                <c:pt idx="122">
                  <c:v>-488.5</c:v>
                </c:pt>
                <c:pt idx="123">
                  <c:v>-484.5</c:v>
                </c:pt>
                <c:pt idx="124">
                  <c:v>-484.5</c:v>
                </c:pt>
                <c:pt idx="125">
                  <c:v>-478</c:v>
                </c:pt>
                <c:pt idx="126">
                  <c:v>-476.5</c:v>
                </c:pt>
                <c:pt idx="127">
                  <c:v>-476.5</c:v>
                </c:pt>
                <c:pt idx="128">
                  <c:v>-476</c:v>
                </c:pt>
                <c:pt idx="129">
                  <c:v>-474.5</c:v>
                </c:pt>
                <c:pt idx="130">
                  <c:v>-472.5</c:v>
                </c:pt>
                <c:pt idx="131">
                  <c:v>-469</c:v>
                </c:pt>
                <c:pt idx="132">
                  <c:v>-462.5</c:v>
                </c:pt>
                <c:pt idx="133">
                  <c:v>-462</c:v>
                </c:pt>
                <c:pt idx="134">
                  <c:v>-461.5</c:v>
                </c:pt>
                <c:pt idx="135">
                  <c:v>-458.5</c:v>
                </c:pt>
                <c:pt idx="136">
                  <c:v>-458</c:v>
                </c:pt>
                <c:pt idx="137">
                  <c:v>-456</c:v>
                </c:pt>
                <c:pt idx="138">
                  <c:v>-454.5</c:v>
                </c:pt>
                <c:pt idx="139">
                  <c:v>-454</c:v>
                </c:pt>
                <c:pt idx="140">
                  <c:v>-452</c:v>
                </c:pt>
                <c:pt idx="141">
                  <c:v>-445.5</c:v>
                </c:pt>
                <c:pt idx="142">
                  <c:v>-444</c:v>
                </c:pt>
                <c:pt idx="143">
                  <c:v>-442</c:v>
                </c:pt>
                <c:pt idx="144">
                  <c:v>-440</c:v>
                </c:pt>
                <c:pt idx="145">
                  <c:v>-438</c:v>
                </c:pt>
                <c:pt idx="146">
                  <c:v>-437.5</c:v>
                </c:pt>
                <c:pt idx="147">
                  <c:v>-429.5</c:v>
                </c:pt>
                <c:pt idx="148">
                  <c:v>-320.5</c:v>
                </c:pt>
                <c:pt idx="149">
                  <c:v>-296</c:v>
                </c:pt>
                <c:pt idx="150">
                  <c:v>-288</c:v>
                </c:pt>
                <c:pt idx="151">
                  <c:v>-284</c:v>
                </c:pt>
                <c:pt idx="152">
                  <c:v>-272.5</c:v>
                </c:pt>
                <c:pt idx="153">
                  <c:v>-268</c:v>
                </c:pt>
                <c:pt idx="154">
                  <c:v>-260</c:v>
                </c:pt>
                <c:pt idx="155">
                  <c:v>-244.5</c:v>
                </c:pt>
                <c:pt idx="156">
                  <c:v>-228.5</c:v>
                </c:pt>
                <c:pt idx="157">
                  <c:v>-224</c:v>
                </c:pt>
                <c:pt idx="158">
                  <c:v>-68</c:v>
                </c:pt>
                <c:pt idx="159">
                  <c:v>-36.5</c:v>
                </c:pt>
                <c:pt idx="160">
                  <c:v>0.5</c:v>
                </c:pt>
                <c:pt idx="161">
                  <c:v>3.5</c:v>
                </c:pt>
                <c:pt idx="162">
                  <c:v>11.5</c:v>
                </c:pt>
                <c:pt idx="163">
                  <c:v>112.5</c:v>
                </c:pt>
                <c:pt idx="164">
                  <c:v>132.5</c:v>
                </c:pt>
                <c:pt idx="165">
                  <c:v>132.5</c:v>
                </c:pt>
                <c:pt idx="166">
                  <c:v>135.5</c:v>
                </c:pt>
                <c:pt idx="167">
                  <c:v>136.5</c:v>
                </c:pt>
                <c:pt idx="168">
                  <c:v>136.5</c:v>
                </c:pt>
                <c:pt idx="169">
                  <c:v>156.5</c:v>
                </c:pt>
                <c:pt idx="170">
                  <c:v>172</c:v>
                </c:pt>
                <c:pt idx="171">
                  <c:v>349</c:v>
                </c:pt>
                <c:pt idx="172">
                  <c:v>417.5</c:v>
                </c:pt>
                <c:pt idx="173">
                  <c:v>553</c:v>
                </c:pt>
                <c:pt idx="174">
                  <c:v>553</c:v>
                </c:pt>
                <c:pt idx="175">
                  <c:v>553</c:v>
                </c:pt>
                <c:pt idx="176">
                  <c:v>858</c:v>
                </c:pt>
                <c:pt idx="177">
                  <c:v>862.5</c:v>
                </c:pt>
                <c:pt idx="178">
                  <c:v>1042.5</c:v>
                </c:pt>
                <c:pt idx="179">
                  <c:v>1058.5</c:v>
                </c:pt>
                <c:pt idx="180">
                  <c:v>1193</c:v>
                </c:pt>
                <c:pt idx="181">
                  <c:v>1223</c:v>
                </c:pt>
                <c:pt idx="182">
                  <c:v>1223</c:v>
                </c:pt>
                <c:pt idx="183">
                  <c:v>1227</c:v>
                </c:pt>
                <c:pt idx="184">
                  <c:v>1235</c:v>
                </c:pt>
                <c:pt idx="185">
                  <c:v>1243.5</c:v>
                </c:pt>
                <c:pt idx="186">
                  <c:v>1379</c:v>
                </c:pt>
                <c:pt idx="187">
                  <c:v>1395</c:v>
                </c:pt>
                <c:pt idx="188">
                  <c:v>1419.5</c:v>
                </c:pt>
                <c:pt idx="189">
                  <c:v>1491.5</c:v>
                </c:pt>
                <c:pt idx="190">
                  <c:v>1591.5</c:v>
                </c:pt>
                <c:pt idx="191">
                  <c:v>1595.5</c:v>
                </c:pt>
                <c:pt idx="192">
                  <c:v>1631.5</c:v>
                </c:pt>
                <c:pt idx="193">
                  <c:v>1631.5</c:v>
                </c:pt>
                <c:pt idx="194">
                  <c:v>1647.5</c:v>
                </c:pt>
                <c:pt idx="195">
                  <c:v>1791.5</c:v>
                </c:pt>
                <c:pt idx="196">
                  <c:v>1799.5</c:v>
                </c:pt>
                <c:pt idx="197">
                  <c:v>1799.5</c:v>
                </c:pt>
                <c:pt idx="198">
                  <c:v>1859.5</c:v>
                </c:pt>
                <c:pt idx="199">
                  <c:v>1887.5</c:v>
                </c:pt>
                <c:pt idx="200">
                  <c:v>1915.5</c:v>
                </c:pt>
                <c:pt idx="201">
                  <c:v>2048</c:v>
                </c:pt>
                <c:pt idx="202">
                  <c:v>2064.5</c:v>
                </c:pt>
                <c:pt idx="203">
                  <c:v>2092</c:v>
                </c:pt>
                <c:pt idx="204">
                  <c:v>2252</c:v>
                </c:pt>
                <c:pt idx="205">
                  <c:v>2273</c:v>
                </c:pt>
                <c:pt idx="206">
                  <c:v>2313</c:v>
                </c:pt>
                <c:pt idx="207">
                  <c:v>2476</c:v>
                </c:pt>
                <c:pt idx="208">
                  <c:v>2517.5</c:v>
                </c:pt>
                <c:pt idx="209">
                  <c:v>2629</c:v>
                </c:pt>
                <c:pt idx="210">
                  <c:v>2664</c:v>
                </c:pt>
                <c:pt idx="211">
                  <c:v>2693.5</c:v>
                </c:pt>
                <c:pt idx="212">
                  <c:v>2738</c:v>
                </c:pt>
                <c:pt idx="213">
                  <c:v>2757</c:v>
                </c:pt>
                <c:pt idx="214">
                  <c:v>2872</c:v>
                </c:pt>
                <c:pt idx="215">
                  <c:v>2873.5</c:v>
                </c:pt>
                <c:pt idx="216">
                  <c:v>2881</c:v>
                </c:pt>
                <c:pt idx="217">
                  <c:v>2909</c:v>
                </c:pt>
                <c:pt idx="218">
                  <c:v>2926</c:v>
                </c:pt>
                <c:pt idx="219">
                  <c:v>2926</c:v>
                </c:pt>
                <c:pt idx="220">
                  <c:v>3074</c:v>
                </c:pt>
                <c:pt idx="221">
                  <c:v>3081</c:v>
                </c:pt>
                <c:pt idx="222">
                  <c:v>3090</c:v>
                </c:pt>
                <c:pt idx="223">
                  <c:v>3090</c:v>
                </c:pt>
                <c:pt idx="224">
                  <c:v>3102.5</c:v>
                </c:pt>
                <c:pt idx="225">
                  <c:v>3110</c:v>
                </c:pt>
                <c:pt idx="226">
                  <c:v>3286.5</c:v>
                </c:pt>
                <c:pt idx="227">
                  <c:v>3290.5</c:v>
                </c:pt>
                <c:pt idx="228">
                  <c:v>3290.5</c:v>
                </c:pt>
                <c:pt idx="229">
                  <c:v>3313.5</c:v>
                </c:pt>
                <c:pt idx="230">
                  <c:v>3327</c:v>
                </c:pt>
                <c:pt idx="231">
                  <c:v>3327</c:v>
                </c:pt>
                <c:pt idx="232">
                  <c:v>3507</c:v>
                </c:pt>
                <c:pt idx="233">
                  <c:v>3517</c:v>
                </c:pt>
                <c:pt idx="234">
                  <c:v>3673.5</c:v>
                </c:pt>
                <c:pt idx="235">
                  <c:v>3683</c:v>
                </c:pt>
                <c:pt idx="236">
                  <c:v>3722</c:v>
                </c:pt>
                <c:pt idx="237">
                  <c:v>3731.5</c:v>
                </c:pt>
                <c:pt idx="238">
                  <c:v>3739</c:v>
                </c:pt>
                <c:pt idx="239">
                  <c:v>3763</c:v>
                </c:pt>
                <c:pt idx="240">
                  <c:v>3772</c:v>
                </c:pt>
                <c:pt idx="241">
                  <c:v>3919.5</c:v>
                </c:pt>
              </c:numCache>
            </c:numRef>
          </c:xVal>
          <c:yVal>
            <c:numRef>
              <c:f>A!$J$21:$J$9914</c:f>
              <c:numCache>
                <c:formatCode>General</c:formatCode>
                <c:ptCount val="9894"/>
                <c:pt idx="0">
                  <c:v>1.5361689998826478E-2</c:v>
                </c:pt>
                <c:pt idx="2">
                  <c:v>1.4149529997666832E-2</c:v>
                </c:pt>
                <c:pt idx="3">
                  <c:v>1.3304649990459438E-2</c:v>
                </c:pt>
                <c:pt idx="4">
                  <c:v>1.5389689993753564E-2</c:v>
                </c:pt>
                <c:pt idx="5">
                  <c:v>-2.3302280009374954E-2</c:v>
                </c:pt>
                <c:pt idx="6">
                  <c:v>1.3706709993130062E-2</c:v>
                </c:pt>
                <c:pt idx="7">
                  <c:v>1.382726999145234E-2</c:v>
                </c:pt>
                <c:pt idx="8">
                  <c:v>1.4827269995294046E-2</c:v>
                </c:pt>
                <c:pt idx="9">
                  <c:v>1.4827269995294046E-2</c:v>
                </c:pt>
                <c:pt idx="10">
                  <c:v>-2.1717240008001681E-2</c:v>
                </c:pt>
                <c:pt idx="11">
                  <c:v>1.2747829998261295E-2</c:v>
                </c:pt>
                <c:pt idx="12">
                  <c:v>1.1309509995044209E-2</c:v>
                </c:pt>
                <c:pt idx="13">
                  <c:v>0.26800633999664569</c:v>
                </c:pt>
                <c:pt idx="14">
                  <c:v>1.2175829993793741E-2</c:v>
                </c:pt>
                <c:pt idx="15">
                  <c:v>1.2216949988214765E-2</c:v>
                </c:pt>
                <c:pt idx="16">
                  <c:v>1.2524609992397018E-2</c:v>
                </c:pt>
                <c:pt idx="17">
                  <c:v>1.2079729996912647E-2</c:v>
                </c:pt>
                <c:pt idx="18">
                  <c:v>-2.2379740003088955E-2</c:v>
                </c:pt>
                <c:pt idx="19">
                  <c:v>9.589969995431602E-3</c:v>
                </c:pt>
                <c:pt idx="23">
                  <c:v>1.3408609993348364E-2</c:v>
                </c:pt>
                <c:pt idx="24">
                  <c:v>-2.1482399999513291E-2</c:v>
                </c:pt>
                <c:pt idx="25">
                  <c:v>1.161420999414986E-2</c:v>
                </c:pt>
                <c:pt idx="26">
                  <c:v>-2.1535680003580637E-2</c:v>
                </c:pt>
                <c:pt idx="28">
                  <c:v>-1.8660000008821953E-2</c:v>
                </c:pt>
                <c:pt idx="29">
                  <c:v>-1.8147620008676313E-2</c:v>
                </c:pt>
                <c:pt idx="32">
                  <c:v>-1.5303700005460996E-2</c:v>
                </c:pt>
                <c:pt idx="33">
                  <c:v>1.1289149995718617E-2</c:v>
                </c:pt>
                <c:pt idx="35">
                  <c:v>-1.3155140004528221E-2</c:v>
                </c:pt>
                <c:pt idx="36">
                  <c:v>-1.5931780006212648E-2</c:v>
                </c:pt>
                <c:pt idx="38">
                  <c:v>8.9734499924816191E-3</c:v>
                </c:pt>
                <c:pt idx="42">
                  <c:v>-1.6890600010810886E-2</c:v>
                </c:pt>
                <c:pt idx="43">
                  <c:v>8.5744699972565286E-3</c:v>
                </c:pt>
                <c:pt idx="44">
                  <c:v>-1.525346000562422E-2</c:v>
                </c:pt>
                <c:pt idx="47">
                  <c:v>6.7260499927215278E-3</c:v>
                </c:pt>
                <c:pt idx="49">
                  <c:v>0.18595986999571323</c:v>
                </c:pt>
                <c:pt idx="57">
                  <c:v>0.18977850999363</c:v>
                </c:pt>
                <c:pt idx="58">
                  <c:v>0.15488750000076834</c:v>
                </c:pt>
                <c:pt idx="59">
                  <c:v>0.18798410999443149</c:v>
                </c:pt>
                <c:pt idx="60">
                  <c:v>0.15483421999670099</c:v>
                </c:pt>
                <c:pt idx="61">
                  <c:v>0.15770989999145968</c:v>
                </c:pt>
                <c:pt idx="62">
                  <c:v>0.15822227999160532</c:v>
                </c:pt>
                <c:pt idx="63">
                  <c:v>0.16106619999482064</c:v>
                </c:pt>
                <c:pt idx="65">
                  <c:v>0.18765904999600025</c:v>
                </c:pt>
                <c:pt idx="67">
                  <c:v>0.16321475999575341</c:v>
                </c:pt>
                <c:pt idx="68">
                  <c:v>0.16043811999406898</c:v>
                </c:pt>
                <c:pt idx="73">
                  <c:v>-8.0929800096782856E-3</c:v>
                </c:pt>
                <c:pt idx="74">
                  <c:v>-6.6929800086654723E-3</c:v>
                </c:pt>
                <c:pt idx="77">
                  <c:v>-7.1694000071147457E-3</c:v>
                </c:pt>
                <c:pt idx="78">
                  <c:v>-9.722680006234441E-3</c:v>
                </c:pt>
                <c:pt idx="79">
                  <c:v>-5.2671900048153475E-3</c:v>
                </c:pt>
                <c:pt idx="80">
                  <c:v>-3.0466300013358705E-3</c:v>
                </c:pt>
                <c:pt idx="88">
                  <c:v>-6.2071400025160983E-3</c:v>
                </c:pt>
                <c:pt idx="89">
                  <c:v>7.0901699946261942E-3</c:v>
                </c:pt>
                <c:pt idx="96">
                  <c:v>-4.4857500033685938E-3</c:v>
                </c:pt>
                <c:pt idx="97">
                  <c:v>-5.2156100064166822E-3</c:v>
                </c:pt>
                <c:pt idx="98">
                  <c:v>-4.8156100092455745E-3</c:v>
                </c:pt>
                <c:pt idx="100">
                  <c:v>-5.6072100051096641E-3</c:v>
                </c:pt>
                <c:pt idx="101">
                  <c:v>-4.4638800027314574E-3</c:v>
                </c:pt>
                <c:pt idx="121">
                  <c:v>-1.6590200029895641E-3</c:v>
                </c:pt>
                <c:pt idx="122">
                  <c:v>-6.4384600118501112E-3</c:v>
                </c:pt>
                <c:pt idx="124">
                  <c:v>-3.8179000039235689E-3</c:v>
                </c:pt>
                <c:pt idx="125">
                  <c:v>-7.6719900098396465E-3</c:v>
                </c:pt>
                <c:pt idx="127">
                  <c:v>-1.5767800068715587E-3</c:v>
                </c:pt>
                <c:pt idx="128">
                  <c:v>-4.0117100070347078E-3</c:v>
                </c:pt>
                <c:pt idx="129">
                  <c:v>-2.8165000039734878E-3</c:v>
                </c:pt>
                <c:pt idx="130">
                  <c:v>-3.2562199994572438E-3</c:v>
                </c:pt>
                <c:pt idx="131">
                  <c:v>-7.5007300038123503E-3</c:v>
                </c:pt>
                <c:pt idx="132">
                  <c:v>-2.9548200036515482E-3</c:v>
                </c:pt>
                <c:pt idx="133">
                  <c:v>-7.3897500114981085E-3</c:v>
                </c:pt>
                <c:pt idx="134">
                  <c:v>-2.9246800040709786E-3</c:v>
                </c:pt>
                <c:pt idx="135">
                  <c:v>-2.4342600081581622E-3</c:v>
                </c:pt>
                <c:pt idx="136">
                  <c:v>-7.4691900008474477E-3</c:v>
                </c:pt>
                <c:pt idx="137">
                  <c:v>-8.108910005830694E-3</c:v>
                </c:pt>
                <c:pt idx="138">
                  <c:v>-3.0137000067043118E-3</c:v>
                </c:pt>
                <c:pt idx="139">
                  <c:v>-7.6486300022224896E-3</c:v>
                </c:pt>
                <c:pt idx="140">
                  <c:v>-7.7883500052848831E-3</c:v>
                </c:pt>
                <c:pt idx="141">
                  <c:v>-2.4424400107818656E-3</c:v>
                </c:pt>
                <c:pt idx="142">
                  <c:v>-1.1747230004402809E-2</c:v>
                </c:pt>
                <c:pt idx="143">
                  <c:v>-7.9869500041240826E-3</c:v>
                </c:pt>
                <c:pt idx="144">
                  <c:v>-7.6266700125415809E-3</c:v>
                </c:pt>
                <c:pt idx="145">
                  <c:v>-7.6663900035782717E-3</c:v>
                </c:pt>
                <c:pt idx="146">
                  <c:v>-2.9013200037297793E-3</c:v>
                </c:pt>
                <c:pt idx="147">
                  <c:v>-3.060200011532288E-3</c:v>
                </c:pt>
                <c:pt idx="149">
                  <c:v>-9.4865100036258809E-3</c:v>
                </c:pt>
                <c:pt idx="152">
                  <c:v>-2.0282200057408772E-3</c:v>
                </c:pt>
                <c:pt idx="153">
                  <c:v>-7.4425900020287372E-3</c:v>
                </c:pt>
                <c:pt idx="154">
                  <c:v>-9.6014700102386996E-3</c:v>
                </c:pt>
                <c:pt idx="155">
                  <c:v>-1.7843000023276545E-3</c:v>
                </c:pt>
                <c:pt idx="156">
                  <c:v>-1.9020600084331818E-3</c:v>
                </c:pt>
                <c:pt idx="157">
                  <c:v>-1.0116430006746668E-2</c:v>
                </c:pt>
                <c:pt idx="163">
                  <c:v>-1.1424320000514854E-2</c:v>
                </c:pt>
                <c:pt idx="164">
                  <c:v>1.378479995764792E-3</c:v>
                </c:pt>
                <c:pt idx="165">
                  <c:v>1.578479990712367E-3</c:v>
                </c:pt>
                <c:pt idx="173">
                  <c:v>-1.3297650002641603E-2</c:v>
                </c:pt>
                <c:pt idx="174">
                  <c:v>-1.0697650002839509E-2</c:v>
                </c:pt>
                <c:pt idx="175">
                  <c:v>-1.0697650002839509E-2</c:v>
                </c:pt>
                <c:pt idx="176">
                  <c:v>-1.6504950006492436E-2</c:v>
                </c:pt>
                <c:pt idx="177">
                  <c:v>5.4806799962534569E-3</c:v>
                </c:pt>
                <c:pt idx="179">
                  <c:v>7.3881199932657182E-3</c:v>
                </c:pt>
                <c:pt idx="181">
                  <c:v>-1.7403850011760369E-2</c:v>
                </c:pt>
                <c:pt idx="182">
                  <c:v>-1.7003850007313304E-2</c:v>
                </c:pt>
                <c:pt idx="183">
                  <c:v>-1.648329000454396E-2</c:v>
                </c:pt>
                <c:pt idx="184">
                  <c:v>-1.7542170004162472E-2</c:v>
                </c:pt>
                <c:pt idx="185">
                  <c:v>7.1640199967077933E-3</c:v>
                </c:pt>
                <c:pt idx="187">
                  <c:v>-1.8619770002260339E-2</c:v>
                </c:pt>
                <c:pt idx="188">
                  <c:v>7.3686599935172126E-3</c:v>
                </c:pt>
                <c:pt idx="190">
                  <c:v>6.5527399929123931E-3</c:v>
                </c:pt>
                <c:pt idx="194">
                  <c:v>9.6405799922649749E-3</c:v>
                </c:pt>
                <c:pt idx="202">
                  <c:v>9.8089599996455945E-3</c:v>
                </c:pt>
                <c:pt idx="205">
                  <c:v>-2.0956850006768946E-2</c:v>
                </c:pt>
                <c:pt idx="206">
                  <c:v>-2.1051250005257316E-2</c:v>
                </c:pt>
                <c:pt idx="212">
                  <c:v>-2.2041750002244953E-2</c:v>
                </c:pt>
                <c:pt idx="220">
                  <c:v>-2.1514710002520587E-2</c:v>
                </c:pt>
                <c:pt idx="224">
                  <c:v>1.2594279993209057E-2</c:v>
                </c:pt>
                <c:pt idx="232">
                  <c:v>-2.3164090009231586E-2</c:v>
                </c:pt>
                <c:pt idx="235">
                  <c:v>-1.8159450002713129E-2</c:v>
                </c:pt>
                <c:pt idx="237">
                  <c:v>1.3052339993009809E-2</c:v>
                </c:pt>
                <c:pt idx="238">
                  <c:v>-2.2671610000543296E-2</c:v>
                </c:pt>
                <c:pt idx="240">
                  <c:v>-2.2876990005897824E-2</c:v>
                </c:pt>
                <c:pt idx="241">
                  <c:v>1.18186599938781E-2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70F-4B12-B45F-4D56C294D9CD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A!$F$21:$F$9914</c:f>
              <c:numCache>
                <c:formatCode>General</c:formatCode>
                <c:ptCount val="9894"/>
                <c:pt idx="0">
                  <c:v>-5666</c:v>
                </c:pt>
                <c:pt idx="1">
                  <c:v>-5610</c:v>
                </c:pt>
                <c:pt idx="2">
                  <c:v>-5610</c:v>
                </c:pt>
                <c:pt idx="3">
                  <c:v>-5502</c:v>
                </c:pt>
                <c:pt idx="4">
                  <c:v>-5466</c:v>
                </c:pt>
                <c:pt idx="5">
                  <c:v>-5301.5</c:v>
                </c:pt>
                <c:pt idx="6">
                  <c:v>-5273</c:v>
                </c:pt>
                <c:pt idx="7">
                  <c:v>-5269</c:v>
                </c:pt>
                <c:pt idx="8">
                  <c:v>-5269</c:v>
                </c:pt>
                <c:pt idx="9">
                  <c:v>-5269</c:v>
                </c:pt>
                <c:pt idx="10">
                  <c:v>-5265.5</c:v>
                </c:pt>
                <c:pt idx="11">
                  <c:v>-5265</c:v>
                </c:pt>
                <c:pt idx="12">
                  <c:v>-5253</c:v>
                </c:pt>
                <c:pt idx="13">
                  <c:v>-5168.5</c:v>
                </c:pt>
                <c:pt idx="14">
                  <c:v>-5065</c:v>
                </c:pt>
                <c:pt idx="15">
                  <c:v>-5057</c:v>
                </c:pt>
                <c:pt idx="16">
                  <c:v>-4788</c:v>
                </c:pt>
                <c:pt idx="17">
                  <c:v>-4680</c:v>
                </c:pt>
                <c:pt idx="18">
                  <c:v>-4640.5</c:v>
                </c:pt>
                <c:pt idx="19">
                  <c:v>-4464</c:v>
                </c:pt>
                <c:pt idx="20">
                  <c:v>-4428</c:v>
                </c:pt>
                <c:pt idx="21">
                  <c:v>-4367.5</c:v>
                </c:pt>
                <c:pt idx="22">
                  <c:v>-4235.5</c:v>
                </c:pt>
                <c:pt idx="23">
                  <c:v>-4188</c:v>
                </c:pt>
                <c:pt idx="24">
                  <c:v>-4159.5</c:v>
                </c:pt>
                <c:pt idx="25">
                  <c:v>-4148</c:v>
                </c:pt>
                <c:pt idx="26">
                  <c:v>-4111.5</c:v>
                </c:pt>
                <c:pt idx="27">
                  <c:v>-4031.5</c:v>
                </c:pt>
                <c:pt idx="28">
                  <c:v>-3999.5</c:v>
                </c:pt>
                <c:pt idx="29">
                  <c:v>-3982.5</c:v>
                </c:pt>
                <c:pt idx="30">
                  <c:v>-3968.5</c:v>
                </c:pt>
                <c:pt idx="31">
                  <c:v>-3968.5</c:v>
                </c:pt>
                <c:pt idx="32">
                  <c:v>-3954.5</c:v>
                </c:pt>
                <c:pt idx="33">
                  <c:v>-3827</c:v>
                </c:pt>
                <c:pt idx="34">
                  <c:v>-3776.5</c:v>
                </c:pt>
                <c:pt idx="35">
                  <c:v>-3750.5</c:v>
                </c:pt>
                <c:pt idx="36">
                  <c:v>-3726.5</c:v>
                </c:pt>
                <c:pt idx="37">
                  <c:v>-3594</c:v>
                </c:pt>
                <c:pt idx="38">
                  <c:v>-3582</c:v>
                </c:pt>
                <c:pt idx="39">
                  <c:v>-3530</c:v>
                </c:pt>
                <c:pt idx="40">
                  <c:v>-3154.5</c:v>
                </c:pt>
                <c:pt idx="41">
                  <c:v>-2949</c:v>
                </c:pt>
                <c:pt idx="42">
                  <c:v>-2789.5</c:v>
                </c:pt>
                <c:pt idx="43">
                  <c:v>-2789</c:v>
                </c:pt>
                <c:pt idx="44">
                  <c:v>-2738.5</c:v>
                </c:pt>
                <c:pt idx="45">
                  <c:v>-2564.5</c:v>
                </c:pt>
                <c:pt idx="46">
                  <c:v>-2549.5</c:v>
                </c:pt>
                <c:pt idx="47">
                  <c:v>-2492</c:v>
                </c:pt>
                <c:pt idx="48">
                  <c:v>-2300.5</c:v>
                </c:pt>
                <c:pt idx="49">
                  <c:v>-2179</c:v>
                </c:pt>
                <c:pt idx="50">
                  <c:v>-2164</c:v>
                </c:pt>
                <c:pt idx="51">
                  <c:v>-2143.5</c:v>
                </c:pt>
                <c:pt idx="52">
                  <c:v>-2128.5</c:v>
                </c:pt>
                <c:pt idx="53">
                  <c:v>-2111.5</c:v>
                </c:pt>
                <c:pt idx="54">
                  <c:v>-2104.5</c:v>
                </c:pt>
                <c:pt idx="55">
                  <c:v>-2031.5</c:v>
                </c:pt>
                <c:pt idx="56">
                  <c:v>-2031</c:v>
                </c:pt>
                <c:pt idx="57">
                  <c:v>-1903</c:v>
                </c:pt>
                <c:pt idx="58">
                  <c:v>-1874.5</c:v>
                </c:pt>
                <c:pt idx="59">
                  <c:v>-1863</c:v>
                </c:pt>
                <c:pt idx="60">
                  <c:v>-1826.5</c:v>
                </c:pt>
                <c:pt idx="61">
                  <c:v>-1714.5</c:v>
                </c:pt>
                <c:pt idx="62">
                  <c:v>-1697.5</c:v>
                </c:pt>
                <c:pt idx="63">
                  <c:v>-1669.5</c:v>
                </c:pt>
                <c:pt idx="64">
                  <c:v>-1643.5</c:v>
                </c:pt>
                <c:pt idx="65">
                  <c:v>-1542</c:v>
                </c:pt>
                <c:pt idx="66">
                  <c:v>-1539</c:v>
                </c:pt>
                <c:pt idx="67">
                  <c:v>-1465.5</c:v>
                </c:pt>
                <c:pt idx="68">
                  <c:v>-1441.5</c:v>
                </c:pt>
                <c:pt idx="69">
                  <c:v>-1438.5</c:v>
                </c:pt>
                <c:pt idx="70">
                  <c:v>-1433.5</c:v>
                </c:pt>
                <c:pt idx="71">
                  <c:v>-1418.5</c:v>
                </c:pt>
                <c:pt idx="72">
                  <c:v>-1315.5</c:v>
                </c:pt>
                <c:pt idx="73">
                  <c:v>-1306.5</c:v>
                </c:pt>
                <c:pt idx="74">
                  <c:v>-1306.5</c:v>
                </c:pt>
                <c:pt idx="75">
                  <c:v>-1303.5</c:v>
                </c:pt>
                <c:pt idx="76">
                  <c:v>-1254.5</c:v>
                </c:pt>
                <c:pt idx="77">
                  <c:v>-1209.5</c:v>
                </c:pt>
                <c:pt idx="78">
                  <c:v>-1161.5</c:v>
                </c:pt>
                <c:pt idx="79">
                  <c:v>-1158</c:v>
                </c:pt>
                <c:pt idx="80">
                  <c:v>-1154</c:v>
                </c:pt>
                <c:pt idx="81">
                  <c:v>-1101.5</c:v>
                </c:pt>
                <c:pt idx="82">
                  <c:v>-1101.5</c:v>
                </c:pt>
                <c:pt idx="83">
                  <c:v>-1101.5</c:v>
                </c:pt>
                <c:pt idx="84">
                  <c:v>-1101.5</c:v>
                </c:pt>
                <c:pt idx="85">
                  <c:v>-1101.5</c:v>
                </c:pt>
                <c:pt idx="86">
                  <c:v>-1093.5</c:v>
                </c:pt>
                <c:pt idx="87">
                  <c:v>-1069.5</c:v>
                </c:pt>
                <c:pt idx="88">
                  <c:v>-1050.5</c:v>
                </c:pt>
                <c:pt idx="89">
                  <c:v>-1034</c:v>
                </c:pt>
                <c:pt idx="90">
                  <c:v>-913.5</c:v>
                </c:pt>
                <c:pt idx="91">
                  <c:v>-897.5</c:v>
                </c:pt>
                <c:pt idx="92">
                  <c:v>-897</c:v>
                </c:pt>
                <c:pt idx="93">
                  <c:v>-893</c:v>
                </c:pt>
                <c:pt idx="94">
                  <c:v>-893</c:v>
                </c:pt>
                <c:pt idx="95">
                  <c:v>-893</c:v>
                </c:pt>
                <c:pt idx="96">
                  <c:v>-862</c:v>
                </c:pt>
                <c:pt idx="97">
                  <c:v>-861</c:v>
                </c:pt>
                <c:pt idx="98">
                  <c:v>-861</c:v>
                </c:pt>
                <c:pt idx="99">
                  <c:v>-813</c:v>
                </c:pt>
                <c:pt idx="100">
                  <c:v>-801</c:v>
                </c:pt>
                <c:pt idx="101">
                  <c:v>-741.5</c:v>
                </c:pt>
                <c:pt idx="102">
                  <c:v>-697</c:v>
                </c:pt>
                <c:pt idx="103">
                  <c:v>-697</c:v>
                </c:pt>
                <c:pt idx="104">
                  <c:v>-697</c:v>
                </c:pt>
                <c:pt idx="105">
                  <c:v>-697</c:v>
                </c:pt>
                <c:pt idx="106">
                  <c:v>-697</c:v>
                </c:pt>
                <c:pt idx="107">
                  <c:v>-697</c:v>
                </c:pt>
                <c:pt idx="108">
                  <c:v>-697</c:v>
                </c:pt>
                <c:pt idx="109">
                  <c:v>-697</c:v>
                </c:pt>
                <c:pt idx="110">
                  <c:v>-697</c:v>
                </c:pt>
                <c:pt idx="111">
                  <c:v>-697</c:v>
                </c:pt>
                <c:pt idx="112">
                  <c:v>-697</c:v>
                </c:pt>
                <c:pt idx="113">
                  <c:v>-693</c:v>
                </c:pt>
                <c:pt idx="114">
                  <c:v>-693</c:v>
                </c:pt>
                <c:pt idx="115">
                  <c:v>-693</c:v>
                </c:pt>
                <c:pt idx="116">
                  <c:v>-693</c:v>
                </c:pt>
                <c:pt idx="117">
                  <c:v>-693</c:v>
                </c:pt>
                <c:pt idx="118">
                  <c:v>-693</c:v>
                </c:pt>
                <c:pt idx="119">
                  <c:v>-677</c:v>
                </c:pt>
                <c:pt idx="120">
                  <c:v>-645.5</c:v>
                </c:pt>
                <c:pt idx="121">
                  <c:v>-492.5</c:v>
                </c:pt>
                <c:pt idx="122">
                  <c:v>-488.5</c:v>
                </c:pt>
                <c:pt idx="123">
                  <c:v>-484.5</c:v>
                </c:pt>
                <c:pt idx="124">
                  <c:v>-484.5</c:v>
                </c:pt>
                <c:pt idx="125">
                  <c:v>-478</c:v>
                </c:pt>
                <c:pt idx="126">
                  <c:v>-476.5</c:v>
                </c:pt>
                <c:pt idx="127">
                  <c:v>-476.5</c:v>
                </c:pt>
                <c:pt idx="128">
                  <c:v>-476</c:v>
                </c:pt>
                <c:pt idx="129">
                  <c:v>-474.5</c:v>
                </c:pt>
                <c:pt idx="130">
                  <c:v>-472.5</c:v>
                </c:pt>
                <c:pt idx="131">
                  <c:v>-469</c:v>
                </c:pt>
                <c:pt idx="132">
                  <c:v>-462.5</c:v>
                </c:pt>
                <c:pt idx="133">
                  <c:v>-462</c:v>
                </c:pt>
                <c:pt idx="134">
                  <c:v>-461.5</c:v>
                </c:pt>
                <c:pt idx="135">
                  <c:v>-458.5</c:v>
                </c:pt>
                <c:pt idx="136">
                  <c:v>-458</c:v>
                </c:pt>
                <c:pt idx="137">
                  <c:v>-456</c:v>
                </c:pt>
                <c:pt idx="138">
                  <c:v>-454.5</c:v>
                </c:pt>
                <c:pt idx="139">
                  <c:v>-454</c:v>
                </c:pt>
                <c:pt idx="140">
                  <c:v>-452</c:v>
                </c:pt>
                <c:pt idx="141">
                  <c:v>-445.5</c:v>
                </c:pt>
                <c:pt idx="142">
                  <c:v>-444</c:v>
                </c:pt>
                <c:pt idx="143">
                  <c:v>-442</c:v>
                </c:pt>
                <c:pt idx="144">
                  <c:v>-440</c:v>
                </c:pt>
                <c:pt idx="145">
                  <c:v>-438</c:v>
                </c:pt>
                <c:pt idx="146">
                  <c:v>-437.5</c:v>
                </c:pt>
                <c:pt idx="147">
                  <c:v>-429.5</c:v>
                </c:pt>
                <c:pt idx="148">
                  <c:v>-320.5</c:v>
                </c:pt>
                <c:pt idx="149">
                  <c:v>-296</c:v>
                </c:pt>
                <c:pt idx="150">
                  <c:v>-288</c:v>
                </c:pt>
                <c:pt idx="151">
                  <c:v>-284</c:v>
                </c:pt>
                <c:pt idx="152">
                  <c:v>-272.5</c:v>
                </c:pt>
                <c:pt idx="153">
                  <c:v>-268</c:v>
                </c:pt>
                <c:pt idx="154">
                  <c:v>-260</c:v>
                </c:pt>
                <c:pt idx="155">
                  <c:v>-244.5</c:v>
                </c:pt>
                <c:pt idx="156">
                  <c:v>-228.5</c:v>
                </c:pt>
                <c:pt idx="157">
                  <c:v>-224</c:v>
                </c:pt>
                <c:pt idx="158">
                  <c:v>-68</c:v>
                </c:pt>
                <c:pt idx="159">
                  <c:v>-36.5</c:v>
                </c:pt>
                <c:pt idx="160">
                  <c:v>0.5</c:v>
                </c:pt>
                <c:pt idx="161">
                  <c:v>3.5</c:v>
                </c:pt>
                <c:pt idx="162">
                  <c:v>11.5</c:v>
                </c:pt>
                <c:pt idx="163">
                  <c:v>112.5</c:v>
                </c:pt>
                <c:pt idx="164">
                  <c:v>132.5</c:v>
                </c:pt>
                <c:pt idx="165">
                  <c:v>132.5</c:v>
                </c:pt>
                <c:pt idx="166">
                  <c:v>135.5</c:v>
                </c:pt>
                <c:pt idx="167">
                  <c:v>136.5</c:v>
                </c:pt>
                <c:pt idx="168">
                  <c:v>136.5</c:v>
                </c:pt>
                <c:pt idx="169">
                  <c:v>156.5</c:v>
                </c:pt>
                <c:pt idx="170">
                  <c:v>172</c:v>
                </c:pt>
                <c:pt idx="171">
                  <c:v>349</c:v>
                </c:pt>
                <c:pt idx="172">
                  <c:v>417.5</c:v>
                </c:pt>
                <c:pt idx="173">
                  <c:v>553</c:v>
                </c:pt>
                <c:pt idx="174">
                  <c:v>553</c:v>
                </c:pt>
                <c:pt idx="175">
                  <c:v>553</c:v>
                </c:pt>
                <c:pt idx="176">
                  <c:v>858</c:v>
                </c:pt>
                <c:pt idx="177">
                  <c:v>862.5</c:v>
                </c:pt>
                <c:pt idx="178">
                  <c:v>1042.5</c:v>
                </c:pt>
                <c:pt idx="179">
                  <c:v>1058.5</c:v>
                </c:pt>
                <c:pt idx="180">
                  <c:v>1193</c:v>
                </c:pt>
                <c:pt idx="181">
                  <c:v>1223</c:v>
                </c:pt>
                <c:pt idx="182">
                  <c:v>1223</c:v>
                </c:pt>
                <c:pt idx="183">
                  <c:v>1227</c:v>
                </c:pt>
                <c:pt idx="184">
                  <c:v>1235</c:v>
                </c:pt>
                <c:pt idx="185">
                  <c:v>1243.5</c:v>
                </c:pt>
                <c:pt idx="186">
                  <c:v>1379</c:v>
                </c:pt>
                <c:pt idx="187">
                  <c:v>1395</c:v>
                </c:pt>
                <c:pt idx="188">
                  <c:v>1419.5</c:v>
                </c:pt>
                <c:pt idx="189">
                  <c:v>1491.5</c:v>
                </c:pt>
                <c:pt idx="190">
                  <c:v>1591.5</c:v>
                </c:pt>
                <c:pt idx="191">
                  <c:v>1595.5</c:v>
                </c:pt>
                <c:pt idx="192">
                  <c:v>1631.5</c:v>
                </c:pt>
                <c:pt idx="193">
                  <c:v>1631.5</c:v>
                </c:pt>
                <c:pt idx="194">
                  <c:v>1647.5</c:v>
                </c:pt>
                <c:pt idx="195">
                  <c:v>1791.5</c:v>
                </c:pt>
                <c:pt idx="196">
                  <c:v>1799.5</c:v>
                </c:pt>
                <c:pt idx="197">
                  <c:v>1799.5</c:v>
                </c:pt>
                <c:pt idx="198">
                  <c:v>1859.5</c:v>
                </c:pt>
                <c:pt idx="199">
                  <c:v>1887.5</c:v>
                </c:pt>
                <c:pt idx="200">
                  <c:v>1915.5</c:v>
                </c:pt>
                <c:pt idx="201">
                  <c:v>2048</c:v>
                </c:pt>
                <c:pt idx="202">
                  <c:v>2064.5</c:v>
                </c:pt>
                <c:pt idx="203">
                  <c:v>2092</c:v>
                </c:pt>
                <c:pt idx="204">
                  <c:v>2252</c:v>
                </c:pt>
                <c:pt idx="205">
                  <c:v>2273</c:v>
                </c:pt>
                <c:pt idx="206">
                  <c:v>2313</c:v>
                </c:pt>
                <c:pt idx="207">
                  <c:v>2476</c:v>
                </c:pt>
                <c:pt idx="208">
                  <c:v>2517.5</c:v>
                </c:pt>
                <c:pt idx="209">
                  <c:v>2629</c:v>
                </c:pt>
                <c:pt idx="210">
                  <c:v>2664</c:v>
                </c:pt>
                <c:pt idx="211">
                  <c:v>2693.5</c:v>
                </c:pt>
                <c:pt idx="212">
                  <c:v>2738</c:v>
                </c:pt>
                <c:pt idx="213">
                  <c:v>2757</c:v>
                </c:pt>
                <c:pt idx="214">
                  <c:v>2872</c:v>
                </c:pt>
                <c:pt idx="215">
                  <c:v>2873.5</c:v>
                </c:pt>
                <c:pt idx="216">
                  <c:v>2881</c:v>
                </c:pt>
                <c:pt idx="217">
                  <c:v>2909</c:v>
                </c:pt>
                <c:pt idx="218">
                  <c:v>2926</c:v>
                </c:pt>
                <c:pt idx="219">
                  <c:v>2926</c:v>
                </c:pt>
                <c:pt idx="220">
                  <c:v>3074</c:v>
                </c:pt>
                <c:pt idx="221">
                  <c:v>3081</c:v>
                </c:pt>
                <c:pt idx="222">
                  <c:v>3090</c:v>
                </c:pt>
                <c:pt idx="223">
                  <c:v>3090</c:v>
                </c:pt>
                <c:pt idx="224">
                  <c:v>3102.5</c:v>
                </c:pt>
                <c:pt idx="225">
                  <c:v>3110</c:v>
                </c:pt>
                <c:pt idx="226">
                  <c:v>3286.5</c:v>
                </c:pt>
                <c:pt idx="227">
                  <c:v>3290.5</c:v>
                </c:pt>
                <c:pt idx="228">
                  <c:v>3290.5</c:v>
                </c:pt>
                <c:pt idx="229">
                  <c:v>3313.5</c:v>
                </c:pt>
                <c:pt idx="230">
                  <c:v>3327</c:v>
                </c:pt>
                <c:pt idx="231">
                  <c:v>3327</c:v>
                </c:pt>
                <c:pt idx="232">
                  <c:v>3507</c:v>
                </c:pt>
                <c:pt idx="233">
                  <c:v>3517</c:v>
                </c:pt>
                <c:pt idx="234">
                  <c:v>3673.5</c:v>
                </c:pt>
                <c:pt idx="235">
                  <c:v>3683</c:v>
                </c:pt>
                <c:pt idx="236">
                  <c:v>3722</c:v>
                </c:pt>
                <c:pt idx="237">
                  <c:v>3731.5</c:v>
                </c:pt>
                <c:pt idx="238">
                  <c:v>3739</c:v>
                </c:pt>
                <c:pt idx="239">
                  <c:v>3763</c:v>
                </c:pt>
                <c:pt idx="240">
                  <c:v>3772</c:v>
                </c:pt>
                <c:pt idx="241">
                  <c:v>3919.5</c:v>
                </c:pt>
              </c:numCache>
            </c:numRef>
          </c:xVal>
          <c:yVal>
            <c:numRef>
              <c:f>A!$K$21:$K$9914</c:f>
              <c:numCache>
                <c:formatCode>General</c:formatCode>
                <c:ptCount val="9894"/>
                <c:pt idx="75">
                  <c:v>-9.6025600068969652E-3</c:v>
                </c:pt>
                <c:pt idx="158">
                  <c:v>-4.4145900101284496E-3</c:v>
                </c:pt>
                <c:pt idx="160">
                  <c:v>0</c:v>
                </c:pt>
                <c:pt idx="167">
                  <c:v>-3.0009600086486898E-3</c:v>
                </c:pt>
                <c:pt idx="168">
                  <c:v>-2.8009600064251572E-3</c:v>
                </c:pt>
                <c:pt idx="169">
                  <c:v>7.0183999196160585E-4</c:v>
                </c:pt>
                <c:pt idx="171">
                  <c:v>-1.384621000761399E-2</c:v>
                </c:pt>
                <c:pt idx="172">
                  <c:v>1.968379998288583E-3</c:v>
                </c:pt>
                <c:pt idx="178">
                  <c:v>5.2058799992664717E-3</c:v>
                </c:pt>
                <c:pt idx="180">
                  <c:v>-1.7008050002914388E-2</c:v>
                </c:pt>
                <c:pt idx="186">
                  <c:v>-1.8162010004743934E-2</c:v>
                </c:pt>
                <c:pt idx="189">
                  <c:v>9.3387399901985191E-3</c:v>
                </c:pt>
                <c:pt idx="191">
                  <c:v>5.8532999973976985E-3</c:v>
                </c:pt>
                <c:pt idx="192">
                  <c:v>-1.9441660006123129E-2</c:v>
                </c:pt>
                <c:pt idx="193">
                  <c:v>-2.0816600081161596E-3</c:v>
                </c:pt>
                <c:pt idx="195">
                  <c:v>9.5807399993645959E-3</c:v>
                </c:pt>
                <c:pt idx="196">
                  <c:v>7.8218599956016988E-3</c:v>
                </c:pt>
                <c:pt idx="197">
                  <c:v>7.8218599956016988E-3</c:v>
                </c:pt>
                <c:pt idx="198">
                  <c:v>8.8302599979215302E-3</c:v>
                </c:pt>
                <c:pt idx="199">
                  <c:v>8.6741799968876876E-3</c:v>
                </c:pt>
                <c:pt idx="200">
                  <c:v>4.3181000000913627E-3</c:v>
                </c:pt>
                <c:pt idx="201">
                  <c:v>-2.0048350001161452E-2</c:v>
                </c:pt>
                <c:pt idx="203">
                  <c:v>-2.0362190007290337E-2</c:v>
                </c:pt>
                <c:pt idx="204">
                  <c:v>-2.0789790010894649E-2</c:v>
                </c:pt>
                <c:pt idx="207">
                  <c:v>-2.1338430007745046E-2</c:v>
                </c:pt>
                <c:pt idx="208">
                  <c:v>1.0362379995058291E-2</c:v>
                </c:pt>
                <c:pt idx="209">
                  <c:v>-2.2227010005735792E-2</c:v>
                </c:pt>
                <c:pt idx="210">
                  <c:v>-2.0672110003943089E-2</c:v>
                </c:pt>
                <c:pt idx="211">
                  <c:v>1.1867019995406736E-2</c:v>
                </c:pt>
                <c:pt idx="213">
                  <c:v>-2.1869090007385239E-2</c:v>
                </c:pt>
                <c:pt idx="214">
                  <c:v>-2.190299000358209E-2</c:v>
                </c:pt>
                <c:pt idx="215">
                  <c:v>1.1892219998117071E-2</c:v>
                </c:pt>
                <c:pt idx="216">
                  <c:v>-2.1631730000081006E-2</c:v>
                </c:pt>
                <c:pt idx="217">
                  <c:v>-2.3987810003745835E-2</c:v>
                </c:pt>
                <c:pt idx="218">
                  <c:v>-2.1375430005718954E-2</c:v>
                </c:pt>
                <c:pt idx="219">
                  <c:v>-1.9975430004706141E-2</c:v>
                </c:pt>
                <c:pt idx="221">
                  <c:v>-2.1103730003233068E-2</c:v>
                </c:pt>
                <c:pt idx="222">
                  <c:v>-2.3192470005596988E-2</c:v>
                </c:pt>
                <c:pt idx="223">
                  <c:v>-2.279247000842588E-2</c:v>
                </c:pt>
                <c:pt idx="225">
                  <c:v>-2.2629670005699154E-2</c:v>
                </c:pt>
                <c:pt idx="226">
                  <c:v>1.6160039995156694E-2</c:v>
                </c:pt>
                <c:pt idx="227">
                  <c:v>1.238059999741381E-2</c:v>
                </c:pt>
                <c:pt idx="228">
                  <c:v>1.246059999539284E-2</c:v>
                </c:pt>
                <c:pt idx="229">
                  <c:v>8.1538199956412427E-3</c:v>
                </c:pt>
                <c:pt idx="230">
                  <c:v>-2.2059290007746313E-2</c:v>
                </c:pt>
                <c:pt idx="231">
                  <c:v>-2.1759290008048993E-2</c:v>
                </c:pt>
                <c:pt idx="233">
                  <c:v>-2.1262690010189544E-2</c:v>
                </c:pt>
                <c:pt idx="234">
                  <c:v>1.1904219994903542E-2</c:v>
                </c:pt>
                <c:pt idx="236">
                  <c:v>-1.6783990009571426E-2</c:v>
                </c:pt>
                <c:pt idx="239">
                  <c:v>-2.2248250010306947E-2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70F-4B12-B45F-4D56C294D9CD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A!$F$21:$F$9914</c:f>
              <c:numCache>
                <c:formatCode>General</c:formatCode>
                <c:ptCount val="9894"/>
                <c:pt idx="0">
                  <c:v>-5666</c:v>
                </c:pt>
                <c:pt idx="1">
                  <c:v>-5610</c:v>
                </c:pt>
                <c:pt idx="2">
                  <c:v>-5610</c:v>
                </c:pt>
                <c:pt idx="3">
                  <c:v>-5502</c:v>
                </c:pt>
                <c:pt idx="4">
                  <c:v>-5466</c:v>
                </c:pt>
                <c:pt idx="5">
                  <c:v>-5301.5</c:v>
                </c:pt>
                <c:pt idx="6">
                  <c:v>-5273</c:v>
                </c:pt>
                <c:pt idx="7">
                  <c:v>-5269</c:v>
                </c:pt>
                <c:pt idx="8">
                  <c:v>-5269</c:v>
                </c:pt>
                <c:pt idx="9">
                  <c:v>-5269</c:v>
                </c:pt>
                <c:pt idx="10">
                  <c:v>-5265.5</c:v>
                </c:pt>
                <c:pt idx="11">
                  <c:v>-5265</c:v>
                </c:pt>
                <c:pt idx="12">
                  <c:v>-5253</c:v>
                </c:pt>
                <c:pt idx="13">
                  <c:v>-5168.5</c:v>
                </c:pt>
                <c:pt idx="14">
                  <c:v>-5065</c:v>
                </c:pt>
                <c:pt idx="15">
                  <c:v>-5057</c:v>
                </c:pt>
                <c:pt idx="16">
                  <c:v>-4788</c:v>
                </c:pt>
                <c:pt idx="17">
                  <c:v>-4680</c:v>
                </c:pt>
                <c:pt idx="18">
                  <c:v>-4640.5</c:v>
                </c:pt>
                <c:pt idx="19">
                  <c:v>-4464</c:v>
                </c:pt>
                <c:pt idx="20">
                  <c:v>-4428</c:v>
                </c:pt>
                <c:pt idx="21">
                  <c:v>-4367.5</c:v>
                </c:pt>
                <c:pt idx="22">
                  <c:v>-4235.5</c:v>
                </c:pt>
                <c:pt idx="23">
                  <c:v>-4188</c:v>
                </c:pt>
                <c:pt idx="24">
                  <c:v>-4159.5</c:v>
                </c:pt>
                <c:pt idx="25">
                  <c:v>-4148</c:v>
                </c:pt>
                <c:pt idx="26">
                  <c:v>-4111.5</c:v>
                </c:pt>
                <c:pt idx="27">
                  <c:v>-4031.5</c:v>
                </c:pt>
                <c:pt idx="28">
                  <c:v>-3999.5</c:v>
                </c:pt>
                <c:pt idx="29">
                  <c:v>-3982.5</c:v>
                </c:pt>
                <c:pt idx="30">
                  <c:v>-3968.5</c:v>
                </c:pt>
                <c:pt idx="31">
                  <c:v>-3968.5</c:v>
                </c:pt>
                <c:pt idx="32">
                  <c:v>-3954.5</c:v>
                </c:pt>
                <c:pt idx="33">
                  <c:v>-3827</c:v>
                </c:pt>
                <c:pt idx="34">
                  <c:v>-3776.5</c:v>
                </c:pt>
                <c:pt idx="35">
                  <c:v>-3750.5</c:v>
                </c:pt>
                <c:pt idx="36">
                  <c:v>-3726.5</c:v>
                </c:pt>
                <c:pt idx="37">
                  <c:v>-3594</c:v>
                </c:pt>
                <c:pt idx="38">
                  <c:v>-3582</c:v>
                </c:pt>
                <c:pt idx="39">
                  <c:v>-3530</c:v>
                </c:pt>
                <c:pt idx="40">
                  <c:v>-3154.5</c:v>
                </c:pt>
                <c:pt idx="41">
                  <c:v>-2949</c:v>
                </c:pt>
                <c:pt idx="42">
                  <c:v>-2789.5</c:v>
                </c:pt>
                <c:pt idx="43">
                  <c:v>-2789</c:v>
                </c:pt>
                <c:pt idx="44">
                  <c:v>-2738.5</c:v>
                </c:pt>
                <c:pt idx="45">
                  <c:v>-2564.5</c:v>
                </c:pt>
                <c:pt idx="46">
                  <c:v>-2549.5</c:v>
                </c:pt>
                <c:pt idx="47">
                  <c:v>-2492</c:v>
                </c:pt>
                <c:pt idx="48">
                  <c:v>-2300.5</c:v>
                </c:pt>
                <c:pt idx="49">
                  <c:v>-2179</c:v>
                </c:pt>
                <c:pt idx="50">
                  <c:v>-2164</c:v>
                </c:pt>
                <c:pt idx="51">
                  <c:v>-2143.5</c:v>
                </c:pt>
                <c:pt idx="52">
                  <c:v>-2128.5</c:v>
                </c:pt>
                <c:pt idx="53">
                  <c:v>-2111.5</c:v>
                </c:pt>
                <c:pt idx="54">
                  <c:v>-2104.5</c:v>
                </c:pt>
                <c:pt idx="55">
                  <c:v>-2031.5</c:v>
                </c:pt>
                <c:pt idx="56">
                  <c:v>-2031</c:v>
                </c:pt>
                <c:pt idx="57">
                  <c:v>-1903</c:v>
                </c:pt>
                <c:pt idx="58">
                  <c:v>-1874.5</c:v>
                </c:pt>
                <c:pt idx="59">
                  <c:v>-1863</c:v>
                </c:pt>
                <c:pt idx="60">
                  <c:v>-1826.5</c:v>
                </c:pt>
                <c:pt idx="61">
                  <c:v>-1714.5</c:v>
                </c:pt>
                <c:pt idx="62">
                  <c:v>-1697.5</c:v>
                </c:pt>
                <c:pt idx="63">
                  <c:v>-1669.5</c:v>
                </c:pt>
                <c:pt idx="64">
                  <c:v>-1643.5</c:v>
                </c:pt>
                <c:pt idx="65">
                  <c:v>-1542</c:v>
                </c:pt>
                <c:pt idx="66">
                  <c:v>-1539</c:v>
                </c:pt>
                <c:pt idx="67">
                  <c:v>-1465.5</c:v>
                </c:pt>
                <c:pt idx="68">
                  <c:v>-1441.5</c:v>
                </c:pt>
                <c:pt idx="69">
                  <c:v>-1438.5</c:v>
                </c:pt>
                <c:pt idx="70">
                  <c:v>-1433.5</c:v>
                </c:pt>
                <c:pt idx="71">
                  <c:v>-1418.5</c:v>
                </c:pt>
                <c:pt idx="72">
                  <c:v>-1315.5</c:v>
                </c:pt>
                <c:pt idx="73">
                  <c:v>-1306.5</c:v>
                </c:pt>
                <c:pt idx="74">
                  <c:v>-1306.5</c:v>
                </c:pt>
                <c:pt idx="75">
                  <c:v>-1303.5</c:v>
                </c:pt>
                <c:pt idx="76">
                  <c:v>-1254.5</c:v>
                </c:pt>
                <c:pt idx="77">
                  <c:v>-1209.5</c:v>
                </c:pt>
                <c:pt idx="78">
                  <c:v>-1161.5</c:v>
                </c:pt>
                <c:pt idx="79">
                  <c:v>-1158</c:v>
                </c:pt>
                <c:pt idx="80">
                  <c:v>-1154</c:v>
                </c:pt>
                <c:pt idx="81">
                  <c:v>-1101.5</c:v>
                </c:pt>
                <c:pt idx="82">
                  <c:v>-1101.5</c:v>
                </c:pt>
                <c:pt idx="83">
                  <c:v>-1101.5</c:v>
                </c:pt>
                <c:pt idx="84">
                  <c:v>-1101.5</c:v>
                </c:pt>
                <c:pt idx="85">
                  <c:v>-1101.5</c:v>
                </c:pt>
                <c:pt idx="86">
                  <c:v>-1093.5</c:v>
                </c:pt>
                <c:pt idx="87">
                  <c:v>-1069.5</c:v>
                </c:pt>
                <c:pt idx="88">
                  <c:v>-1050.5</c:v>
                </c:pt>
                <c:pt idx="89">
                  <c:v>-1034</c:v>
                </c:pt>
                <c:pt idx="90">
                  <c:v>-913.5</c:v>
                </c:pt>
                <c:pt idx="91">
                  <c:v>-897.5</c:v>
                </c:pt>
                <c:pt idx="92">
                  <c:v>-897</c:v>
                </c:pt>
                <c:pt idx="93">
                  <c:v>-893</c:v>
                </c:pt>
                <c:pt idx="94">
                  <c:v>-893</c:v>
                </c:pt>
                <c:pt idx="95">
                  <c:v>-893</c:v>
                </c:pt>
                <c:pt idx="96">
                  <c:v>-862</c:v>
                </c:pt>
                <c:pt idx="97">
                  <c:v>-861</c:v>
                </c:pt>
                <c:pt idx="98">
                  <c:v>-861</c:v>
                </c:pt>
                <c:pt idx="99">
                  <c:v>-813</c:v>
                </c:pt>
                <c:pt idx="100">
                  <c:v>-801</c:v>
                </c:pt>
                <c:pt idx="101">
                  <c:v>-741.5</c:v>
                </c:pt>
                <c:pt idx="102">
                  <c:v>-697</c:v>
                </c:pt>
                <c:pt idx="103">
                  <c:v>-697</c:v>
                </c:pt>
                <c:pt idx="104">
                  <c:v>-697</c:v>
                </c:pt>
                <c:pt idx="105">
                  <c:v>-697</c:v>
                </c:pt>
                <c:pt idx="106">
                  <c:v>-697</c:v>
                </c:pt>
                <c:pt idx="107">
                  <c:v>-697</c:v>
                </c:pt>
                <c:pt idx="108">
                  <c:v>-697</c:v>
                </c:pt>
                <c:pt idx="109">
                  <c:v>-697</c:v>
                </c:pt>
                <c:pt idx="110">
                  <c:v>-697</c:v>
                </c:pt>
                <c:pt idx="111">
                  <c:v>-697</c:v>
                </c:pt>
                <c:pt idx="112">
                  <c:v>-697</c:v>
                </c:pt>
                <c:pt idx="113">
                  <c:v>-693</c:v>
                </c:pt>
                <c:pt idx="114">
                  <c:v>-693</c:v>
                </c:pt>
                <c:pt idx="115">
                  <c:v>-693</c:v>
                </c:pt>
                <c:pt idx="116">
                  <c:v>-693</c:v>
                </c:pt>
                <c:pt idx="117">
                  <c:v>-693</c:v>
                </c:pt>
                <c:pt idx="118">
                  <c:v>-693</c:v>
                </c:pt>
                <c:pt idx="119">
                  <c:v>-677</c:v>
                </c:pt>
                <c:pt idx="120">
                  <c:v>-645.5</c:v>
                </c:pt>
                <c:pt idx="121">
                  <c:v>-492.5</c:v>
                </c:pt>
                <c:pt idx="122">
                  <c:v>-488.5</c:v>
                </c:pt>
                <c:pt idx="123">
                  <c:v>-484.5</c:v>
                </c:pt>
                <c:pt idx="124">
                  <c:v>-484.5</c:v>
                </c:pt>
                <c:pt idx="125">
                  <c:v>-478</c:v>
                </c:pt>
                <c:pt idx="126">
                  <c:v>-476.5</c:v>
                </c:pt>
                <c:pt idx="127">
                  <c:v>-476.5</c:v>
                </c:pt>
                <c:pt idx="128">
                  <c:v>-476</c:v>
                </c:pt>
                <c:pt idx="129">
                  <c:v>-474.5</c:v>
                </c:pt>
                <c:pt idx="130">
                  <c:v>-472.5</c:v>
                </c:pt>
                <c:pt idx="131">
                  <c:v>-469</c:v>
                </c:pt>
                <c:pt idx="132">
                  <c:v>-462.5</c:v>
                </c:pt>
                <c:pt idx="133">
                  <c:v>-462</c:v>
                </c:pt>
                <c:pt idx="134">
                  <c:v>-461.5</c:v>
                </c:pt>
                <c:pt idx="135">
                  <c:v>-458.5</c:v>
                </c:pt>
                <c:pt idx="136">
                  <c:v>-458</c:v>
                </c:pt>
                <c:pt idx="137">
                  <c:v>-456</c:v>
                </c:pt>
                <c:pt idx="138">
                  <c:v>-454.5</c:v>
                </c:pt>
                <c:pt idx="139">
                  <c:v>-454</c:v>
                </c:pt>
                <c:pt idx="140">
                  <c:v>-452</c:v>
                </c:pt>
                <c:pt idx="141">
                  <c:v>-445.5</c:v>
                </c:pt>
                <c:pt idx="142">
                  <c:v>-444</c:v>
                </c:pt>
                <c:pt idx="143">
                  <c:v>-442</c:v>
                </c:pt>
                <c:pt idx="144">
                  <c:v>-440</c:v>
                </c:pt>
                <c:pt idx="145">
                  <c:v>-438</c:v>
                </c:pt>
                <c:pt idx="146">
                  <c:v>-437.5</c:v>
                </c:pt>
                <c:pt idx="147">
                  <c:v>-429.5</c:v>
                </c:pt>
                <c:pt idx="148">
                  <c:v>-320.5</c:v>
                </c:pt>
                <c:pt idx="149">
                  <c:v>-296</c:v>
                </c:pt>
                <c:pt idx="150">
                  <c:v>-288</c:v>
                </c:pt>
                <c:pt idx="151">
                  <c:v>-284</c:v>
                </c:pt>
                <c:pt idx="152">
                  <c:v>-272.5</c:v>
                </c:pt>
                <c:pt idx="153">
                  <c:v>-268</c:v>
                </c:pt>
                <c:pt idx="154">
                  <c:v>-260</c:v>
                </c:pt>
                <c:pt idx="155">
                  <c:v>-244.5</c:v>
                </c:pt>
                <c:pt idx="156">
                  <c:v>-228.5</c:v>
                </c:pt>
                <c:pt idx="157">
                  <c:v>-224</c:v>
                </c:pt>
                <c:pt idx="158">
                  <c:v>-68</c:v>
                </c:pt>
                <c:pt idx="159">
                  <c:v>-36.5</c:v>
                </c:pt>
                <c:pt idx="160">
                  <c:v>0.5</c:v>
                </c:pt>
                <c:pt idx="161">
                  <c:v>3.5</c:v>
                </c:pt>
                <c:pt idx="162">
                  <c:v>11.5</c:v>
                </c:pt>
                <c:pt idx="163">
                  <c:v>112.5</c:v>
                </c:pt>
                <c:pt idx="164">
                  <c:v>132.5</c:v>
                </c:pt>
                <c:pt idx="165">
                  <c:v>132.5</c:v>
                </c:pt>
                <c:pt idx="166">
                  <c:v>135.5</c:v>
                </c:pt>
                <c:pt idx="167">
                  <c:v>136.5</c:v>
                </c:pt>
                <c:pt idx="168">
                  <c:v>136.5</c:v>
                </c:pt>
                <c:pt idx="169">
                  <c:v>156.5</c:v>
                </c:pt>
                <c:pt idx="170">
                  <c:v>172</c:v>
                </c:pt>
                <c:pt idx="171">
                  <c:v>349</c:v>
                </c:pt>
                <c:pt idx="172">
                  <c:v>417.5</c:v>
                </c:pt>
                <c:pt idx="173">
                  <c:v>553</c:v>
                </c:pt>
                <c:pt idx="174">
                  <c:v>553</c:v>
                </c:pt>
                <c:pt idx="175">
                  <c:v>553</c:v>
                </c:pt>
                <c:pt idx="176">
                  <c:v>858</c:v>
                </c:pt>
                <c:pt idx="177">
                  <c:v>862.5</c:v>
                </c:pt>
                <c:pt idx="178">
                  <c:v>1042.5</c:v>
                </c:pt>
                <c:pt idx="179">
                  <c:v>1058.5</c:v>
                </c:pt>
                <c:pt idx="180">
                  <c:v>1193</c:v>
                </c:pt>
                <c:pt idx="181">
                  <c:v>1223</c:v>
                </c:pt>
                <c:pt idx="182">
                  <c:v>1223</c:v>
                </c:pt>
                <c:pt idx="183">
                  <c:v>1227</c:v>
                </c:pt>
                <c:pt idx="184">
                  <c:v>1235</c:v>
                </c:pt>
                <c:pt idx="185">
                  <c:v>1243.5</c:v>
                </c:pt>
                <c:pt idx="186">
                  <c:v>1379</c:v>
                </c:pt>
                <c:pt idx="187">
                  <c:v>1395</c:v>
                </c:pt>
                <c:pt idx="188">
                  <c:v>1419.5</c:v>
                </c:pt>
                <c:pt idx="189">
                  <c:v>1491.5</c:v>
                </c:pt>
                <c:pt idx="190">
                  <c:v>1591.5</c:v>
                </c:pt>
                <c:pt idx="191">
                  <c:v>1595.5</c:v>
                </c:pt>
                <c:pt idx="192">
                  <c:v>1631.5</c:v>
                </c:pt>
                <c:pt idx="193">
                  <c:v>1631.5</c:v>
                </c:pt>
                <c:pt idx="194">
                  <c:v>1647.5</c:v>
                </c:pt>
                <c:pt idx="195">
                  <c:v>1791.5</c:v>
                </c:pt>
                <c:pt idx="196">
                  <c:v>1799.5</c:v>
                </c:pt>
                <c:pt idx="197">
                  <c:v>1799.5</c:v>
                </c:pt>
                <c:pt idx="198">
                  <c:v>1859.5</c:v>
                </c:pt>
                <c:pt idx="199">
                  <c:v>1887.5</c:v>
                </c:pt>
                <c:pt idx="200">
                  <c:v>1915.5</c:v>
                </c:pt>
                <c:pt idx="201">
                  <c:v>2048</c:v>
                </c:pt>
                <c:pt idx="202">
                  <c:v>2064.5</c:v>
                </c:pt>
                <c:pt idx="203">
                  <c:v>2092</c:v>
                </c:pt>
                <c:pt idx="204">
                  <c:v>2252</c:v>
                </c:pt>
                <c:pt idx="205">
                  <c:v>2273</c:v>
                </c:pt>
                <c:pt idx="206">
                  <c:v>2313</c:v>
                </c:pt>
                <c:pt idx="207">
                  <c:v>2476</c:v>
                </c:pt>
                <c:pt idx="208">
                  <c:v>2517.5</c:v>
                </c:pt>
                <c:pt idx="209">
                  <c:v>2629</c:v>
                </c:pt>
                <c:pt idx="210">
                  <c:v>2664</c:v>
                </c:pt>
                <c:pt idx="211">
                  <c:v>2693.5</c:v>
                </c:pt>
                <c:pt idx="212">
                  <c:v>2738</c:v>
                </c:pt>
                <c:pt idx="213">
                  <c:v>2757</c:v>
                </c:pt>
                <c:pt idx="214">
                  <c:v>2872</c:v>
                </c:pt>
                <c:pt idx="215">
                  <c:v>2873.5</c:v>
                </c:pt>
                <c:pt idx="216">
                  <c:v>2881</c:v>
                </c:pt>
                <c:pt idx="217">
                  <c:v>2909</c:v>
                </c:pt>
                <c:pt idx="218">
                  <c:v>2926</c:v>
                </c:pt>
                <c:pt idx="219">
                  <c:v>2926</c:v>
                </c:pt>
                <c:pt idx="220">
                  <c:v>3074</c:v>
                </c:pt>
                <c:pt idx="221">
                  <c:v>3081</c:v>
                </c:pt>
                <c:pt idx="222">
                  <c:v>3090</c:v>
                </c:pt>
                <c:pt idx="223">
                  <c:v>3090</c:v>
                </c:pt>
                <c:pt idx="224">
                  <c:v>3102.5</c:v>
                </c:pt>
                <c:pt idx="225">
                  <c:v>3110</c:v>
                </c:pt>
                <c:pt idx="226">
                  <c:v>3286.5</c:v>
                </c:pt>
                <c:pt idx="227">
                  <c:v>3290.5</c:v>
                </c:pt>
                <c:pt idx="228">
                  <c:v>3290.5</c:v>
                </c:pt>
                <c:pt idx="229">
                  <c:v>3313.5</c:v>
                </c:pt>
                <c:pt idx="230">
                  <c:v>3327</c:v>
                </c:pt>
                <c:pt idx="231">
                  <c:v>3327</c:v>
                </c:pt>
                <c:pt idx="232">
                  <c:v>3507</c:v>
                </c:pt>
                <c:pt idx="233">
                  <c:v>3517</c:v>
                </c:pt>
                <c:pt idx="234">
                  <c:v>3673.5</c:v>
                </c:pt>
                <c:pt idx="235">
                  <c:v>3683</c:v>
                </c:pt>
                <c:pt idx="236">
                  <c:v>3722</c:v>
                </c:pt>
                <c:pt idx="237">
                  <c:v>3731.5</c:v>
                </c:pt>
                <c:pt idx="238">
                  <c:v>3739</c:v>
                </c:pt>
                <c:pt idx="239">
                  <c:v>3763</c:v>
                </c:pt>
                <c:pt idx="240">
                  <c:v>3772</c:v>
                </c:pt>
                <c:pt idx="241">
                  <c:v>3919.5</c:v>
                </c:pt>
              </c:numCache>
            </c:numRef>
          </c:xVal>
          <c:yVal>
            <c:numRef>
              <c:f>A!$L$21:$L$9914</c:f>
              <c:numCache>
                <c:formatCode>General</c:formatCode>
                <c:ptCount val="989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70F-4B12-B45F-4D56C294D9CD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A!$F$21:$F$9914</c:f>
              <c:numCache>
                <c:formatCode>General</c:formatCode>
                <c:ptCount val="9894"/>
                <c:pt idx="0">
                  <c:v>-5666</c:v>
                </c:pt>
                <c:pt idx="1">
                  <c:v>-5610</c:v>
                </c:pt>
                <c:pt idx="2">
                  <c:v>-5610</c:v>
                </c:pt>
                <c:pt idx="3">
                  <c:v>-5502</c:v>
                </c:pt>
                <c:pt idx="4">
                  <c:v>-5466</c:v>
                </c:pt>
                <c:pt idx="5">
                  <c:v>-5301.5</c:v>
                </c:pt>
                <c:pt idx="6">
                  <c:v>-5273</c:v>
                </c:pt>
                <c:pt idx="7">
                  <c:v>-5269</c:v>
                </c:pt>
                <c:pt idx="8">
                  <c:v>-5269</c:v>
                </c:pt>
                <c:pt idx="9">
                  <c:v>-5269</c:v>
                </c:pt>
                <c:pt idx="10">
                  <c:v>-5265.5</c:v>
                </c:pt>
                <c:pt idx="11">
                  <c:v>-5265</c:v>
                </c:pt>
                <c:pt idx="12">
                  <c:v>-5253</c:v>
                </c:pt>
                <c:pt idx="13">
                  <c:v>-5168.5</c:v>
                </c:pt>
                <c:pt idx="14">
                  <c:v>-5065</c:v>
                </c:pt>
                <c:pt idx="15">
                  <c:v>-5057</c:v>
                </c:pt>
                <c:pt idx="16">
                  <c:v>-4788</c:v>
                </c:pt>
                <c:pt idx="17">
                  <c:v>-4680</c:v>
                </c:pt>
                <c:pt idx="18">
                  <c:v>-4640.5</c:v>
                </c:pt>
                <c:pt idx="19">
                  <c:v>-4464</c:v>
                </c:pt>
                <c:pt idx="20">
                  <c:v>-4428</c:v>
                </c:pt>
                <c:pt idx="21">
                  <c:v>-4367.5</c:v>
                </c:pt>
                <c:pt idx="22">
                  <c:v>-4235.5</c:v>
                </c:pt>
                <c:pt idx="23">
                  <c:v>-4188</c:v>
                </c:pt>
                <c:pt idx="24">
                  <c:v>-4159.5</c:v>
                </c:pt>
                <c:pt idx="25">
                  <c:v>-4148</c:v>
                </c:pt>
                <c:pt idx="26">
                  <c:v>-4111.5</c:v>
                </c:pt>
                <c:pt idx="27">
                  <c:v>-4031.5</c:v>
                </c:pt>
                <c:pt idx="28">
                  <c:v>-3999.5</c:v>
                </c:pt>
                <c:pt idx="29">
                  <c:v>-3982.5</c:v>
                </c:pt>
                <c:pt idx="30">
                  <c:v>-3968.5</c:v>
                </c:pt>
                <c:pt idx="31">
                  <c:v>-3968.5</c:v>
                </c:pt>
                <c:pt idx="32">
                  <c:v>-3954.5</c:v>
                </c:pt>
                <c:pt idx="33">
                  <c:v>-3827</c:v>
                </c:pt>
                <c:pt idx="34">
                  <c:v>-3776.5</c:v>
                </c:pt>
                <c:pt idx="35">
                  <c:v>-3750.5</c:v>
                </c:pt>
                <c:pt idx="36">
                  <c:v>-3726.5</c:v>
                </c:pt>
                <c:pt idx="37">
                  <c:v>-3594</c:v>
                </c:pt>
                <c:pt idx="38">
                  <c:v>-3582</c:v>
                </c:pt>
                <c:pt idx="39">
                  <c:v>-3530</c:v>
                </c:pt>
                <c:pt idx="40">
                  <c:v>-3154.5</c:v>
                </c:pt>
                <c:pt idx="41">
                  <c:v>-2949</c:v>
                </c:pt>
                <c:pt idx="42">
                  <c:v>-2789.5</c:v>
                </c:pt>
                <c:pt idx="43">
                  <c:v>-2789</c:v>
                </c:pt>
                <c:pt idx="44">
                  <c:v>-2738.5</c:v>
                </c:pt>
                <c:pt idx="45">
                  <c:v>-2564.5</c:v>
                </c:pt>
                <c:pt idx="46">
                  <c:v>-2549.5</c:v>
                </c:pt>
                <c:pt idx="47">
                  <c:v>-2492</c:v>
                </c:pt>
                <c:pt idx="48">
                  <c:v>-2300.5</c:v>
                </c:pt>
                <c:pt idx="49">
                  <c:v>-2179</c:v>
                </c:pt>
                <c:pt idx="50">
                  <c:v>-2164</c:v>
                </c:pt>
                <c:pt idx="51">
                  <c:v>-2143.5</c:v>
                </c:pt>
                <c:pt idx="52">
                  <c:v>-2128.5</c:v>
                </c:pt>
                <c:pt idx="53">
                  <c:v>-2111.5</c:v>
                </c:pt>
                <c:pt idx="54">
                  <c:v>-2104.5</c:v>
                </c:pt>
                <c:pt idx="55">
                  <c:v>-2031.5</c:v>
                </c:pt>
                <c:pt idx="56">
                  <c:v>-2031</c:v>
                </c:pt>
                <c:pt idx="57">
                  <c:v>-1903</c:v>
                </c:pt>
                <c:pt idx="58">
                  <c:v>-1874.5</c:v>
                </c:pt>
                <c:pt idx="59">
                  <c:v>-1863</c:v>
                </c:pt>
                <c:pt idx="60">
                  <c:v>-1826.5</c:v>
                </c:pt>
                <c:pt idx="61">
                  <c:v>-1714.5</c:v>
                </c:pt>
                <c:pt idx="62">
                  <c:v>-1697.5</c:v>
                </c:pt>
                <c:pt idx="63">
                  <c:v>-1669.5</c:v>
                </c:pt>
                <c:pt idx="64">
                  <c:v>-1643.5</c:v>
                </c:pt>
                <c:pt idx="65">
                  <c:v>-1542</c:v>
                </c:pt>
                <c:pt idx="66">
                  <c:v>-1539</c:v>
                </c:pt>
                <c:pt idx="67">
                  <c:v>-1465.5</c:v>
                </c:pt>
                <c:pt idx="68">
                  <c:v>-1441.5</c:v>
                </c:pt>
                <c:pt idx="69">
                  <c:v>-1438.5</c:v>
                </c:pt>
                <c:pt idx="70">
                  <c:v>-1433.5</c:v>
                </c:pt>
                <c:pt idx="71">
                  <c:v>-1418.5</c:v>
                </c:pt>
                <c:pt idx="72">
                  <c:v>-1315.5</c:v>
                </c:pt>
                <c:pt idx="73">
                  <c:v>-1306.5</c:v>
                </c:pt>
                <c:pt idx="74">
                  <c:v>-1306.5</c:v>
                </c:pt>
                <c:pt idx="75">
                  <c:v>-1303.5</c:v>
                </c:pt>
                <c:pt idx="76">
                  <c:v>-1254.5</c:v>
                </c:pt>
                <c:pt idx="77">
                  <c:v>-1209.5</c:v>
                </c:pt>
                <c:pt idx="78">
                  <c:v>-1161.5</c:v>
                </c:pt>
                <c:pt idx="79">
                  <c:v>-1158</c:v>
                </c:pt>
                <c:pt idx="80">
                  <c:v>-1154</c:v>
                </c:pt>
                <c:pt idx="81">
                  <c:v>-1101.5</c:v>
                </c:pt>
                <c:pt idx="82">
                  <c:v>-1101.5</c:v>
                </c:pt>
                <c:pt idx="83">
                  <c:v>-1101.5</c:v>
                </c:pt>
                <c:pt idx="84">
                  <c:v>-1101.5</c:v>
                </c:pt>
                <c:pt idx="85">
                  <c:v>-1101.5</c:v>
                </c:pt>
                <c:pt idx="86">
                  <c:v>-1093.5</c:v>
                </c:pt>
                <c:pt idx="87">
                  <c:v>-1069.5</c:v>
                </c:pt>
                <c:pt idx="88">
                  <c:v>-1050.5</c:v>
                </c:pt>
                <c:pt idx="89">
                  <c:v>-1034</c:v>
                </c:pt>
                <c:pt idx="90">
                  <c:v>-913.5</c:v>
                </c:pt>
                <c:pt idx="91">
                  <c:v>-897.5</c:v>
                </c:pt>
                <c:pt idx="92">
                  <c:v>-897</c:v>
                </c:pt>
                <c:pt idx="93">
                  <c:v>-893</c:v>
                </c:pt>
                <c:pt idx="94">
                  <c:v>-893</c:v>
                </c:pt>
                <c:pt idx="95">
                  <c:v>-893</c:v>
                </c:pt>
                <c:pt idx="96">
                  <c:v>-862</c:v>
                </c:pt>
                <c:pt idx="97">
                  <c:v>-861</c:v>
                </c:pt>
                <c:pt idx="98">
                  <c:v>-861</c:v>
                </c:pt>
                <c:pt idx="99">
                  <c:v>-813</c:v>
                </c:pt>
                <c:pt idx="100">
                  <c:v>-801</c:v>
                </c:pt>
                <c:pt idx="101">
                  <c:v>-741.5</c:v>
                </c:pt>
                <c:pt idx="102">
                  <c:v>-697</c:v>
                </c:pt>
                <c:pt idx="103">
                  <c:v>-697</c:v>
                </c:pt>
                <c:pt idx="104">
                  <c:v>-697</c:v>
                </c:pt>
                <c:pt idx="105">
                  <c:v>-697</c:v>
                </c:pt>
                <c:pt idx="106">
                  <c:v>-697</c:v>
                </c:pt>
                <c:pt idx="107">
                  <c:v>-697</c:v>
                </c:pt>
                <c:pt idx="108">
                  <c:v>-697</c:v>
                </c:pt>
                <c:pt idx="109">
                  <c:v>-697</c:v>
                </c:pt>
                <c:pt idx="110">
                  <c:v>-697</c:v>
                </c:pt>
                <c:pt idx="111">
                  <c:v>-697</c:v>
                </c:pt>
                <c:pt idx="112">
                  <c:v>-697</c:v>
                </c:pt>
                <c:pt idx="113">
                  <c:v>-693</c:v>
                </c:pt>
                <c:pt idx="114">
                  <c:v>-693</c:v>
                </c:pt>
                <c:pt idx="115">
                  <c:v>-693</c:v>
                </c:pt>
                <c:pt idx="116">
                  <c:v>-693</c:v>
                </c:pt>
                <c:pt idx="117">
                  <c:v>-693</c:v>
                </c:pt>
                <c:pt idx="118">
                  <c:v>-693</c:v>
                </c:pt>
                <c:pt idx="119">
                  <c:v>-677</c:v>
                </c:pt>
                <c:pt idx="120">
                  <c:v>-645.5</c:v>
                </c:pt>
                <c:pt idx="121">
                  <c:v>-492.5</c:v>
                </c:pt>
                <c:pt idx="122">
                  <c:v>-488.5</c:v>
                </c:pt>
                <c:pt idx="123">
                  <c:v>-484.5</c:v>
                </c:pt>
                <c:pt idx="124">
                  <c:v>-484.5</c:v>
                </c:pt>
                <c:pt idx="125">
                  <c:v>-478</c:v>
                </c:pt>
                <c:pt idx="126">
                  <c:v>-476.5</c:v>
                </c:pt>
                <c:pt idx="127">
                  <c:v>-476.5</c:v>
                </c:pt>
                <c:pt idx="128">
                  <c:v>-476</c:v>
                </c:pt>
                <c:pt idx="129">
                  <c:v>-474.5</c:v>
                </c:pt>
                <c:pt idx="130">
                  <c:v>-472.5</c:v>
                </c:pt>
                <c:pt idx="131">
                  <c:v>-469</c:v>
                </c:pt>
                <c:pt idx="132">
                  <c:v>-462.5</c:v>
                </c:pt>
                <c:pt idx="133">
                  <c:v>-462</c:v>
                </c:pt>
                <c:pt idx="134">
                  <c:v>-461.5</c:v>
                </c:pt>
                <c:pt idx="135">
                  <c:v>-458.5</c:v>
                </c:pt>
                <c:pt idx="136">
                  <c:v>-458</c:v>
                </c:pt>
                <c:pt idx="137">
                  <c:v>-456</c:v>
                </c:pt>
                <c:pt idx="138">
                  <c:v>-454.5</c:v>
                </c:pt>
                <c:pt idx="139">
                  <c:v>-454</c:v>
                </c:pt>
                <c:pt idx="140">
                  <c:v>-452</c:v>
                </c:pt>
                <c:pt idx="141">
                  <c:v>-445.5</c:v>
                </c:pt>
                <c:pt idx="142">
                  <c:v>-444</c:v>
                </c:pt>
                <c:pt idx="143">
                  <c:v>-442</c:v>
                </c:pt>
                <c:pt idx="144">
                  <c:v>-440</c:v>
                </c:pt>
                <c:pt idx="145">
                  <c:v>-438</c:v>
                </c:pt>
                <c:pt idx="146">
                  <c:v>-437.5</c:v>
                </c:pt>
                <c:pt idx="147">
                  <c:v>-429.5</c:v>
                </c:pt>
                <c:pt idx="148">
                  <c:v>-320.5</c:v>
                </c:pt>
                <c:pt idx="149">
                  <c:v>-296</c:v>
                </c:pt>
                <c:pt idx="150">
                  <c:v>-288</c:v>
                </c:pt>
                <c:pt idx="151">
                  <c:v>-284</c:v>
                </c:pt>
                <c:pt idx="152">
                  <c:v>-272.5</c:v>
                </c:pt>
                <c:pt idx="153">
                  <c:v>-268</c:v>
                </c:pt>
                <c:pt idx="154">
                  <c:v>-260</c:v>
                </c:pt>
                <c:pt idx="155">
                  <c:v>-244.5</c:v>
                </c:pt>
                <c:pt idx="156">
                  <c:v>-228.5</c:v>
                </c:pt>
                <c:pt idx="157">
                  <c:v>-224</c:v>
                </c:pt>
                <c:pt idx="158">
                  <c:v>-68</c:v>
                </c:pt>
                <c:pt idx="159">
                  <c:v>-36.5</c:v>
                </c:pt>
                <c:pt idx="160">
                  <c:v>0.5</c:v>
                </c:pt>
                <c:pt idx="161">
                  <c:v>3.5</c:v>
                </c:pt>
                <c:pt idx="162">
                  <c:v>11.5</c:v>
                </c:pt>
                <c:pt idx="163">
                  <c:v>112.5</c:v>
                </c:pt>
                <c:pt idx="164">
                  <c:v>132.5</c:v>
                </c:pt>
                <c:pt idx="165">
                  <c:v>132.5</c:v>
                </c:pt>
                <c:pt idx="166">
                  <c:v>135.5</c:v>
                </c:pt>
                <c:pt idx="167">
                  <c:v>136.5</c:v>
                </c:pt>
                <c:pt idx="168">
                  <c:v>136.5</c:v>
                </c:pt>
                <c:pt idx="169">
                  <c:v>156.5</c:v>
                </c:pt>
                <c:pt idx="170">
                  <c:v>172</c:v>
                </c:pt>
                <c:pt idx="171">
                  <c:v>349</c:v>
                </c:pt>
                <c:pt idx="172">
                  <c:v>417.5</c:v>
                </c:pt>
                <c:pt idx="173">
                  <c:v>553</c:v>
                </c:pt>
                <c:pt idx="174">
                  <c:v>553</c:v>
                </c:pt>
                <c:pt idx="175">
                  <c:v>553</c:v>
                </c:pt>
                <c:pt idx="176">
                  <c:v>858</c:v>
                </c:pt>
                <c:pt idx="177">
                  <c:v>862.5</c:v>
                </c:pt>
                <c:pt idx="178">
                  <c:v>1042.5</c:v>
                </c:pt>
                <c:pt idx="179">
                  <c:v>1058.5</c:v>
                </c:pt>
                <c:pt idx="180">
                  <c:v>1193</c:v>
                </c:pt>
                <c:pt idx="181">
                  <c:v>1223</c:v>
                </c:pt>
                <c:pt idx="182">
                  <c:v>1223</c:v>
                </c:pt>
                <c:pt idx="183">
                  <c:v>1227</c:v>
                </c:pt>
                <c:pt idx="184">
                  <c:v>1235</c:v>
                </c:pt>
                <c:pt idx="185">
                  <c:v>1243.5</c:v>
                </c:pt>
                <c:pt idx="186">
                  <c:v>1379</c:v>
                </c:pt>
                <c:pt idx="187">
                  <c:v>1395</c:v>
                </c:pt>
                <c:pt idx="188">
                  <c:v>1419.5</c:v>
                </c:pt>
                <c:pt idx="189">
                  <c:v>1491.5</c:v>
                </c:pt>
                <c:pt idx="190">
                  <c:v>1591.5</c:v>
                </c:pt>
                <c:pt idx="191">
                  <c:v>1595.5</c:v>
                </c:pt>
                <c:pt idx="192">
                  <c:v>1631.5</c:v>
                </c:pt>
                <c:pt idx="193">
                  <c:v>1631.5</c:v>
                </c:pt>
                <c:pt idx="194">
                  <c:v>1647.5</c:v>
                </c:pt>
                <c:pt idx="195">
                  <c:v>1791.5</c:v>
                </c:pt>
                <c:pt idx="196">
                  <c:v>1799.5</c:v>
                </c:pt>
                <c:pt idx="197">
                  <c:v>1799.5</c:v>
                </c:pt>
                <c:pt idx="198">
                  <c:v>1859.5</c:v>
                </c:pt>
                <c:pt idx="199">
                  <c:v>1887.5</c:v>
                </c:pt>
                <c:pt idx="200">
                  <c:v>1915.5</c:v>
                </c:pt>
                <c:pt idx="201">
                  <c:v>2048</c:v>
                </c:pt>
                <c:pt idx="202">
                  <c:v>2064.5</c:v>
                </c:pt>
                <c:pt idx="203">
                  <c:v>2092</c:v>
                </c:pt>
                <c:pt idx="204">
                  <c:v>2252</c:v>
                </c:pt>
                <c:pt idx="205">
                  <c:v>2273</c:v>
                </c:pt>
                <c:pt idx="206">
                  <c:v>2313</c:v>
                </c:pt>
                <c:pt idx="207">
                  <c:v>2476</c:v>
                </c:pt>
                <c:pt idx="208">
                  <c:v>2517.5</c:v>
                </c:pt>
                <c:pt idx="209">
                  <c:v>2629</c:v>
                </c:pt>
                <c:pt idx="210">
                  <c:v>2664</c:v>
                </c:pt>
                <c:pt idx="211">
                  <c:v>2693.5</c:v>
                </c:pt>
                <c:pt idx="212">
                  <c:v>2738</c:v>
                </c:pt>
                <c:pt idx="213">
                  <c:v>2757</c:v>
                </c:pt>
                <c:pt idx="214">
                  <c:v>2872</c:v>
                </c:pt>
                <c:pt idx="215">
                  <c:v>2873.5</c:v>
                </c:pt>
                <c:pt idx="216">
                  <c:v>2881</c:v>
                </c:pt>
                <c:pt idx="217">
                  <c:v>2909</c:v>
                </c:pt>
                <c:pt idx="218">
                  <c:v>2926</c:v>
                </c:pt>
                <c:pt idx="219">
                  <c:v>2926</c:v>
                </c:pt>
                <c:pt idx="220">
                  <c:v>3074</c:v>
                </c:pt>
                <c:pt idx="221">
                  <c:v>3081</c:v>
                </c:pt>
                <c:pt idx="222">
                  <c:v>3090</c:v>
                </c:pt>
                <c:pt idx="223">
                  <c:v>3090</c:v>
                </c:pt>
                <c:pt idx="224">
                  <c:v>3102.5</c:v>
                </c:pt>
                <c:pt idx="225">
                  <c:v>3110</c:v>
                </c:pt>
                <c:pt idx="226">
                  <c:v>3286.5</c:v>
                </c:pt>
                <c:pt idx="227">
                  <c:v>3290.5</c:v>
                </c:pt>
                <c:pt idx="228">
                  <c:v>3290.5</c:v>
                </c:pt>
                <c:pt idx="229">
                  <c:v>3313.5</c:v>
                </c:pt>
                <c:pt idx="230">
                  <c:v>3327</c:v>
                </c:pt>
                <c:pt idx="231">
                  <c:v>3327</c:v>
                </c:pt>
                <c:pt idx="232">
                  <c:v>3507</c:v>
                </c:pt>
                <c:pt idx="233">
                  <c:v>3517</c:v>
                </c:pt>
                <c:pt idx="234">
                  <c:v>3673.5</c:v>
                </c:pt>
                <c:pt idx="235">
                  <c:v>3683</c:v>
                </c:pt>
                <c:pt idx="236">
                  <c:v>3722</c:v>
                </c:pt>
                <c:pt idx="237">
                  <c:v>3731.5</c:v>
                </c:pt>
                <c:pt idx="238">
                  <c:v>3739</c:v>
                </c:pt>
                <c:pt idx="239">
                  <c:v>3763</c:v>
                </c:pt>
                <c:pt idx="240">
                  <c:v>3772</c:v>
                </c:pt>
                <c:pt idx="241">
                  <c:v>3919.5</c:v>
                </c:pt>
              </c:numCache>
            </c:numRef>
          </c:xVal>
          <c:yVal>
            <c:numRef>
              <c:f>A!$M$21:$M$9914</c:f>
              <c:numCache>
                <c:formatCode>General</c:formatCode>
                <c:ptCount val="989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70F-4B12-B45F-4D56C294D9CD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A!$F$21:$F$9914</c:f>
              <c:numCache>
                <c:formatCode>General</c:formatCode>
                <c:ptCount val="9894"/>
                <c:pt idx="0">
                  <c:v>-5666</c:v>
                </c:pt>
                <c:pt idx="1">
                  <c:v>-5610</c:v>
                </c:pt>
                <c:pt idx="2">
                  <c:v>-5610</c:v>
                </c:pt>
                <c:pt idx="3">
                  <c:v>-5502</c:v>
                </c:pt>
                <c:pt idx="4">
                  <c:v>-5466</c:v>
                </c:pt>
                <c:pt idx="5">
                  <c:v>-5301.5</c:v>
                </c:pt>
                <c:pt idx="6">
                  <c:v>-5273</c:v>
                </c:pt>
                <c:pt idx="7">
                  <c:v>-5269</c:v>
                </c:pt>
                <c:pt idx="8">
                  <c:v>-5269</c:v>
                </c:pt>
                <c:pt idx="9">
                  <c:v>-5269</c:v>
                </c:pt>
                <c:pt idx="10">
                  <c:v>-5265.5</c:v>
                </c:pt>
                <c:pt idx="11">
                  <c:v>-5265</c:v>
                </c:pt>
                <c:pt idx="12">
                  <c:v>-5253</c:v>
                </c:pt>
                <c:pt idx="13">
                  <c:v>-5168.5</c:v>
                </c:pt>
                <c:pt idx="14">
                  <c:v>-5065</c:v>
                </c:pt>
                <c:pt idx="15">
                  <c:v>-5057</c:v>
                </c:pt>
                <c:pt idx="16">
                  <c:v>-4788</c:v>
                </c:pt>
                <c:pt idx="17">
                  <c:v>-4680</c:v>
                </c:pt>
                <c:pt idx="18">
                  <c:v>-4640.5</c:v>
                </c:pt>
                <c:pt idx="19">
                  <c:v>-4464</c:v>
                </c:pt>
                <c:pt idx="20">
                  <c:v>-4428</c:v>
                </c:pt>
                <c:pt idx="21">
                  <c:v>-4367.5</c:v>
                </c:pt>
                <c:pt idx="22">
                  <c:v>-4235.5</c:v>
                </c:pt>
                <c:pt idx="23">
                  <c:v>-4188</c:v>
                </c:pt>
                <c:pt idx="24">
                  <c:v>-4159.5</c:v>
                </c:pt>
                <c:pt idx="25">
                  <c:v>-4148</c:v>
                </c:pt>
                <c:pt idx="26">
                  <c:v>-4111.5</c:v>
                </c:pt>
                <c:pt idx="27">
                  <c:v>-4031.5</c:v>
                </c:pt>
                <c:pt idx="28">
                  <c:v>-3999.5</c:v>
                </c:pt>
                <c:pt idx="29">
                  <c:v>-3982.5</c:v>
                </c:pt>
                <c:pt idx="30">
                  <c:v>-3968.5</c:v>
                </c:pt>
                <c:pt idx="31">
                  <c:v>-3968.5</c:v>
                </c:pt>
                <c:pt idx="32">
                  <c:v>-3954.5</c:v>
                </c:pt>
                <c:pt idx="33">
                  <c:v>-3827</c:v>
                </c:pt>
                <c:pt idx="34">
                  <c:v>-3776.5</c:v>
                </c:pt>
                <c:pt idx="35">
                  <c:v>-3750.5</c:v>
                </c:pt>
                <c:pt idx="36">
                  <c:v>-3726.5</c:v>
                </c:pt>
                <c:pt idx="37">
                  <c:v>-3594</c:v>
                </c:pt>
                <c:pt idx="38">
                  <c:v>-3582</c:v>
                </c:pt>
                <c:pt idx="39">
                  <c:v>-3530</c:v>
                </c:pt>
                <c:pt idx="40">
                  <c:v>-3154.5</c:v>
                </c:pt>
                <c:pt idx="41">
                  <c:v>-2949</c:v>
                </c:pt>
                <c:pt idx="42">
                  <c:v>-2789.5</c:v>
                </c:pt>
                <c:pt idx="43">
                  <c:v>-2789</c:v>
                </c:pt>
                <c:pt idx="44">
                  <c:v>-2738.5</c:v>
                </c:pt>
                <c:pt idx="45">
                  <c:v>-2564.5</c:v>
                </c:pt>
                <c:pt idx="46">
                  <c:v>-2549.5</c:v>
                </c:pt>
                <c:pt idx="47">
                  <c:v>-2492</c:v>
                </c:pt>
                <c:pt idx="48">
                  <c:v>-2300.5</c:v>
                </c:pt>
                <c:pt idx="49">
                  <c:v>-2179</c:v>
                </c:pt>
                <c:pt idx="50">
                  <c:v>-2164</c:v>
                </c:pt>
                <c:pt idx="51">
                  <c:v>-2143.5</c:v>
                </c:pt>
                <c:pt idx="52">
                  <c:v>-2128.5</c:v>
                </c:pt>
                <c:pt idx="53">
                  <c:v>-2111.5</c:v>
                </c:pt>
                <c:pt idx="54">
                  <c:v>-2104.5</c:v>
                </c:pt>
                <c:pt idx="55">
                  <c:v>-2031.5</c:v>
                </c:pt>
                <c:pt idx="56">
                  <c:v>-2031</c:v>
                </c:pt>
                <c:pt idx="57">
                  <c:v>-1903</c:v>
                </c:pt>
                <c:pt idx="58">
                  <c:v>-1874.5</c:v>
                </c:pt>
                <c:pt idx="59">
                  <c:v>-1863</c:v>
                </c:pt>
                <c:pt idx="60">
                  <c:v>-1826.5</c:v>
                </c:pt>
                <c:pt idx="61">
                  <c:v>-1714.5</c:v>
                </c:pt>
                <c:pt idx="62">
                  <c:v>-1697.5</c:v>
                </c:pt>
                <c:pt idx="63">
                  <c:v>-1669.5</c:v>
                </c:pt>
                <c:pt idx="64">
                  <c:v>-1643.5</c:v>
                </c:pt>
                <c:pt idx="65">
                  <c:v>-1542</c:v>
                </c:pt>
                <c:pt idx="66">
                  <c:v>-1539</c:v>
                </c:pt>
                <c:pt idx="67">
                  <c:v>-1465.5</c:v>
                </c:pt>
                <c:pt idx="68">
                  <c:v>-1441.5</c:v>
                </c:pt>
                <c:pt idx="69">
                  <c:v>-1438.5</c:v>
                </c:pt>
                <c:pt idx="70">
                  <c:v>-1433.5</c:v>
                </c:pt>
                <c:pt idx="71">
                  <c:v>-1418.5</c:v>
                </c:pt>
                <c:pt idx="72">
                  <c:v>-1315.5</c:v>
                </c:pt>
                <c:pt idx="73">
                  <c:v>-1306.5</c:v>
                </c:pt>
                <c:pt idx="74">
                  <c:v>-1306.5</c:v>
                </c:pt>
                <c:pt idx="75">
                  <c:v>-1303.5</c:v>
                </c:pt>
                <c:pt idx="76">
                  <c:v>-1254.5</c:v>
                </c:pt>
                <c:pt idx="77">
                  <c:v>-1209.5</c:v>
                </c:pt>
                <c:pt idx="78">
                  <c:v>-1161.5</c:v>
                </c:pt>
                <c:pt idx="79">
                  <c:v>-1158</c:v>
                </c:pt>
                <c:pt idx="80">
                  <c:v>-1154</c:v>
                </c:pt>
                <c:pt idx="81">
                  <c:v>-1101.5</c:v>
                </c:pt>
                <c:pt idx="82">
                  <c:v>-1101.5</c:v>
                </c:pt>
                <c:pt idx="83">
                  <c:v>-1101.5</c:v>
                </c:pt>
                <c:pt idx="84">
                  <c:v>-1101.5</c:v>
                </c:pt>
                <c:pt idx="85">
                  <c:v>-1101.5</c:v>
                </c:pt>
                <c:pt idx="86">
                  <c:v>-1093.5</c:v>
                </c:pt>
                <c:pt idx="87">
                  <c:v>-1069.5</c:v>
                </c:pt>
                <c:pt idx="88">
                  <c:v>-1050.5</c:v>
                </c:pt>
                <c:pt idx="89">
                  <c:v>-1034</c:v>
                </c:pt>
                <c:pt idx="90">
                  <c:v>-913.5</c:v>
                </c:pt>
                <c:pt idx="91">
                  <c:v>-897.5</c:v>
                </c:pt>
                <c:pt idx="92">
                  <c:v>-897</c:v>
                </c:pt>
                <c:pt idx="93">
                  <c:v>-893</c:v>
                </c:pt>
                <c:pt idx="94">
                  <c:v>-893</c:v>
                </c:pt>
                <c:pt idx="95">
                  <c:v>-893</c:v>
                </c:pt>
                <c:pt idx="96">
                  <c:v>-862</c:v>
                </c:pt>
                <c:pt idx="97">
                  <c:v>-861</c:v>
                </c:pt>
                <c:pt idx="98">
                  <c:v>-861</c:v>
                </c:pt>
                <c:pt idx="99">
                  <c:v>-813</c:v>
                </c:pt>
                <c:pt idx="100">
                  <c:v>-801</c:v>
                </c:pt>
                <c:pt idx="101">
                  <c:v>-741.5</c:v>
                </c:pt>
                <c:pt idx="102">
                  <c:v>-697</c:v>
                </c:pt>
                <c:pt idx="103">
                  <c:v>-697</c:v>
                </c:pt>
                <c:pt idx="104">
                  <c:v>-697</c:v>
                </c:pt>
                <c:pt idx="105">
                  <c:v>-697</c:v>
                </c:pt>
                <c:pt idx="106">
                  <c:v>-697</c:v>
                </c:pt>
                <c:pt idx="107">
                  <c:v>-697</c:v>
                </c:pt>
                <c:pt idx="108">
                  <c:v>-697</c:v>
                </c:pt>
                <c:pt idx="109">
                  <c:v>-697</c:v>
                </c:pt>
                <c:pt idx="110">
                  <c:v>-697</c:v>
                </c:pt>
                <c:pt idx="111">
                  <c:v>-697</c:v>
                </c:pt>
                <c:pt idx="112">
                  <c:v>-697</c:v>
                </c:pt>
                <c:pt idx="113">
                  <c:v>-693</c:v>
                </c:pt>
                <c:pt idx="114">
                  <c:v>-693</c:v>
                </c:pt>
                <c:pt idx="115">
                  <c:v>-693</c:v>
                </c:pt>
                <c:pt idx="116">
                  <c:v>-693</c:v>
                </c:pt>
                <c:pt idx="117">
                  <c:v>-693</c:v>
                </c:pt>
                <c:pt idx="118">
                  <c:v>-693</c:v>
                </c:pt>
                <c:pt idx="119">
                  <c:v>-677</c:v>
                </c:pt>
                <c:pt idx="120">
                  <c:v>-645.5</c:v>
                </c:pt>
                <c:pt idx="121">
                  <c:v>-492.5</c:v>
                </c:pt>
                <c:pt idx="122">
                  <c:v>-488.5</c:v>
                </c:pt>
                <c:pt idx="123">
                  <c:v>-484.5</c:v>
                </c:pt>
                <c:pt idx="124">
                  <c:v>-484.5</c:v>
                </c:pt>
                <c:pt idx="125">
                  <c:v>-478</c:v>
                </c:pt>
                <c:pt idx="126">
                  <c:v>-476.5</c:v>
                </c:pt>
                <c:pt idx="127">
                  <c:v>-476.5</c:v>
                </c:pt>
                <c:pt idx="128">
                  <c:v>-476</c:v>
                </c:pt>
                <c:pt idx="129">
                  <c:v>-474.5</c:v>
                </c:pt>
                <c:pt idx="130">
                  <c:v>-472.5</c:v>
                </c:pt>
                <c:pt idx="131">
                  <c:v>-469</c:v>
                </c:pt>
                <c:pt idx="132">
                  <c:v>-462.5</c:v>
                </c:pt>
                <c:pt idx="133">
                  <c:v>-462</c:v>
                </c:pt>
                <c:pt idx="134">
                  <c:v>-461.5</c:v>
                </c:pt>
                <c:pt idx="135">
                  <c:v>-458.5</c:v>
                </c:pt>
                <c:pt idx="136">
                  <c:v>-458</c:v>
                </c:pt>
                <c:pt idx="137">
                  <c:v>-456</c:v>
                </c:pt>
                <c:pt idx="138">
                  <c:v>-454.5</c:v>
                </c:pt>
                <c:pt idx="139">
                  <c:v>-454</c:v>
                </c:pt>
                <c:pt idx="140">
                  <c:v>-452</c:v>
                </c:pt>
                <c:pt idx="141">
                  <c:v>-445.5</c:v>
                </c:pt>
                <c:pt idx="142">
                  <c:v>-444</c:v>
                </c:pt>
                <c:pt idx="143">
                  <c:v>-442</c:v>
                </c:pt>
                <c:pt idx="144">
                  <c:v>-440</c:v>
                </c:pt>
                <c:pt idx="145">
                  <c:v>-438</c:v>
                </c:pt>
                <c:pt idx="146">
                  <c:v>-437.5</c:v>
                </c:pt>
                <c:pt idx="147">
                  <c:v>-429.5</c:v>
                </c:pt>
                <c:pt idx="148">
                  <c:v>-320.5</c:v>
                </c:pt>
                <c:pt idx="149">
                  <c:v>-296</c:v>
                </c:pt>
                <c:pt idx="150">
                  <c:v>-288</c:v>
                </c:pt>
                <c:pt idx="151">
                  <c:v>-284</c:v>
                </c:pt>
                <c:pt idx="152">
                  <c:v>-272.5</c:v>
                </c:pt>
                <c:pt idx="153">
                  <c:v>-268</c:v>
                </c:pt>
                <c:pt idx="154">
                  <c:v>-260</c:v>
                </c:pt>
                <c:pt idx="155">
                  <c:v>-244.5</c:v>
                </c:pt>
                <c:pt idx="156">
                  <c:v>-228.5</c:v>
                </c:pt>
                <c:pt idx="157">
                  <c:v>-224</c:v>
                </c:pt>
                <c:pt idx="158">
                  <c:v>-68</c:v>
                </c:pt>
                <c:pt idx="159">
                  <c:v>-36.5</c:v>
                </c:pt>
                <c:pt idx="160">
                  <c:v>0.5</c:v>
                </c:pt>
                <c:pt idx="161">
                  <c:v>3.5</c:v>
                </c:pt>
                <c:pt idx="162">
                  <c:v>11.5</c:v>
                </c:pt>
                <c:pt idx="163">
                  <c:v>112.5</c:v>
                </c:pt>
                <c:pt idx="164">
                  <c:v>132.5</c:v>
                </c:pt>
                <c:pt idx="165">
                  <c:v>132.5</c:v>
                </c:pt>
                <c:pt idx="166">
                  <c:v>135.5</c:v>
                </c:pt>
                <c:pt idx="167">
                  <c:v>136.5</c:v>
                </c:pt>
                <c:pt idx="168">
                  <c:v>136.5</c:v>
                </c:pt>
                <c:pt idx="169">
                  <c:v>156.5</c:v>
                </c:pt>
                <c:pt idx="170">
                  <c:v>172</c:v>
                </c:pt>
                <c:pt idx="171">
                  <c:v>349</c:v>
                </c:pt>
                <c:pt idx="172">
                  <c:v>417.5</c:v>
                </c:pt>
                <c:pt idx="173">
                  <c:v>553</c:v>
                </c:pt>
                <c:pt idx="174">
                  <c:v>553</c:v>
                </c:pt>
                <c:pt idx="175">
                  <c:v>553</c:v>
                </c:pt>
                <c:pt idx="176">
                  <c:v>858</c:v>
                </c:pt>
                <c:pt idx="177">
                  <c:v>862.5</c:v>
                </c:pt>
                <c:pt idx="178">
                  <c:v>1042.5</c:v>
                </c:pt>
                <c:pt idx="179">
                  <c:v>1058.5</c:v>
                </c:pt>
                <c:pt idx="180">
                  <c:v>1193</c:v>
                </c:pt>
                <c:pt idx="181">
                  <c:v>1223</c:v>
                </c:pt>
                <c:pt idx="182">
                  <c:v>1223</c:v>
                </c:pt>
                <c:pt idx="183">
                  <c:v>1227</c:v>
                </c:pt>
                <c:pt idx="184">
                  <c:v>1235</c:v>
                </c:pt>
                <c:pt idx="185">
                  <c:v>1243.5</c:v>
                </c:pt>
                <c:pt idx="186">
                  <c:v>1379</c:v>
                </c:pt>
                <c:pt idx="187">
                  <c:v>1395</c:v>
                </c:pt>
                <c:pt idx="188">
                  <c:v>1419.5</c:v>
                </c:pt>
                <c:pt idx="189">
                  <c:v>1491.5</c:v>
                </c:pt>
                <c:pt idx="190">
                  <c:v>1591.5</c:v>
                </c:pt>
                <c:pt idx="191">
                  <c:v>1595.5</c:v>
                </c:pt>
                <c:pt idx="192">
                  <c:v>1631.5</c:v>
                </c:pt>
                <c:pt idx="193">
                  <c:v>1631.5</c:v>
                </c:pt>
                <c:pt idx="194">
                  <c:v>1647.5</c:v>
                </c:pt>
                <c:pt idx="195">
                  <c:v>1791.5</c:v>
                </c:pt>
                <c:pt idx="196">
                  <c:v>1799.5</c:v>
                </c:pt>
                <c:pt idx="197">
                  <c:v>1799.5</c:v>
                </c:pt>
                <c:pt idx="198">
                  <c:v>1859.5</c:v>
                </c:pt>
                <c:pt idx="199">
                  <c:v>1887.5</c:v>
                </c:pt>
                <c:pt idx="200">
                  <c:v>1915.5</c:v>
                </c:pt>
                <c:pt idx="201">
                  <c:v>2048</c:v>
                </c:pt>
                <c:pt idx="202">
                  <c:v>2064.5</c:v>
                </c:pt>
                <c:pt idx="203">
                  <c:v>2092</c:v>
                </c:pt>
                <c:pt idx="204">
                  <c:v>2252</c:v>
                </c:pt>
                <c:pt idx="205">
                  <c:v>2273</c:v>
                </c:pt>
                <c:pt idx="206">
                  <c:v>2313</c:v>
                </c:pt>
                <c:pt idx="207">
                  <c:v>2476</c:v>
                </c:pt>
                <c:pt idx="208">
                  <c:v>2517.5</c:v>
                </c:pt>
                <c:pt idx="209">
                  <c:v>2629</c:v>
                </c:pt>
                <c:pt idx="210">
                  <c:v>2664</c:v>
                </c:pt>
                <c:pt idx="211">
                  <c:v>2693.5</c:v>
                </c:pt>
                <c:pt idx="212">
                  <c:v>2738</c:v>
                </c:pt>
                <c:pt idx="213">
                  <c:v>2757</c:v>
                </c:pt>
                <c:pt idx="214">
                  <c:v>2872</c:v>
                </c:pt>
                <c:pt idx="215">
                  <c:v>2873.5</c:v>
                </c:pt>
                <c:pt idx="216">
                  <c:v>2881</c:v>
                </c:pt>
                <c:pt idx="217">
                  <c:v>2909</c:v>
                </c:pt>
                <c:pt idx="218">
                  <c:v>2926</c:v>
                </c:pt>
                <c:pt idx="219">
                  <c:v>2926</c:v>
                </c:pt>
                <c:pt idx="220">
                  <c:v>3074</c:v>
                </c:pt>
                <c:pt idx="221">
                  <c:v>3081</c:v>
                </c:pt>
                <c:pt idx="222">
                  <c:v>3090</c:v>
                </c:pt>
                <c:pt idx="223">
                  <c:v>3090</c:v>
                </c:pt>
                <c:pt idx="224">
                  <c:v>3102.5</c:v>
                </c:pt>
                <c:pt idx="225">
                  <c:v>3110</c:v>
                </c:pt>
                <c:pt idx="226">
                  <c:v>3286.5</c:v>
                </c:pt>
                <c:pt idx="227">
                  <c:v>3290.5</c:v>
                </c:pt>
                <c:pt idx="228">
                  <c:v>3290.5</c:v>
                </c:pt>
                <c:pt idx="229">
                  <c:v>3313.5</c:v>
                </c:pt>
                <c:pt idx="230">
                  <c:v>3327</c:v>
                </c:pt>
                <c:pt idx="231">
                  <c:v>3327</c:v>
                </c:pt>
                <c:pt idx="232">
                  <c:v>3507</c:v>
                </c:pt>
                <c:pt idx="233">
                  <c:v>3517</c:v>
                </c:pt>
                <c:pt idx="234">
                  <c:v>3673.5</c:v>
                </c:pt>
                <c:pt idx="235">
                  <c:v>3683</c:v>
                </c:pt>
                <c:pt idx="236">
                  <c:v>3722</c:v>
                </c:pt>
                <c:pt idx="237">
                  <c:v>3731.5</c:v>
                </c:pt>
                <c:pt idx="238">
                  <c:v>3739</c:v>
                </c:pt>
                <c:pt idx="239">
                  <c:v>3763</c:v>
                </c:pt>
                <c:pt idx="240">
                  <c:v>3772</c:v>
                </c:pt>
                <c:pt idx="241">
                  <c:v>3919.5</c:v>
                </c:pt>
              </c:numCache>
            </c:numRef>
          </c:xVal>
          <c:yVal>
            <c:numRef>
              <c:f>A!$N$21:$N$9914</c:f>
              <c:numCache>
                <c:formatCode>General</c:formatCode>
                <c:ptCount val="9894"/>
                <c:pt idx="53">
                  <c:v>-3.6755680004716851E-2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70F-4B12-B45F-4D56C294D9CD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A!$F$21:$F$9914</c:f>
              <c:numCache>
                <c:formatCode>General</c:formatCode>
                <c:ptCount val="9894"/>
                <c:pt idx="0">
                  <c:v>-5666</c:v>
                </c:pt>
                <c:pt idx="1">
                  <c:v>-5610</c:v>
                </c:pt>
                <c:pt idx="2">
                  <c:v>-5610</c:v>
                </c:pt>
                <c:pt idx="3">
                  <c:v>-5502</c:v>
                </c:pt>
                <c:pt idx="4">
                  <c:v>-5466</c:v>
                </c:pt>
                <c:pt idx="5">
                  <c:v>-5301.5</c:v>
                </c:pt>
                <c:pt idx="6">
                  <c:v>-5273</c:v>
                </c:pt>
                <c:pt idx="7">
                  <c:v>-5269</c:v>
                </c:pt>
                <c:pt idx="8">
                  <c:v>-5269</c:v>
                </c:pt>
                <c:pt idx="9">
                  <c:v>-5269</c:v>
                </c:pt>
                <c:pt idx="10">
                  <c:v>-5265.5</c:v>
                </c:pt>
                <c:pt idx="11">
                  <c:v>-5265</c:v>
                </c:pt>
                <c:pt idx="12">
                  <c:v>-5253</c:v>
                </c:pt>
                <c:pt idx="13">
                  <c:v>-5168.5</c:v>
                </c:pt>
                <c:pt idx="14">
                  <c:v>-5065</c:v>
                </c:pt>
                <c:pt idx="15">
                  <c:v>-5057</c:v>
                </c:pt>
                <c:pt idx="16">
                  <c:v>-4788</c:v>
                </c:pt>
                <c:pt idx="17">
                  <c:v>-4680</c:v>
                </c:pt>
                <c:pt idx="18">
                  <c:v>-4640.5</c:v>
                </c:pt>
                <c:pt idx="19">
                  <c:v>-4464</c:v>
                </c:pt>
                <c:pt idx="20">
                  <c:v>-4428</c:v>
                </c:pt>
                <c:pt idx="21">
                  <c:v>-4367.5</c:v>
                </c:pt>
                <c:pt idx="22">
                  <c:v>-4235.5</c:v>
                </c:pt>
                <c:pt idx="23">
                  <c:v>-4188</c:v>
                </c:pt>
                <c:pt idx="24">
                  <c:v>-4159.5</c:v>
                </c:pt>
                <c:pt idx="25">
                  <c:v>-4148</c:v>
                </c:pt>
                <c:pt idx="26">
                  <c:v>-4111.5</c:v>
                </c:pt>
                <c:pt idx="27">
                  <c:v>-4031.5</c:v>
                </c:pt>
                <c:pt idx="28">
                  <c:v>-3999.5</c:v>
                </c:pt>
                <c:pt idx="29">
                  <c:v>-3982.5</c:v>
                </c:pt>
                <c:pt idx="30">
                  <c:v>-3968.5</c:v>
                </c:pt>
                <c:pt idx="31">
                  <c:v>-3968.5</c:v>
                </c:pt>
                <c:pt idx="32">
                  <c:v>-3954.5</c:v>
                </c:pt>
                <c:pt idx="33">
                  <c:v>-3827</c:v>
                </c:pt>
                <c:pt idx="34">
                  <c:v>-3776.5</c:v>
                </c:pt>
                <c:pt idx="35">
                  <c:v>-3750.5</c:v>
                </c:pt>
                <c:pt idx="36">
                  <c:v>-3726.5</c:v>
                </c:pt>
                <c:pt idx="37">
                  <c:v>-3594</c:v>
                </c:pt>
                <c:pt idx="38">
                  <c:v>-3582</c:v>
                </c:pt>
                <c:pt idx="39">
                  <c:v>-3530</c:v>
                </c:pt>
                <c:pt idx="40">
                  <c:v>-3154.5</c:v>
                </c:pt>
                <c:pt idx="41">
                  <c:v>-2949</c:v>
                </c:pt>
                <c:pt idx="42">
                  <c:v>-2789.5</c:v>
                </c:pt>
                <c:pt idx="43">
                  <c:v>-2789</c:v>
                </c:pt>
                <c:pt idx="44">
                  <c:v>-2738.5</c:v>
                </c:pt>
                <c:pt idx="45">
                  <c:v>-2564.5</c:v>
                </c:pt>
                <c:pt idx="46">
                  <c:v>-2549.5</c:v>
                </c:pt>
                <c:pt idx="47">
                  <c:v>-2492</c:v>
                </c:pt>
                <c:pt idx="48">
                  <c:v>-2300.5</c:v>
                </c:pt>
                <c:pt idx="49">
                  <c:v>-2179</c:v>
                </c:pt>
                <c:pt idx="50">
                  <c:v>-2164</c:v>
                </c:pt>
                <c:pt idx="51">
                  <c:v>-2143.5</c:v>
                </c:pt>
                <c:pt idx="52">
                  <c:v>-2128.5</c:v>
                </c:pt>
                <c:pt idx="53">
                  <c:v>-2111.5</c:v>
                </c:pt>
                <c:pt idx="54">
                  <c:v>-2104.5</c:v>
                </c:pt>
                <c:pt idx="55">
                  <c:v>-2031.5</c:v>
                </c:pt>
                <c:pt idx="56">
                  <c:v>-2031</c:v>
                </c:pt>
                <c:pt idx="57">
                  <c:v>-1903</c:v>
                </c:pt>
                <c:pt idx="58">
                  <c:v>-1874.5</c:v>
                </c:pt>
                <c:pt idx="59">
                  <c:v>-1863</c:v>
                </c:pt>
                <c:pt idx="60">
                  <c:v>-1826.5</c:v>
                </c:pt>
                <c:pt idx="61">
                  <c:v>-1714.5</c:v>
                </c:pt>
                <c:pt idx="62">
                  <c:v>-1697.5</c:v>
                </c:pt>
                <c:pt idx="63">
                  <c:v>-1669.5</c:v>
                </c:pt>
                <c:pt idx="64">
                  <c:v>-1643.5</c:v>
                </c:pt>
                <c:pt idx="65">
                  <c:v>-1542</c:v>
                </c:pt>
                <c:pt idx="66">
                  <c:v>-1539</c:v>
                </c:pt>
                <c:pt idx="67">
                  <c:v>-1465.5</c:v>
                </c:pt>
                <c:pt idx="68">
                  <c:v>-1441.5</c:v>
                </c:pt>
                <c:pt idx="69">
                  <c:v>-1438.5</c:v>
                </c:pt>
                <c:pt idx="70">
                  <c:v>-1433.5</c:v>
                </c:pt>
                <c:pt idx="71">
                  <c:v>-1418.5</c:v>
                </c:pt>
                <c:pt idx="72">
                  <c:v>-1315.5</c:v>
                </c:pt>
                <c:pt idx="73">
                  <c:v>-1306.5</c:v>
                </c:pt>
                <c:pt idx="74">
                  <c:v>-1306.5</c:v>
                </c:pt>
                <c:pt idx="75">
                  <c:v>-1303.5</c:v>
                </c:pt>
                <c:pt idx="76">
                  <c:v>-1254.5</c:v>
                </c:pt>
                <c:pt idx="77">
                  <c:v>-1209.5</c:v>
                </c:pt>
                <c:pt idx="78">
                  <c:v>-1161.5</c:v>
                </c:pt>
                <c:pt idx="79">
                  <c:v>-1158</c:v>
                </c:pt>
                <c:pt idx="80">
                  <c:v>-1154</c:v>
                </c:pt>
                <c:pt idx="81">
                  <c:v>-1101.5</c:v>
                </c:pt>
                <c:pt idx="82">
                  <c:v>-1101.5</c:v>
                </c:pt>
                <c:pt idx="83">
                  <c:v>-1101.5</c:v>
                </c:pt>
                <c:pt idx="84">
                  <c:v>-1101.5</c:v>
                </c:pt>
                <c:pt idx="85">
                  <c:v>-1101.5</c:v>
                </c:pt>
                <c:pt idx="86">
                  <c:v>-1093.5</c:v>
                </c:pt>
                <c:pt idx="87">
                  <c:v>-1069.5</c:v>
                </c:pt>
                <c:pt idx="88">
                  <c:v>-1050.5</c:v>
                </c:pt>
                <c:pt idx="89">
                  <c:v>-1034</c:v>
                </c:pt>
                <c:pt idx="90">
                  <c:v>-913.5</c:v>
                </c:pt>
                <c:pt idx="91">
                  <c:v>-897.5</c:v>
                </c:pt>
                <c:pt idx="92">
                  <c:v>-897</c:v>
                </c:pt>
                <c:pt idx="93">
                  <c:v>-893</c:v>
                </c:pt>
                <c:pt idx="94">
                  <c:v>-893</c:v>
                </c:pt>
                <c:pt idx="95">
                  <c:v>-893</c:v>
                </c:pt>
                <c:pt idx="96">
                  <c:v>-862</c:v>
                </c:pt>
                <c:pt idx="97">
                  <c:v>-861</c:v>
                </c:pt>
                <c:pt idx="98">
                  <c:v>-861</c:v>
                </c:pt>
                <c:pt idx="99">
                  <c:v>-813</c:v>
                </c:pt>
                <c:pt idx="100">
                  <c:v>-801</c:v>
                </c:pt>
                <c:pt idx="101">
                  <c:v>-741.5</c:v>
                </c:pt>
                <c:pt idx="102">
                  <c:v>-697</c:v>
                </c:pt>
                <c:pt idx="103">
                  <c:v>-697</c:v>
                </c:pt>
                <c:pt idx="104">
                  <c:v>-697</c:v>
                </c:pt>
                <c:pt idx="105">
                  <c:v>-697</c:v>
                </c:pt>
                <c:pt idx="106">
                  <c:v>-697</c:v>
                </c:pt>
                <c:pt idx="107">
                  <c:v>-697</c:v>
                </c:pt>
                <c:pt idx="108">
                  <c:v>-697</c:v>
                </c:pt>
                <c:pt idx="109">
                  <c:v>-697</c:v>
                </c:pt>
                <c:pt idx="110">
                  <c:v>-697</c:v>
                </c:pt>
                <c:pt idx="111">
                  <c:v>-697</c:v>
                </c:pt>
                <c:pt idx="112">
                  <c:v>-697</c:v>
                </c:pt>
                <c:pt idx="113">
                  <c:v>-693</c:v>
                </c:pt>
                <c:pt idx="114">
                  <c:v>-693</c:v>
                </c:pt>
                <c:pt idx="115">
                  <c:v>-693</c:v>
                </c:pt>
                <c:pt idx="116">
                  <c:v>-693</c:v>
                </c:pt>
                <c:pt idx="117">
                  <c:v>-693</c:v>
                </c:pt>
                <c:pt idx="118">
                  <c:v>-693</c:v>
                </c:pt>
                <c:pt idx="119">
                  <c:v>-677</c:v>
                </c:pt>
                <c:pt idx="120">
                  <c:v>-645.5</c:v>
                </c:pt>
                <c:pt idx="121">
                  <c:v>-492.5</c:v>
                </c:pt>
                <c:pt idx="122">
                  <c:v>-488.5</c:v>
                </c:pt>
                <c:pt idx="123">
                  <c:v>-484.5</c:v>
                </c:pt>
                <c:pt idx="124">
                  <c:v>-484.5</c:v>
                </c:pt>
                <c:pt idx="125">
                  <c:v>-478</c:v>
                </c:pt>
                <c:pt idx="126">
                  <c:v>-476.5</c:v>
                </c:pt>
                <c:pt idx="127">
                  <c:v>-476.5</c:v>
                </c:pt>
                <c:pt idx="128">
                  <c:v>-476</c:v>
                </c:pt>
                <c:pt idx="129">
                  <c:v>-474.5</c:v>
                </c:pt>
                <c:pt idx="130">
                  <c:v>-472.5</c:v>
                </c:pt>
                <c:pt idx="131">
                  <c:v>-469</c:v>
                </c:pt>
                <c:pt idx="132">
                  <c:v>-462.5</c:v>
                </c:pt>
                <c:pt idx="133">
                  <c:v>-462</c:v>
                </c:pt>
                <c:pt idx="134">
                  <c:v>-461.5</c:v>
                </c:pt>
                <c:pt idx="135">
                  <c:v>-458.5</c:v>
                </c:pt>
                <c:pt idx="136">
                  <c:v>-458</c:v>
                </c:pt>
                <c:pt idx="137">
                  <c:v>-456</c:v>
                </c:pt>
                <c:pt idx="138">
                  <c:v>-454.5</c:v>
                </c:pt>
                <c:pt idx="139">
                  <c:v>-454</c:v>
                </c:pt>
                <c:pt idx="140">
                  <c:v>-452</c:v>
                </c:pt>
                <c:pt idx="141">
                  <c:v>-445.5</c:v>
                </c:pt>
                <c:pt idx="142">
                  <c:v>-444</c:v>
                </c:pt>
                <c:pt idx="143">
                  <c:v>-442</c:v>
                </c:pt>
                <c:pt idx="144">
                  <c:v>-440</c:v>
                </c:pt>
                <c:pt idx="145">
                  <c:v>-438</c:v>
                </c:pt>
                <c:pt idx="146">
                  <c:v>-437.5</c:v>
                </c:pt>
                <c:pt idx="147">
                  <c:v>-429.5</c:v>
                </c:pt>
                <c:pt idx="148">
                  <c:v>-320.5</c:v>
                </c:pt>
                <c:pt idx="149">
                  <c:v>-296</c:v>
                </c:pt>
                <c:pt idx="150">
                  <c:v>-288</c:v>
                </c:pt>
                <c:pt idx="151">
                  <c:v>-284</c:v>
                </c:pt>
                <c:pt idx="152">
                  <c:v>-272.5</c:v>
                </c:pt>
                <c:pt idx="153">
                  <c:v>-268</c:v>
                </c:pt>
                <c:pt idx="154">
                  <c:v>-260</c:v>
                </c:pt>
                <c:pt idx="155">
                  <c:v>-244.5</c:v>
                </c:pt>
                <c:pt idx="156">
                  <c:v>-228.5</c:v>
                </c:pt>
                <c:pt idx="157">
                  <c:v>-224</c:v>
                </c:pt>
                <c:pt idx="158">
                  <c:v>-68</c:v>
                </c:pt>
                <c:pt idx="159">
                  <c:v>-36.5</c:v>
                </c:pt>
                <c:pt idx="160">
                  <c:v>0.5</c:v>
                </c:pt>
                <c:pt idx="161">
                  <c:v>3.5</c:v>
                </c:pt>
                <c:pt idx="162">
                  <c:v>11.5</c:v>
                </c:pt>
                <c:pt idx="163">
                  <c:v>112.5</c:v>
                </c:pt>
                <c:pt idx="164">
                  <c:v>132.5</c:v>
                </c:pt>
                <c:pt idx="165">
                  <c:v>132.5</c:v>
                </c:pt>
                <c:pt idx="166">
                  <c:v>135.5</c:v>
                </c:pt>
                <c:pt idx="167">
                  <c:v>136.5</c:v>
                </c:pt>
                <c:pt idx="168">
                  <c:v>136.5</c:v>
                </c:pt>
                <c:pt idx="169">
                  <c:v>156.5</c:v>
                </c:pt>
                <c:pt idx="170">
                  <c:v>172</c:v>
                </c:pt>
                <c:pt idx="171">
                  <c:v>349</c:v>
                </c:pt>
                <c:pt idx="172">
                  <c:v>417.5</c:v>
                </c:pt>
                <c:pt idx="173">
                  <c:v>553</c:v>
                </c:pt>
                <c:pt idx="174">
                  <c:v>553</c:v>
                </c:pt>
                <c:pt idx="175">
                  <c:v>553</c:v>
                </c:pt>
                <c:pt idx="176">
                  <c:v>858</c:v>
                </c:pt>
                <c:pt idx="177">
                  <c:v>862.5</c:v>
                </c:pt>
                <c:pt idx="178">
                  <c:v>1042.5</c:v>
                </c:pt>
                <c:pt idx="179">
                  <c:v>1058.5</c:v>
                </c:pt>
                <c:pt idx="180">
                  <c:v>1193</c:v>
                </c:pt>
                <c:pt idx="181">
                  <c:v>1223</c:v>
                </c:pt>
                <c:pt idx="182">
                  <c:v>1223</c:v>
                </c:pt>
                <c:pt idx="183">
                  <c:v>1227</c:v>
                </c:pt>
                <c:pt idx="184">
                  <c:v>1235</c:v>
                </c:pt>
                <c:pt idx="185">
                  <c:v>1243.5</c:v>
                </c:pt>
                <c:pt idx="186">
                  <c:v>1379</c:v>
                </c:pt>
                <c:pt idx="187">
                  <c:v>1395</c:v>
                </c:pt>
                <c:pt idx="188">
                  <c:v>1419.5</c:v>
                </c:pt>
                <c:pt idx="189">
                  <c:v>1491.5</c:v>
                </c:pt>
                <c:pt idx="190">
                  <c:v>1591.5</c:v>
                </c:pt>
                <c:pt idx="191">
                  <c:v>1595.5</c:v>
                </c:pt>
                <c:pt idx="192">
                  <c:v>1631.5</c:v>
                </c:pt>
                <c:pt idx="193">
                  <c:v>1631.5</c:v>
                </c:pt>
                <c:pt idx="194">
                  <c:v>1647.5</c:v>
                </c:pt>
                <c:pt idx="195">
                  <c:v>1791.5</c:v>
                </c:pt>
                <c:pt idx="196">
                  <c:v>1799.5</c:v>
                </c:pt>
                <c:pt idx="197">
                  <c:v>1799.5</c:v>
                </c:pt>
                <c:pt idx="198">
                  <c:v>1859.5</c:v>
                </c:pt>
                <c:pt idx="199">
                  <c:v>1887.5</c:v>
                </c:pt>
                <c:pt idx="200">
                  <c:v>1915.5</c:v>
                </c:pt>
                <c:pt idx="201">
                  <c:v>2048</c:v>
                </c:pt>
                <c:pt idx="202">
                  <c:v>2064.5</c:v>
                </c:pt>
                <c:pt idx="203">
                  <c:v>2092</c:v>
                </c:pt>
                <c:pt idx="204">
                  <c:v>2252</c:v>
                </c:pt>
                <c:pt idx="205">
                  <c:v>2273</c:v>
                </c:pt>
                <c:pt idx="206">
                  <c:v>2313</c:v>
                </c:pt>
                <c:pt idx="207">
                  <c:v>2476</c:v>
                </c:pt>
                <c:pt idx="208">
                  <c:v>2517.5</c:v>
                </c:pt>
                <c:pt idx="209">
                  <c:v>2629</c:v>
                </c:pt>
                <c:pt idx="210">
                  <c:v>2664</c:v>
                </c:pt>
                <c:pt idx="211">
                  <c:v>2693.5</c:v>
                </c:pt>
                <c:pt idx="212">
                  <c:v>2738</c:v>
                </c:pt>
                <c:pt idx="213">
                  <c:v>2757</c:v>
                </c:pt>
                <c:pt idx="214">
                  <c:v>2872</c:v>
                </c:pt>
                <c:pt idx="215">
                  <c:v>2873.5</c:v>
                </c:pt>
                <c:pt idx="216">
                  <c:v>2881</c:v>
                </c:pt>
                <c:pt idx="217">
                  <c:v>2909</c:v>
                </c:pt>
                <c:pt idx="218">
                  <c:v>2926</c:v>
                </c:pt>
                <c:pt idx="219">
                  <c:v>2926</c:v>
                </c:pt>
                <c:pt idx="220">
                  <c:v>3074</c:v>
                </c:pt>
                <c:pt idx="221">
                  <c:v>3081</c:v>
                </c:pt>
                <c:pt idx="222">
                  <c:v>3090</c:v>
                </c:pt>
                <c:pt idx="223">
                  <c:v>3090</c:v>
                </c:pt>
                <c:pt idx="224">
                  <c:v>3102.5</c:v>
                </c:pt>
                <c:pt idx="225">
                  <c:v>3110</c:v>
                </c:pt>
                <c:pt idx="226">
                  <c:v>3286.5</c:v>
                </c:pt>
                <c:pt idx="227">
                  <c:v>3290.5</c:v>
                </c:pt>
                <c:pt idx="228">
                  <c:v>3290.5</c:v>
                </c:pt>
                <c:pt idx="229">
                  <c:v>3313.5</c:v>
                </c:pt>
                <c:pt idx="230">
                  <c:v>3327</c:v>
                </c:pt>
                <c:pt idx="231">
                  <c:v>3327</c:v>
                </c:pt>
                <c:pt idx="232">
                  <c:v>3507</c:v>
                </c:pt>
                <c:pt idx="233">
                  <c:v>3517</c:v>
                </c:pt>
                <c:pt idx="234">
                  <c:v>3673.5</c:v>
                </c:pt>
                <c:pt idx="235">
                  <c:v>3683</c:v>
                </c:pt>
                <c:pt idx="236">
                  <c:v>3722</c:v>
                </c:pt>
                <c:pt idx="237">
                  <c:v>3731.5</c:v>
                </c:pt>
                <c:pt idx="238">
                  <c:v>3739</c:v>
                </c:pt>
                <c:pt idx="239">
                  <c:v>3763</c:v>
                </c:pt>
                <c:pt idx="240">
                  <c:v>3772</c:v>
                </c:pt>
                <c:pt idx="241">
                  <c:v>3919.5</c:v>
                </c:pt>
              </c:numCache>
            </c:numRef>
          </c:xVal>
          <c:yVal>
            <c:numRef>
              <c:f>A!$O$21:$O$9914</c:f>
              <c:numCache>
                <c:formatCode>General</c:formatCode>
                <c:ptCount val="9894"/>
                <c:pt idx="0">
                  <c:v>1.6591905620244918E-2</c:v>
                </c:pt>
                <c:pt idx="1">
                  <c:v>1.6344513433137642E-2</c:v>
                </c:pt>
                <c:pt idx="2">
                  <c:v>1.6344513433137642E-2</c:v>
                </c:pt>
                <c:pt idx="3">
                  <c:v>1.5867399929430755E-2</c:v>
                </c:pt>
                <c:pt idx="4">
                  <c:v>1.5708362094861796E-2</c:v>
                </c:pt>
                <c:pt idx="5">
                  <c:v>1.4981647545234178E-2</c:v>
                </c:pt>
                <c:pt idx="6">
                  <c:v>1.485574259286708E-2</c:v>
                </c:pt>
                <c:pt idx="7">
                  <c:v>1.483807172235942E-2</c:v>
                </c:pt>
                <c:pt idx="8">
                  <c:v>1.483807172235942E-2</c:v>
                </c:pt>
                <c:pt idx="9">
                  <c:v>1.483807172235942E-2</c:v>
                </c:pt>
                <c:pt idx="10">
                  <c:v>1.4822609710665215E-2</c:v>
                </c:pt>
                <c:pt idx="11">
                  <c:v>1.4820400851851757E-2</c:v>
                </c:pt>
                <c:pt idx="12">
                  <c:v>1.476738824032877E-2</c:v>
                </c:pt>
                <c:pt idx="13">
                  <c:v>1.4394091100854399E-2</c:v>
                </c:pt>
                <c:pt idx="14">
                  <c:v>1.3936857326468634E-2</c:v>
                </c:pt>
                <c:pt idx="15">
                  <c:v>1.3901515585453311E-2</c:v>
                </c:pt>
                <c:pt idx="16">
                  <c:v>1.2713149543813008E-2</c:v>
                </c:pt>
                <c:pt idx="17">
                  <c:v>1.2236036040106125E-2</c:v>
                </c:pt>
                <c:pt idx="18">
                  <c:v>1.2061536193842957E-2</c:v>
                </c:pt>
                <c:pt idx="19">
                  <c:v>1.1281809032692353E-2</c:v>
                </c:pt>
                <c:pt idx="20">
                  <c:v>1.1122771198123389E-2</c:v>
                </c:pt>
                <c:pt idx="21">
                  <c:v>1.0855499281694995E-2</c:v>
                </c:pt>
                <c:pt idx="22">
                  <c:v>1.0272360554942135E-2</c:v>
                </c:pt>
                <c:pt idx="23">
                  <c:v>1.0062518967663643E-2</c:v>
                </c:pt>
                <c:pt idx="24">
                  <c:v>9.9366140152965486E-3</c:v>
                </c:pt>
                <c:pt idx="25">
                  <c:v>9.8858102625870199E-3</c:v>
                </c:pt>
                <c:pt idx="26">
                  <c:v>9.7245635692045987E-3</c:v>
                </c:pt>
                <c:pt idx="27">
                  <c:v>9.3711461590513488E-3</c:v>
                </c:pt>
                <c:pt idx="28">
                  <c:v>9.2297791949900489E-3</c:v>
                </c:pt>
                <c:pt idx="29">
                  <c:v>9.1546779953324831E-3</c:v>
                </c:pt>
                <c:pt idx="30">
                  <c:v>9.0928299485556648E-3</c:v>
                </c:pt>
                <c:pt idx="31">
                  <c:v>9.0928299485556648E-3</c:v>
                </c:pt>
                <c:pt idx="32">
                  <c:v>9.0309819017788465E-3</c:v>
                </c:pt>
                <c:pt idx="33">
                  <c:v>8.4677229043471081E-3</c:v>
                </c:pt>
                <c:pt idx="34">
                  <c:v>8.2446281641878685E-3</c:v>
                </c:pt>
                <c:pt idx="35">
                  <c:v>8.1297675058880636E-3</c:v>
                </c:pt>
                <c:pt idx="36">
                  <c:v>8.0237422828420869E-3</c:v>
                </c:pt>
                <c:pt idx="37">
                  <c:v>7.4383946972757693E-3</c:v>
                </c:pt>
                <c:pt idx="38">
                  <c:v>7.3853820857527827E-3</c:v>
                </c:pt>
                <c:pt idx="39">
                  <c:v>7.1556607691531712E-3</c:v>
                </c:pt>
                <c:pt idx="40">
                  <c:v>5.4968078002463581E-3</c:v>
                </c:pt>
                <c:pt idx="41">
                  <c:v>4.5889668279151998E-3</c:v>
                </c:pt>
                <c:pt idx="42">
                  <c:v>3.8843408664221597E-3</c:v>
                </c:pt>
                <c:pt idx="43">
                  <c:v>3.8821320076087018E-3</c:v>
                </c:pt>
                <c:pt idx="44">
                  <c:v>3.659037267449464E-3</c:v>
                </c:pt>
                <c:pt idx="45">
                  <c:v>2.8903544003661477E-3</c:v>
                </c:pt>
                <c:pt idx="46">
                  <c:v>2.8240886359624136E-3</c:v>
                </c:pt>
                <c:pt idx="47">
                  <c:v>2.5700698724147649E-3</c:v>
                </c:pt>
                <c:pt idx="48">
                  <c:v>1.7240769468604266E-3</c:v>
                </c:pt>
                <c:pt idx="49">
                  <c:v>1.1873242551901798E-3</c:v>
                </c:pt>
                <c:pt idx="50">
                  <c:v>1.1210584907864456E-3</c:v>
                </c:pt>
                <c:pt idx="51">
                  <c:v>1.0304952794346744E-3</c:v>
                </c:pt>
                <c:pt idx="52">
                  <c:v>9.6422951503094025E-4</c:v>
                </c:pt>
                <c:pt idx="53">
                  <c:v>8.8912831537337617E-4</c:v>
                </c:pt>
                <c:pt idx="54">
                  <c:v>8.5820429198496702E-4</c:v>
                </c:pt>
                <c:pt idx="55">
                  <c:v>5.3571090522012629E-4</c:v>
                </c:pt>
                <c:pt idx="56">
                  <c:v>5.3350204640666837E-4</c:v>
                </c:pt>
                <c:pt idx="57">
                  <c:v>-3.1965809838529688E-5</c:v>
                </c:pt>
                <c:pt idx="58">
                  <c:v>-1.578707622056242E-4</c:v>
                </c:pt>
                <c:pt idx="59">
                  <c:v>-2.0867451491515462E-4</c:v>
                </c:pt>
                <c:pt idx="60">
                  <c:v>-3.6992120829757412E-4</c:v>
                </c:pt>
                <c:pt idx="61">
                  <c:v>-8.6470558251212221E-4</c:v>
                </c:pt>
                <c:pt idx="62">
                  <c:v>-9.3980678216968802E-4</c:v>
                </c:pt>
                <c:pt idx="63">
                  <c:v>-1.0635028757233246E-3</c:v>
                </c:pt>
                <c:pt idx="64">
                  <c:v>-1.1783635340231304E-3</c:v>
                </c:pt>
                <c:pt idx="65">
                  <c:v>-1.6267618731550656E-3</c:v>
                </c:pt>
                <c:pt idx="66">
                  <c:v>-1.6400150260358123E-3</c:v>
                </c:pt>
                <c:pt idx="67">
                  <c:v>-1.9647172716141092E-3</c:v>
                </c:pt>
                <c:pt idx="68">
                  <c:v>-2.0707424946600841E-3</c:v>
                </c:pt>
                <c:pt idx="69">
                  <c:v>-2.0839956475408308E-3</c:v>
                </c:pt>
                <c:pt idx="70">
                  <c:v>-2.1060842356754091E-3</c:v>
                </c:pt>
                <c:pt idx="71">
                  <c:v>-2.1723500000791433E-3</c:v>
                </c:pt>
                <c:pt idx="72">
                  <c:v>-2.6273749156514514E-3</c:v>
                </c:pt>
                <c:pt idx="73">
                  <c:v>-2.6671343742936914E-3</c:v>
                </c:pt>
                <c:pt idx="74">
                  <c:v>-2.6671343742936914E-3</c:v>
                </c:pt>
                <c:pt idx="75">
                  <c:v>-2.6803875271744389E-3</c:v>
                </c:pt>
                <c:pt idx="76">
                  <c:v>-2.8968556908933038E-3</c:v>
                </c:pt>
                <c:pt idx="77">
                  <c:v>-3.0956529841045062E-3</c:v>
                </c:pt>
                <c:pt idx="78">
                  <c:v>-3.3077034301964552E-3</c:v>
                </c:pt>
                <c:pt idx="79">
                  <c:v>-3.3231654418906598E-3</c:v>
                </c:pt>
                <c:pt idx="80">
                  <c:v>-3.3408363123983223E-3</c:v>
                </c:pt>
                <c:pt idx="81">
                  <c:v>-3.5727664878113918E-3</c:v>
                </c:pt>
                <c:pt idx="82">
                  <c:v>-3.5727664878113918E-3</c:v>
                </c:pt>
                <c:pt idx="83">
                  <c:v>-3.5727664878113918E-3</c:v>
                </c:pt>
                <c:pt idx="84">
                  <c:v>-3.5727664878113918E-3</c:v>
                </c:pt>
                <c:pt idx="85">
                  <c:v>-3.5727664878113918E-3</c:v>
                </c:pt>
                <c:pt idx="86">
                  <c:v>-3.6081082288267168E-3</c:v>
                </c:pt>
                <c:pt idx="87">
                  <c:v>-3.7141334518726917E-3</c:v>
                </c:pt>
                <c:pt idx="88">
                  <c:v>-3.7980700867840883E-3</c:v>
                </c:pt>
                <c:pt idx="89">
                  <c:v>-3.8709624276281962E-3</c:v>
                </c:pt>
                <c:pt idx="90">
                  <c:v>-4.4032974016715272E-3</c:v>
                </c:pt>
                <c:pt idx="91">
                  <c:v>-4.4739808837021772E-3</c:v>
                </c:pt>
                <c:pt idx="92">
                  <c:v>-4.4761897425156351E-3</c:v>
                </c:pt>
                <c:pt idx="93">
                  <c:v>-4.4938606130232968E-3</c:v>
                </c:pt>
                <c:pt idx="94">
                  <c:v>-4.4938606130232968E-3</c:v>
                </c:pt>
                <c:pt idx="95">
                  <c:v>-4.4938606130232968E-3</c:v>
                </c:pt>
                <c:pt idx="96">
                  <c:v>-4.6308098594576817E-3</c:v>
                </c:pt>
                <c:pt idx="97">
                  <c:v>-4.6352275770845967E-3</c:v>
                </c:pt>
                <c:pt idx="98">
                  <c:v>-4.6352275770845967E-3</c:v>
                </c:pt>
                <c:pt idx="99">
                  <c:v>-4.8472780231765458E-3</c:v>
                </c:pt>
                <c:pt idx="100">
                  <c:v>-4.9002906346995332E-3</c:v>
                </c:pt>
                <c:pt idx="101">
                  <c:v>-5.1631448335010127E-3</c:v>
                </c:pt>
                <c:pt idx="102">
                  <c:v>-5.3597332678987572E-3</c:v>
                </c:pt>
                <c:pt idx="103">
                  <c:v>-5.3597332678987572E-3</c:v>
                </c:pt>
                <c:pt idx="104">
                  <c:v>-5.3597332678987572E-3</c:v>
                </c:pt>
                <c:pt idx="105">
                  <c:v>-5.3597332678987572E-3</c:v>
                </c:pt>
                <c:pt idx="106">
                  <c:v>-5.3597332678987572E-3</c:v>
                </c:pt>
                <c:pt idx="107">
                  <c:v>-5.3597332678987572E-3</c:v>
                </c:pt>
                <c:pt idx="108">
                  <c:v>-5.3597332678987572E-3</c:v>
                </c:pt>
                <c:pt idx="109">
                  <c:v>-5.3597332678987572E-3</c:v>
                </c:pt>
                <c:pt idx="110">
                  <c:v>-5.3597332678987572E-3</c:v>
                </c:pt>
                <c:pt idx="111">
                  <c:v>-5.3597332678987572E-3</c:v>
                </c:pt>
                <c:pt idx="112">
                  <c:v>-5.3597332678987572E-3</c:v>
                </c:pt>
                <c:pt idx="113">
                  <c:v>-5.3774041384064188E-3</c:v>
                </c:pt>
                <c:pt idx="114">
                  <c:v>-5.3774041384064188E-3</c:v>
                </c:pt>
                <c:pt idx="115">
                  <c:v>-5.3774041384064188E-3</c:v>
                </c:pt>
                <c:pt idx="116">
                  <c:v>-5.3774041384064188E-3</c:v>
                </c:pt>
                <c:pt idx="117">
                  <c:v>-5.3774041384064188E-3</c:v>
                </c:pt>
                <c:pt idx="118">
                  <c:v>-5.3774041384064188E-3</c:v>
                </c:pt>
                <c:pt idx="119">
                  <c:v>-5.4480876204370688E-3</c:v>
                </c:pt>
                <c:pt idx="120">
                  <c:v>-5.5872457256849108E-3</c:v>
                </c:pt>
                <c:pt idx="121">
                  <c:v>-6.2631565226029997E-3</c:v>
                </c:pt>
                <c:pt idx="122">
                  <c:v>-6.2808273931106622E-3</c:v>
                </c:pt>
                <c:pt idx="123">
                  <c:v>-6.2984982636183247E-3</c:v>
                </c:pt>
                <c:pt idx="124">
                  <c:v>-6.2984982636183247E-3</c:v>
                </c:pt>
                <c:pt idx="125">
                  <c:v>-6.3272134281932759E-3</c:v>
                </c:pt>
                <c:pt idx="126">
                  <c:v>-6.3338400046336497E-3</c:v>
                </c:pt>
                <c:pt idx="127">
                  <c:v>-6.3338400046336497E-3</c:v>
                </c:pt>
                <c:pt idx="128">
                  <c:v>-6.3360488634471076E-3</c:v>
                </c:pt>
                <c:pt idx="129">
                  <c:v>-6.3426754398874805E-3</c:v>
                </c:pt>
                <c:pt idx="130">
                  <c:v>-6.3515108751413113E-3</c:v>
                </c:pt>
                <c:pt idx="131">
                  <c:v>-6.3669728868355167E-3</c:v>
                </c:pt>
                <c:pt idx="132">
                  <c:v>-6.395688051410468E-3</c:v>
                </c:pt>
                <c:pt idx="133">
                  <c:v>-6.3978969102239259E-3</c:v>
                </c:pt>
                <c:pt idx="134">
                  <c:v>-6.4001057690373838E-3</c:v>
                </c:pt>
                <c:pt idx="135">
                  <c:v>-6.4133589219181305E-3</c:v>
                </c:pt>
                <c:pt idx="136">
                  <c:v>-6.4155677807315884E-3</c:v>
                </c:pt>
                <c:pt idx="137">
                  <c:v>-6.4244032159854192E-3</c:v>
                </c:pt>
                <c:pt idx="138">
                  <c:v>-6.431029792425793E-3</c:v>
                </c:pt>
                <c:pt idx="139">
                  <c:v>-6.4332386512392509E-3</c:v>
                </c:pt>
                <c:pt idx="140">
                  <c:v>-6.4420740864930817E-3</c:v>
                </c:pt>
                <c:pt idx="141">
                  <c:v>-6.4707892510680338E-3</c:v>
                </c:pt>
                <c:pt idx="142">
                  <c:v>-6.4774158275084067E-3</c:v>
                </c:pt>
                <c:pt idx="143">
                  <c:v>-6.4862512627622375E-3</c:v>
                </c:pt>
                <c:pt idx="144">
                  <c:v>-6.4950866980160692E-3</c:v>
                </c:pt>
                <c:pt idx="145">
                  <c:v>-6.5039221332699008E-3</c:v>
                </c:pt>
                <c:pt idx="146">
                  <c:v>-6.5061309920833579E-3</c:v>
                </c:pt>
                <c:pt idx="147">
                  <c:v>-6.5414727330986829E-3</c:v>
                </c:pt>
                <c:pt idx="148">
                  <c:v>-7.0230039544324843E-3</c:v>
                </c:pt>
                <c:pt idx="149">
                  <c:v>-7.1312380362919172E-3</c:v>
                </c:pt>
                <c:pt idx="150">
                  <c:v>-7.1665797773072422E-3</c:v>
                </c:pt>
                <c:pt idx="151">
                  <c:v>-7.1842506478149047E-3</c:v>
                </c:pt>
                <c:pt idx="152">
                  <c:v>-7.2350544005244342E-3</c:v>
                </c:pt>
                <c:pt idx="153">
                  <c:v>-7.2549341298455547E-3</c:v>
                </c:pt>
                <c:pt idx="154">
                  <c:v>-7.2902758708608788E-3</c:v>
                </c:pt>
                <c:pt idx="155">
                  <c:v>-7.3587504940780708E-3</c:v>
                </c:pt>
                <c:pt idx="156">
                  <c:v>-7.4294339761087208E-3</c:v>
                </c:pt>
                <c:pt idx="157">
                  <c:v>-7.4493137054298412E-3</c:v>
                </c:pt>
                <c:pt idx="158">
                  <c:v>-8.1384776552286767E-3</c:v>
                </c:pt>
                <c:pt idx="159">
                  <c:v>-8.2776357604765188E-3</c:v>
                </c:pt>
                <c:pt idx="160">
                  <c:v>-8.4410913126723962E-3</c:v>
                </c:pt>
                <c:pt idx="161">
                  <c:v>-8.4543444655531437E-3</c:v>
                </c:pt>
                <c:pt idx="162">
                  <c:v>-8.489686206568467E-3</c:v>
                </c:pt>
                <c:pt idx="163">
                  <c:v>-8.9358756868869443E-3</c:v>
                </c:pt>
                <c:pt idx="164">
                  <c:v>-9.0242300394252576E-3</c:v>
                </c:pt>
                <c:pt idx="165">
                  <c:v>-9.0242300394252576E-3</c:v>
                </c:pt>
                <c:pt idx="166">
                  <c:v>-9.0374831923060034E-3</c:v>
                </c:pt>
                <c:pt idx="167">
                  <c:v>-9.0419009099329192E-3</c:v>
                </c:pt>
                <c:pt idx="168">
                  <c:v>-9.0419009099329192E-3</c:v>
                </c:pt>
                <c:pt idx="169">
                  <c:v>-9.1302552624712308E-3</c:v>
                </c:pt>
                <c:pt idx="170">
                  <c:v>-9.1987298856884229E-3</c:v>
                </c:pt>
                <c:pt idx="171">
                  <c:v>-9.9806659056524867E-3</c:v>
                </c:pt>
                <c:pt idx="172">
                  <c:v>-1.0283279563096206E-2</c:v>
                </c:pt>
                <c:pt idx="173">
                  <c:v>-1.0881880301543271E-2</c:v>
                </c:pt>
                <c:pt idx="174">
                  <c:v>-1.0881880301543271E-2</c:v>
                </c:pt>
                <c:pt idx="175">
                  <c:v>-1.0881880301543271E-2</c:v>
                </c:pt>
                <c:pt idx="176">
                  <c:v>-1.2229284177752533E-2</c:v>
                </c:pt>
                <c:pt idx="177">
                  <c:v>-1.2249163907073653E-2</c:v>
                </c:pt>
                <c:pt idx="178">
                  <c:v>-1.3044353079918462E-2</c:v>
                </c:pt>
                <c:pt idx="179">
                  <c:v>-1.3115036561949112E-2</c:v>
                </c:pt>
                <c:pt idx="180">
                  <c:v>-1.3709219582769262E-2</c:v>
                </c:pt>
                <c:pt idx="181">
                  <c:v>-1.3841751111576732E-2</c:v>
                </c:pt>
                <c:pt idx="182">
                  <c:v>-1.3841751111576732E-2</c:v>
                </c:pt>
                <c:pt idx="183">
                  <c:v>-1.3859421982084393E-2</c:v>
                </c:pt>
                <c:pt idx="184">
                  <c:v>-1.3894763723099718E-2</c:v>
                </c:pt>
                <c:pt idx="185">
                  <c:v>-1.3932314322928501E-2</c:v>
                </c:pt>
                <c:pt idx="186">
                  <c:v>-1.4530915061375566E-2</c:v>
                </c:pt>
                <c:pt idx="187">
                  <c:v>-1.4601598543406216E-2</c:v>
                </c:pt>
                <c:pt idx="188">
                  <c:v>-1.4709832625265649E-2</c:v>
                </c:pt>
                <c:pt idx="189">
                  <c:v>-1.5027908294403574E-2</c:v>
                </c:pt>
                <c:pt idx="190">
                  <c:v>-1.5469680057095134E-2</c:v>
                </c:pt>
                <c:pt idx="191">
                  <c:v>-1.5487350927602797E-2</c:v>
                </c:pt>
                <c:pt idx="192">
                  <c:v>-1.6329136781068843E-2</c:v>
                </c:pt>
                <c:pt idx="193">
                  <c:v>-1.6329136781068843E-2</c:v>
                </c:pt>
                <c:pt idx="194">
                  <c:v>-1.5717072244202407E-2</c:v>
                </c:pt>
                <c:pt idx="195">
                  <c:v>-1.6353223582478257E-2</c:v>
                </c:pt>
                <c:pt idx="196">
                  <c:v>-1.638856532349358E-2</c:v>
                </c:pt>
                <c:pt idx="197">
                  <c:v>-1.638856532349358E-2</c:v>
                </c:pt>
                <c:pt idx="198">
                  <c:v>-1.6653628381108516E-2</c:v>
                </c:pt>
                <c:pt idx="199">
                  <c:v>-1.6777324474662153E-2</c:v>
                </c:pt>
                <c:pt idx="200">
                  <c:v>-1.690102056821579E-2</c:v>
                </c:pt>
                <c:pt idx="201">
                  <c:v>-1.7486368153782111E-2</c:v>
                </c:pt>
                <c:pt idx="202">
                  <c:v>-1.7559260494626219E-2</c:v>
                </c:pt>
                <c:pt idx="203">
                  <c:v>-1.7680747729366397E-2</c:v>
                </c:pt>
                <c:pt idx="204">
                  <c:v>-1.8387582549672897E-2</c:v>
                </c:pt>
                <c:pt idx="205">
                  <c:v>-1.8480354619838123E-2</c:v>
                </c:pt>
                <c:pt idx="206">
                  <c:v>-1.8657063324914749E-2</c:v>
                </c:pt>
                <c:pt idx="207">
                  <c:v>-1.9377151298101993E-2</c:v>
                </c:pt>
                <c:pt idx="208">
                  <c:v>-1.956048657961899E-2</c:v>
                </c:pt>
                <c:pt idx="209">
                  <c:v>-2.0053062095020079E-2</c:v>
                </c:pt>
                <c:pt idx="210">
                  <c:v>-2.0207682211962126E-2</c:v>
                </c:pt>
                <c:pt idx="211">
                  <c:v>-2.033800488195614E-2</c:v>
                </c:pt>
                <c:pt idx="212">
                  <c:v>-2.0534593316353884E-2</c:v>
                </c:pt>
                <c:pt idx="213">
                  <c:v>-2.0618529951265278E-2</c:v>
                </c:pt>
                <c:pt idx="214">
                  <c:v>-2.1126567478360572E-2</c:v>
                </c:pt>
                <c:pt idx="215">
                  <c:v>-2.1133194054800949E-2</c:v>
                </c:pt>
                <c:pt idx="216">
                  <c:v>-2.1166326937002815E-2</c:v>
                </c:pt>
                <c:pt idx="217">
                  <c:v>-2.1290023030556451E-2</c:v>
                </c:pt>
                <c:pt idx="218">
                  <c:v>-2.1365124230214017E-2</c:v>
                </c:pt>
                <c:pt idx="219">
                  <c:v>-2.1365124230214017E-2</c:v>
                </c:pt>
                <c:pt idx="220">
                  <c:v>-2.201894643899753E-2</c:v>
                </c:pt>
                <c:pt idx="221">
                  <c:v>-2.2049870462385938E-2</c:v>
                </c:pt>
                <c:pt idx="222">
                  <c:v>-2.2089629921028177E-2</c:v>
                </c:pt>
                <c:pt idx="223">
                  <c:v>-2.2089629921028177E-2</c:v>
                </c:pt>
                <c:pt idx="224">
                  <c:v>-2.2144851391364621E-2</c:v>
                </c:pt>
                <c:pt idx="225">
                  <c:v>-2.217798427356649E-2</c:v>
                </c:pt>
                <c:pt idx="226">
                  <c:v>-2.2957711434717094E-2</c:v>
                </c:pt>
                <c:pt idx="227">
                  <c:v>-2.2975382305224758E-2</c:v>
                </c:pt>
                <c:pt idx="228">
                  <c:v>-2.2975382305224758E-2</c:v>
                </c:pt>
                <c:pt idx="229">
                  <c:v>-2.3076989810643815E-2</c:v>
                </c:pt>
                <c:pt idx="230">
                  <c:v>-2.3136628998607175E-2</c:v>
                </c:pt>
                <c:pt idx="231">
                  <c:v>-2.3136628998607175E-2</c:v>
                </c:pt>
                <c:pt idx="232">
                  <c:v>-2.3931818171451989E-2</c:v>
                </c:pt>
                <c:pt idx="233">
                  <c:v>-2.3975995347721143E-2</c:v>
                </c:pt>
                <c:pt idx="234">
                  <c:v>-2.4667368156333438E-2</c:v>
                </c:pt>
                <c:pt idx="235">
                  <c:v>-2.4709336473789135E-2</c:v>
                </c:pt>
                <c:pt idx="236">
                  <c:v>-2.4881627461238846E-2</c:v>
                </c:pt>
                <c:pt idx="237">
                  <c:v>-2.4923595778694543E-2</c:v>
                </c:pt>
                <c:pt idx="238">
                  <c:v>-2.4956728660896411E-2</c:v>
                </c:pt>
                <c:pt idx="239">
                  <c:v>-2.5062753883942385E-2</c:v>
                </c:pt>
                <c:pt idx="240">
                  <c:v>-2.5102513342584624E-2</c:v>
                </c:pt>
                <c:pt idx="241">
                  <c:v>-2.5754126692554679E-2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70F-4B12-B45F-4D56C294D9CD}"/>
            </c:ext>
          </c:extLst>
        </c:ser>
        <c:ser>
          <c:idx val="8"/>
          <c:order val="8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A!$F$21:$F$9914</c:f>
              <c:numCache>
                <c:formatCode>General</c:formatCode>
                <c:ptCount val="9894"/>
                <c:pt idx="0">
                  <c:v>-5666</c:v>
                </c:pt>
                <c:pt idx="1">
                  <c:v>-5610</c:v>
                </c:pt>
                <c:pt idx="2">
                  <c:v>-5610</c:v>
                </c:pt>
                <c:pt idx="3">
                  <c:v>-5502</c:v>
                </c:pt>
                <c:pt idx="4">
                  <c:v>-5466</c:v>
                </c:pt>
                <c:pt idx="5">
                  <c:v>-5301.5</c:v>
                </c:pt>
                <c:pt idx="6">
                  <c:v>-5273</c:v>
                </c:pt>
                <c:pt idx="7">
                  <c:v>-5269</c:v>
                </c:pt>
                <c:pt idx="8">
                  <c:v>-5269</c:v>
                </c:pt>
                <c:pt idx="9">
                  <c:v>-5269</c:v>
                </c:pt>
                <c:pt idx="10">
                  <c:v>-5265.5</c:v>
                </c:pt>
                <c:pt idx="11">
                  <c:v>-5265</c:v>
                </c:pt>
                <c:pt idx="12">
                  <c:v>-5253</c:v>
                </c:pt>
                <c:pt idx="13">
                  <c:v>-5168.5</c:v>
                </c:pt>
                <c:pt idx="14">
                  <c:v>-5065</c:v>
                </c:pt>
                <c:pt idx="15">
                  <c:v>-5057</c:v>
                </c:pt>
                <c:pt idx="16">
                  <c:v>-4788</c:v>
                </c:pt>
                <c:pt idx="17">
                  <c:v>-4680</c:v>
                </c:pt>
                <c:pt idx="18">
                  <c:v>-4640.5</c:v>
                </c:pt>
                <c:pt idx="19">
                  <c:v>-4464</c:v>
                </c:pt>
                <c:pt idx="20">
                  <c:v>-4428</c:v>
                </c:pt>
                <c:pt idx="21">
                  <c:v>-4367.5</c:v>
                </c:pt>
                <c:pt idx="22">
                  <c:v>-4235.5</c:v>
                </c:pt>
                <c:pt idx="23">
                  <c:v>-4188</c:v>
                </c:pt>
                <c:pt idx="24">
                  <c:v>-4159.5</c:v>
                </c:pt>
                <c:pt idx="25">
                  <c:v>-4148</c:v>
                </c:pt>
                <c:pt idx="26">
                  <c:v>-4111.5</c:v>
                </c:pt>
                <c:pt idx="27">
                  <c:v>-4031.5</c:v>
                </c:pt>
                <c:pt idx="28">
                  <c:v>-3999.5</c:v>
                </c:pt>
                <c:pt idx="29">
                  <c:v>-3982.5</c:v>
                </c:pt>
                <c:pt idx="30">
                  <c:v>-3968.5</c:v>
                </c:pt>
                <c:pt idx="31">
                  <c:v>-3968.5</c:v>
                </c:pt>
                <c:pt idx="32">
                  <c:v>-3954.5</c:v>
                </c:pt>
                <c:pt idx="33">
                  <c:v>-3827</c:v>
                </c:pt>
                <c:pt idx="34">
                  <c:v>-3776.5</c:v>
                </c:pt>
                <c:pt idx="35">
                  <c:v>-3750.5</c:v>
                </c:pt>
                <c:pt idx="36">
                  <c:v>-3726.5</c:v>
                </c:pt>
                <c:pt idx="37">
                  <c:v>-3594</c:v>
                </c:pt>
                <c:pt idx="38">
                  <c:v>-3582</c:v>
                </c:pt>
                <c:pt idx="39">
                  <c:v>-3530</c:v>
                </c:pt>
                <c:pt idx="40">
                  <c:v>-3154.5</c:v>
                </c:pt>
                <c:pt idx="41">
                  <c:v>-2949</c:v>
                </c:pt>
                <c:pt idx="42">
                  <c:v>-2789.5</c:v>
                </c:pt>
                <c:pt idx="43">
                  <c:v>-2789</c:v>
                </c:pt>
                <c:pt idx="44">
                  <c:v>-2738.5</c:v>
                </c:pt>
                <c:pt idx="45">
                  <c:v>-2564.5</c:v>
                </c:pt>
                <c:pt idx="46">
                  <c:v>-2549.5</c:v>
                </c:pt>
                <c:pt idx="47">
                  <c:v>-2492</c:v>
                </c:pt>
                <c:pt idx="48">
                  <c:v>-2300.5</c:v>
                </c:pt>
                <c:pt idx="49">
                  <c:v>-2179</c:v>
                </c:pt>
                <c:pt idx="50">
                  <c:v>-2164</c:v>
                </c:pt>
                <c:pt idx="51">
                  <c:v>-2143.5</c:v>
                </c:pt>
                <c:pt idx="52">
                  <c:v>-2128.5</c:v>
                </c:pt>
                <c:pt idx="53">
                  <c:v>-2111.5</c:v>
                </c:pt>
                <c:pt idx="54">
                  <c:v>-2104.5</c:v>
                </c:pt>
                <c:pt idx="55">
                  <c:v>-2031.5</c:v>
                </c:pt>
                <c:pt idx="56">
                  <c:v>-2031</c:v>
                </c:pt>
                <c:pt idx="57">
                  <c:v>-1903</c:v>
                </c:pt>
                <c:pt idx="58">
                  <c:v>-1874.5</c:v>
                </c:pt>
                <c:pt idx="59">
                  <c:v>-1863</c:v>
                </c:pt>
                <c:pt idx="60">
                  <c:v>-1826.5</c:v>
                </c:pt>
                <c:pt idx="61">
                  <c:v>-1714.5</c:v>
                </c:pt>
                <c:pt idx="62">
                  <c:v>-1697.5</c:v>
                </c:pt>
                <c:pt idx="63">
                  <c:v>-1669.5</c:v>
                </c:pt>
                <c:pt idx="64">
                  <c:v>-1643.5</c:v>
                </c:pt>
                <c:pt idx="65">
                  <c:v>-1542</c:v>
                </c:pt>
                <c:pt idx="66">
                  <c:v>-1539</c:v>
                </c:pt>
                <c:pt idx="67">
                  <c:v>-1465.5</c:v>
                </c:pt>
                <c:pt idx="68">
                  <c:v>-1441.5</c:v>
                </c:pt>
                <c:pt idx="69">
                  <c:v>-1438.5</c:v>
                </c:pt>
                <c:pt idx="70">
                  <c:v>-1433.5</c:v>
                </c:pt>
                <c:pt idx="71">
                  <c:v>-1418.5</c:v>
                </c:pt>
                <c:pt idx="72">
                  <c:v>-1315.5</c:v>
                </c:pt>
                <c:pt idx="73">
                  <c:v>-1306.5</c:v>
                </c:pt>
                <c:pt idx="74">
                  <c:v>-1306.5</c:v>
                </c:pt>
                <c:pt idx="75">
                  <c:v>-1303.5</c:v>
                </c:pt>
                <c:pt idx="76">
                  <c:v>-1254.5</c:v>
                </c:pt>
                <c:pt idx="77">
                  <c:v>-1209.5</c:v>
                </c:pt>
                <c:pt idx="78">
                  <c:v>-1161.5</c:v>
                </c:pt>
                <c:pt idx="79">
                  <c:v>-1158</c:v>
                </c:pt>
                <c:pt idx="80">
                  <c:v>-1154</c:v>
                </c:pt>
                <c:pt idx="81">
                  <c:v>-1101.5</c:v>
                </c:pt>
                <c:pt idx="82">
                  <c:v>-1101.5</c:v>
                </c:pt>
                <c:pt idx="83">
                  <c:v>-1101.5</c:v>
                </c:pt>
                <c:pt idx="84">
                  <c:v>-1101.5</c:v>
                </c:pt>
                <c:pt idx="85">
                  <c:v>-1101.5</c:v>
                </c:pt>
                <c:pt idx="86">
                  <c:v>-1093.5</c:v>
                </c:pt>
                <c:pt idx="87">
                  <c:v>-1069.5</c:v>
                </c:pt>
                <c:pt idx="88">
                  <c:v>-1050.5</c:v>
                </c:pt>
                <c:pt idx="89">
                  <c:v>-1034</c:v>
                </c:pt>
                <c:pt idx="90">
                  <c:v>-913.5</c:v>
                </c:pt>
                <c:pt idx="91">
                  <c:v>-897.5</c:v>
                </c:pt>
                <c:pt idx="92">
                  <c:v>-897</c:v>
                </c:pt>
                <c:pt idx="93">
                  <c:v>-893</c:v>
                </c:pt>
                <c:pt idx="94">
                  <c:v>-893</c:v>
                </c:pt>
                <c:pt idx="95">
                  <c:v>-893</c:v>
                </c:pt>
                <c:pt idx="96">
                  <c:v>-862</c:v>
                </c:pt>
                <c:pt idx="97">
                  <c:v>-861</c:v>
                </c:pt>
                <c:pt idx="98">
                  <c:v>-861</c:v>
                </c:pt>
                <c:pt idx="99">
                  <c:v>-813</c:v>
                </c:pt>
                <c:pt idx="100">
                  <c:v>-801</c:v>
                </c:pt>
                <c:pt idx="101">
                  <c:v>-741.5</c:v>
                </c:pt>
                <c:pt idx="102">
                  <c:v>-697</c:v>
                </c:pt>
                <c:pt idx="103">
                  <c:v>-697</c:v>
                </c:pt>
                <c:pt idx="104">
                  <c:v>-697</c:v>
                </c:pt>
                <c:pt idx="105">
                  <c:v>-697</c:v>
                </c:pt>
                <c:pt idx="106">
                  <c:v>-697</c:v>
                </c:pt>
                <c:pt idx="107">
                  <c:v>-697</c:v>
                </c:pt>
                <c:pt idx="108">
                  <c:v>-697</c:v>
                </c:pt>
                <c:pt idx="109">
                  <c:v>-697</c:v>
                </c:pt>
                <c:pt idx="110">
                  <c:v>-697</c:v>
                </c:pt>
                <c:pt idx="111">
                  <c:v>-697</c:v>
                </c:pt>
                <c:pt idx="112">
                  <c:v>-697</c:v>
                </c:pt>
                <c:pt idx="113">
                  <c:v>-693</c:v>
                </c:pt>
                <c:pt idx="114">
                  <c:v>-693</c:v>
                </c:pt>
                <c:pt idx="115">
                  <c:v>-693</c:v>
                </c:pt>
                <c:pt idx="116">
                  <c:v>-693</c:v>
                </c:pt>
                <c:pt idx="117">
                  <c:v>-693</c:v>
                </c:pt>
                <c:pt idx="118">
                  <c:v>-693</c:v>
                </c:pt>
                <c:pt idx="119">
                  <c:v>-677</c:v>
                </c:pt>
                <c:pt idx="120">
                  <c:v>-645.5</c:v>
                </c:pt>
                <c:pt idx="121">
                  <c:v>-492.5</c:v>
                </c:pt>
                <c:pt idx="122">
                  <c:v>-488.5</c:v>
                </c:pt>
                <c:pt idx="123">
                  <c:v>-484.5</c:v>
                </c:pt>
                <c:pt idx="124">
                  <c:v>-484.5</c:v>
                </c:pt>
                <c:pt idx="125">
                  <c:v>-478</c:v>
                </c:pt>
                <c:pt idx="126">
                  <c:v>-476.5</c:v>
                </c:pt>
                <c:pt idx="127">
                  <c:v>-476.5</c:v>
                </c:pt>
                <c:pt idx="128">
                  <c:v>-476</c:v>
                </c:pt>
                <c:pt idx="129">
                  <c:v>-474.5</c:v>
                </c:pt>
                <c:pt idx="130">
                  <c:v>-472.5</c:v>
                </c:pt>
                <c:pt idx="131">
                  <c:v>-469</c:v>
                </c:pt>
                <c:pt idx="132">
                  <c:v>-462.5</c:v>
                </c:pt>
                <c:pt idx="133">
                  <c:v>-462</c:v>
                </c:pt>
                <c:pt idx="134">
                  <c:v>-461.5</c:v>
                </c:pt>
                <c:pt idx="135">
                  <c:v>-458.5</c:v>
                </c:pt>
                <c:pt idx="136">
                  <c:v>-458</c:v>
                </c:pt>
                <c:pt idx="137">
                  <c:v>-456</c:v>
                </c:pt>
                <c:pt idx="138">
                  <c:v>-454.5</c:v>
                </c:pt>
                <c:pt idx="139">
                  <c:v>-454</c:v>
                </c:pt>
                <c:pt idx="140">
                  <c:v>-452</c:v>
                </c:pt>
                <c:pt idx="141">
                  <c:v>-445.5</c:v>
                </c:pt>
                <c:pt idx="142">
                  <c:v>-444</c:v>
                </c:pt>
                <c:pt idx="143">
                  <c:v>-442</c:v>
                </c:pt>
                <c:pt idx="144">
                  <c:v>-440</c:v>
                </c:pt>
                <c:pt idx="145">
                  <c:v>-438</c:v>
                </c:pt>
                <c:pt idx="146">
                  <c:v>-437.5</c:v>
                </c:pt>
                <c:pt idx="147">
                  <c:v>-429.5</c:v>
                </c:pt>
                <c:pt idx="148">
                  <c:v>-320.5</c:v>
                </c:pt>
                <c:pt idx="149">
                  <c:v>-296</c:v>
                </c:pt>
                <c:pt idx="150">
                  <c:v>-288</c:v>
                </c:pt>
                <c:pt idx="151">
                  <c:v>-284</c:v>
                </c:pt>
                <c:pt idx="152">
                  <c:v>-272.5</c:v>
                </c:pt>
                <c:pt idx="153">
                  <c:v>-268</c:v>
                </c:pt>
                <c:pt idx="154">
                  <c:v>-260</c:v>
                </c:pt>
                <c:pt idx="155">
                  <c:v>-244.5</c:v>
                </c:pt>
                <c:pt idx="156">
                  <c:v>-228.5</c:v>
                </c:pt>
                <c:pt idx="157">
                  <c:v>-224</c:v>
                </c:pt>
                <c:pt idx="158">
                  <c:v>-68</c:v>
                </c:pt>
                <c:pt idx="159">
                  <c:v>-36.5</c:v>
                </c:pt>
                <c:pt idx="160">
                  <c:v>0.5</c:v>
                </c:pt>
                <c:pt idx="161">
                  <c:v>3.5</c:v>
                </c:pt>
                <c:pt idx="162">
                  <c:v>11.5</c:v>
                </c:pt>
                <c:pt idx="163">
                  <c:v>112.5</c:v>
                </c:pt>
                <c:pt idx="164">
                  <c:v>132.5</c:v>
                </c:pt>
                <c:pt idx="165">
                  <c:v>132.5</c:v>
                </c:pt>
                <c:pt idx="166">
                  <c:v>135.5</c:v>
                </c:pt>
                <c:pt idx="167">
                  <c:v>136.5</c:v>
                </c:pt>
                <c:pt idx="168">
                  <c:v>136.5</c:v>
                </c:pt>
                <c:pt idx="169">
                  <c:v>156.5</c:v>
                </c:pt>
                <c:pt idx="170">
                  <c:v>172</c:v>
                </c:pt>
                <c:pt idx="171">
                  <c:v>349</c:v>
                </c:pt>
                <c:pt idx="172">
                  <c:v>417.5</c:v>
                </c:pt>
                <c:pt idx="173">
                  <c:v>553</c:v>
                </c:pt>
                <c:pt idx="174">
                  <c:v>553</c:v>
                </c:pt>
                <c:pt idx="175">
                  <c:v>553</c:v>
                </c:pt>
                <c:pt idx="176">
                  <c:v>858</c:v>
                </c:pt>
                <c:pt idx="177">
                  <c:v>862.5</c:v>
                </c:pt>
                <c:pt idx="178">
                  <c:v>1042.5</c:v>
                </c:pt>
                <c:pt idx="179">
                  <c:v>1058.5</c:v>
                </c:pt>
                <c:pt idx="180">
                  <c:v>1193</c:v>
                </c:pt>
                <c:pt idx="181">
                  <c:v>1223</c:v>
                </c:pt>
                <c:pt idx="182">
                  <c:v>1223</c:v>
                </c:pt>
                <c:pt idx="183">
                  <c:v>1227</c:v>
                </c:pt>
                <c:pt idx="184">
                  <c:v>1235</c:v>
                </c:pt>
                <c:pt idx="185">
                  <c:v>1243.5</c:v>
                </c:pt>
                <c:pt idx="186">
                  <c:v>1379</c:v>
                </c:pt>
                <c:pt idx="187">
                  <c:v>1395</c:v>
                </c:pt>
                <c:pt idx="188">
                  <c:v>1419.5</c:v>
                </c:pt>
                <c:pt idx="189">
                  <c:v>1491.5</c:v>
                </c:pt>
                <c:pt idx="190">
                  <c:v>1591.5</c:v>
                </c:pt>
                <c:pt idx="191">
                  <c:v>1595.5</c:v>
                </c:pt>
                <c:pt idx="192">
                  <c:v>1631.5</c:v>
                </c:pt>
                <c:pt idx="193">
                  <c:v>1631.5</c:v>
                </c:pt>
                <c:pt idx="194">
                  <c:v>1647.5</c:v>
                </c:pt>
                <c:pt idx="195">
                  <c:v>1791.5</c:v>
                </c:pt>
                <c:pt idx="196">
                  <c:v>1799.5</c:v>
                </c:pt>
                <c:pt idx="197">
                  <c:v>1799.5</c:v>
                </c:pt>
                <c:pt idx="198">
                  <c:v>1859.5</c:v>
                </c:pt>
                <c:pt idx="199">
                  <c:v>1887.5</c:v>
                </c:pt>
                <c:pt idx="200">
                  <c:v>1915.5</c:v>
                </c:pt>
                <c:pt idx="201">
                  <c:v>2048</c:v>
                </c:pt>
                <c:pt idx="202">
                  <c:v>2064.5</c:v>
                </c:pt>
                <c:pt idx="203">
                  <c:v>2092</c:v>
                </c:pt>
                <c:pt idx="204">
                  <c:v>2252</c:v>
                </c:pt>
                <c:pt idx="205">
                  <c:v>2273</c:v>
                </c:pt>
                <c:pt idx="206">
                  <c:v>2313</c:v>
                </c:pt>
                <c:pt idx="207">
                  <c:v>2476</c:v>
                </c:pt>
                <c:pt idx="208">
                  <c:v>2517.5</c:v>
                </c:pt>
                <c:pt idx="209">
                  <c:v>2629</c:v>
                </c:pt>
                <c:pt idx="210">
                  <c:v>2664</c:v>
                </c:pt>
                <c:pt idx="211">
                  <c:v>2693.5</c:v>
                </c:pt>
                <c:pt idx="212">
                  <c:v>2738</c:v>
                </c:pt>
                <c:pt idx="213">
                  <c:v>2757</c:v>
                </c:pt>
                <c:pt idx="214">
                  <c:v>2872</c:v>
                </c:pt>
                <c:pt idx="215">
                  <c:v>2873.5</c:v>
                </c:pt>
                <c:pt idx="216">
                  <c:v>2881</c:v>
                </c:pt>
                <c:pt idx="217">
                  <c:v>2909</c:v>
                </c:pt>
                <c:pt idx="218">
                  <c:v>2926</c:v>
                </c:pt>
                <c:pt idx="219">
                  <c:v>2926</c:v>
                </c:pt>
                <c:pt idx="220">
                  <c:v>3074</c:v>
                </c:pt>
                <c:pt idx="221">
                  <c:v>3081</c:v>
                </c:pt>
                <c:pt idx="222">
                  <c:v>3090</c:v>
                </c:pt>
                <c:pt idx="223">
                  <c:v>3090</c:v>
                </c:pt>
                <c:pt idx="224">
                  <c:v>3102.5</c:v>
                </c:pt>
                <c:pt idx="225">
                  <c:v>3110</c:v>
                </c:pt>
                <c:pt idx="226">
                  <c:v>3286.5</c:v>
                </c:pt>
                <c:pt idx="227">
                  <c:v>3290.5</c:v>
                </c:pt>
                <c:pt idx="228">
                  <c:v>3290.5</c:v>
                </c:pt>
                <c:pt idx="229">
                  <c:v>3313.5</c:v>
                </c:pt>
                <c:pt idx="230">
                  <c:v>3327</c:v>
                </c:pt>
                <c:pt idx="231">
                  <c:v>3327</c:v>
                </c:pt>
                <c:pt idx="232">
                  <c:v>3507</c:v>
                </c:pt>
                <c:pt idx="233">
                  <c:v>3517</c:v>
                </c:pt>
                <c:pt idx="234">
                  <c:v>3673.5</c:v>
                </c:pt>
                <c:pt idx="235">
                  <c:v>3683</c:v>
                </c:pt>
                <c:pt idx="236">
                  <c:v>3722</c:v>
                </c:pt>
                <c:pt idx="237">
                  <c:v>3731.5</c:v>
                </c:pt>
                <c:pt idx="238">
                  <c:v>3739</c:v>
                </c:pt>
                <c:pt idx="239">
                  <c:v>3763</c:v>
                </c:pt>
                <c:pt idx="240">
                  <c:v>3772</c:v>
                </c:pt>
                <c:pt idx="241">
                  <c:v>3919.5</c:v>
                </c:pt>
              </c:numCache>
            </c:numRef>
          </c:xVal>
          <c:yVal>
            <c:numRef>
              <c:f>A!$P$21:$P$9914</c:f>
              <c:numCache>
                <c:formatCode>General</c:formatCode>
                <c:ptCount val="9894"/>
                <c:pt idx="0">
                  <c:v>-2.6636201872465695E-2</c:v>
                </c:pt>
                <c:pt idx="1">
                  <c:v>-2.6396638466813477E-2</c:v>
                </c:pt>
                <c:pt idx="2">
                  <c:v>-2.6396638466813477E-2</c:v>
                </c:pt>
                <c:pt idx="3">
                  <c:v>-2.5934623327341338E-2</c:v>
                </c:pt>
                <c:pt idx="4">
                  <c:v>-2.5780618280850626E-2</c:v>
                </c:pt>
                <c:pt idx="5">
                  <c:v>-2.5076900776747235E-2</c:v>
                </c:pt>
                <c:pt idx="6">
                  <c:v>-2.4954980114942085E-2</c:v>
                </c:pt>
                <c:pt idx="7">
                  <c:v>-2.4937868443109783E-2</c:v>
                </c:pt>
                <c:pt idx="8">
                  <c:v>-2.4937868443109783E-2</c:v>
                </c:pt>
                <c:pt idx="9">
                  <c:v>-2.4937868443109783E-2</c:v>
                </c:pt>
                <c:pt idx="10">
                  <c:v>-2.4922895730256522E-2</c:v>
                </c:pt>
                <c:pt idx="11">
                  <c:v>-2.4920756771277485E-2</c:v>
                </c:pt>
                <c:pt idx="12">
                  <c:v>-2.486942175578058E-2</c:v>
                </c:pt>
                <c:pt idx="13">
                  <c:v>-2.4507937688323215E-2</c:v>
                </c:pt>
                <c:pt idx="14">
                  <c:v>-2.4065173179662416E-2</c:v>
                </c:pt>
                <c:pt idx="15">
                  <c:v>-2.4030949835997812E-2</c:v>
                </c:pt>
                <c:pt idx="16">
                  <c:v>-2.2880189905275548E-2</c:v>
                </c:pt>
                <c:pt idx="17">
                  <c:v>-2.2418174765803409E-2</c:v>
                </c:pt>
                <c:pt idx="18">
                  <c:v>-2.2249197006459435E-2</c:v>
                </c:pt>
                <c:pt idx="19">
                  <c:v>-2.1494144486859136E-2</c:v>
                </c:pt>
                <c:pt idx="20">
                  <c:v>-2.1340139440368423E-2</c:v>
                </c:pt>
                <c:pt idx="21">
                  <c:v>-2.1081325403904866E-2</c:v>
                </c:pt>
                <c:pt idx="22">
                  <c:v>-2.051664023343892E-2</c:v>
                </c:pt>
                <c:pt idx="23">
                  <c:v>-2.0313439130430343E-2</c:v>
                </c:pt>
                <c:pt idx="24">
                  <c:v>-2.0191518468625196E-2</c:v>
                </c:pt>
                <c:pt idx="25">
                  <c:v>-2.0142322412107328E-2</c:v>
                </c:pt>
                <c:pt idx="26">
                  <c:v>-1.9986178406637578E-2</c:v>
                </c:pt>
                <c:pt idx="27">
                  <c:v>-1.9643944969991552E-2</c:v>
                </c:pt>
                <c:pt idx="28">
                  <c:v>-1.9507051595333141E-2</c:v>
                </c:pt>
                <c:pt idx="29">
                  <c:v>-1.943432699004586E-2</c:v>
                </c:pt>
                <c:pt idx="30">
                  <c:v>-1.9374436138632805E-2</c:v>
                </c:pt>
                <c:pt idx="31">
                  <c:v>-1.9374436138632805E-2</c:v>
                </c:pt>
                <c:pt idx="32">
                  <c:v>-1.931454528721975E-2</c:v>
                </c:pt>
                <c:pt idx="33">
                  <c:v>-1.8769110747565144E-2</c:v>
                </c:pt>
                <c:pt idx="34">
                  <c:v>-1.8553075890682339E-2</c:v>
                </c:pt>
                <c:pt idx="35">
                  <c:v>-1.8441850023772383E-2</c:v>
                </c:pt>
                <c:pt idx="36">
                  <c:v>-1.8339179992778575E-2</c:v>
                </c:pt>
                <c:pt idx="37">
                  <c:v>-1.7772355863333592E-2</c:v>
                </c:pt>
                <c:pt idx="38">
                  <c:v>-1.7721020847836687E-2</c:v>
                </c:pt>
                <c:pt idx="39">
                  <c:v>-1.749856911401677E-2</c:v>
                </c:pt>
                <c:pt idx="40">
                  <c:v>-1.5892210920759479E-2</c:v>
                </c:pt>
                <c:pt idx="41">
                  <c:v>-1.5013098780374996E-2</c:v>
                </c:pt>
                <c:pt idx="42">
                  <c:v>-1.433077086606198E-2</c:v>
                </c:pt>
                <c:pt idx="43">
                  <c:v>-1.4328631907082943E-2</c:v>
                </c:pt>
                <c:pt idx="44">
                  <c:v>-1.4112597050200138E-2</c:v>
                </c:pt>
                <c:pt idx="45">
                  <c:v>-1.3368239325495029E-2</c:v>
                </c:pt>
                <c:pt idx="46">
                  <c:v>-1.3304070556123898E-2</c:v>
                </c:pt>
                <c:pt idx="47">
                  <c:v>-1.3058090273534566E-2</c:v>
                </c:pt>
                <c:pt idx="48">
                  <c:v>-1.2238868984563139E-2</c:v>
                </c:pt>
                <c:pt idx="49">
                  <c:v>-1.1719101952656985E-2</c:v>
                </c:pt>
                <c:pt idx="50">
                  <c:v>-1.1654933183285856E-2</c:v>
                </c:pt>
                <c:pt idx="51">
                  <c:v>-1.1567235865145312E-2</c:v>
                </c:pt>
                <c:pt idx="52">
                  <c:v>-1.1503067095774181E-2</c:v>
                </c:pt>
                <c:pt idx="53">
                  <c:v>-1.1430342490486901E-2</c:v>
                </c:pt>
                <c:pt idx="54">
                  <c:v>-1.1400397064780373E-2</c:v>
                </c:pt>
                <c:pt idx="55">
                  <c:v>-1.1088109053840873E-2</c:v>
                </c:pt>
                <c:pt idx="56">
                  <c:v>-1.1085970094861836E-2</c:v>
                </c:pt>
                <c:pt idx="57">
                  <c:v>-1.0538396596228192E-2</c:v>
                </c:pt>
                <c:pt idx="58">
                  <c:v>-1.0416475934423044E-2</c:v>
                </c:pt>
                <c:pt idx="59">
                  <c:v>-1.0367279877905177E-2</c:v>
                </c:pt>
                <c:pt idx="60">
                  <c:v>-1.0211135872435429E-2</c:v>
                </c:pt>
                <c:pt idx="61">
                  <c:v>-9.7320090611309907E-3</c:v>
                </c:pt>
                <c:pt idx="62">
                  <c:v>-9.6592844558437106E-3</c:v>
                </c:pt>
                <c:pt idx="63">
                  <c:v>-9.5395027530175997E-3</c:v>
                </c:pt>
                <c:pt idx="64">
                  <c:v>-9.4282768861076414E-3</c:v>
                </c:pt>
                <c:pt idx="65">
                  <c:v>-8.9940682133629948E-3</c:v>
                </c:pt>
                <c:pt idx="66">
                  <c:v>-8.9812344594887693E-3</c:v>
                </c:pt>
                <c:pt idx="67">
                  <c:v>-8.6668074895702319E-3</c:v>
                </c:pt>
                <c:pt idx="68">
                  <c:v>-8.5641374585764228E-3</c:v>
                </c:pt>
                <c:pt idx="69">
                  <c:v>-8.5513037047021973E-3</c:v>
                </c:pt>
                <c:pt idx="70">
                  <c:v>-8.5299141149118209E-3</c:v>
                </c:pt>
                <c:pt idx="71">
                  <c:v>-8.46574534554069E-3</c:v>
                </c:pt>
                <c:pt idx="72">
                  <c:v>-8.0251197958589298E-3</c:v>
                </c:pt>
                <c:pt idx="73">
                  <c:v>-7.9866185342362516E-3</c:v>
                </c:pt>
                <c:pt idx="74">
                  <c:v>-7.9866185342362516E-3</c:v>
                </c:pt>
                <c:pt idx="75">
                  <c:v>-7.9737847803620261E-3</c:v>
                </c:pt>
                <c:pt idx="76">
                  <c:v>-7.7641668004163351E-3</c:v>
                </c:pt>
                <c:pt idx="77">
                  <c:v>-7.5716604923029441E-3</c:v>
                </c:pt>
                <c:pt idx="78">
                  <c:v>-7.3663204303153276E-3</c:v>
                </c:pt>
                <c:pt idx="79">
                  <c:v>-7.3513477174620648E-3</c:v>
                </c:pt>
                <c:pt idx="80">
                  <c:v>-7.334236045629763E-3</c:v>
                </c:pt>
                <c:pt idx="81">
                  <c:v>-7.1096453528308075E-3</c:v>
                </c:pt>
                <c:pt idx="82">
                  <c:v>-7.1096453528308075E-3</c:v>
                </c:pt>
                <c:pt idx="83">
                  <c:v>-7.1096453528308075E-3</c:v>
                </c:pt>
                <c:pt idx="84">
                  <c:v>-7.1096453528308075E-3</c:v>
                </c:pt>
                <c:pt idx="85">
                  <c:v>-7.1096453528308075E-3</c:v>
                </c:pt>
                <c:pt idx="86">
                  <c:v>-7.0754220091662056E-3</c:v>
                </c:pt>
                <c:pt idx="87">
                  <c:v>-6.9727519781723965E-3</c:v>
                </c:pt>
                <c:pt idx="88">
                  <c:v>-6.8914715369689655E-3</c:v>
                </c:pt>
                <c:pt idx="89">
                  <c:v>-6.8208858906607227E-3</c:v>
                </c:pt>
                <c:pt idx="90">
                  <c:v>-6.3053967767126434E-3</c:v>
                </c:pt>
                <c:pt idx="91">
                  <c:v>-6.2369500893834379E-3</c:v>
                </c:pt>
                <c:pt idx="92">
                  <c:v>-6.2348111304044006E-3</c:v>
                </c:pt>
                <c:pt idx="93">
                  <c:v>-6.2176994585720988E-3</c:v>
                </c:pt>
                <c:pt idx="94">
                  <c:v>-6.2176994585720988E-3</c:v>
                </c:pt>
                <c:pt idx="95">
                  <c:v>-6.2176994585720988E-3</c:v>
                </c:pt>
                <c:pt idx="96">
                  <c:v>-6.0850840018717642E-3</c:v>
                </c:pt>
                <c:pt idx="97">
                  <c:v>-6.0808060839136879E-3</c:v>
                </c:pt>
                <c:pt idx="98">
                  <c:v>-6.0808060839136879E-3</c:v>
                </c:pt>
                <c:pt idx="99">
                  <c:v>-5.8754660219260714E-3</c:v>
                </c:pt>
                <c:pt idx="100">
                  <c:v>-5.8241310064291677E-3</c:v>
                </c:pt>
                <c:pt idx="101">
                  <c:v>-5.5695948879236849E-3</c:v>
                </c:pt>
                <c:pt idx="102">
                  <c:v>-5.3792275387893329E-3</c:v>
                </c:pt>
                <c:pt idx="103">
                  <c:v>-5.3792275387893329E-3</c:v>
                </c:pt>
                <c:pt idx="104">
                  <c:v>-5.3792275387893329E-3</c:v>
                </c:pt>
                <c:pt idx="105">
                  <c:v>-5.3792275387893329E-3</c:v>
                </c:pt>
                <c:pt idx="106">
                  <c:v>-5.3792275387893329E-3</c:v>
                </c:pt>
                <c:pt idx="107">
                  <c:v>-5.3792275387893329E-3</c:v>
                </c:pt>
                <c:pt idx="108">
                  <c:v>-5.3792275387893329E-3</c:v>
                </c:pt>
                <c:pt idx="109">
                  <c:v>-5.3792275387893329E-3</c:v>
                </c:pt>
                <c:pt idx="110">
                  <c:v>-5.3792275387893329E-3</c:v>
                </c:pt>
                <c:pt idx="111">
                  <c:v>-5.3792275387893329E-3</c:v>
                </c:pt>
                <c:pt idx="112">
                  <c:v>-5.3792275387893329E-3</c:v>
                </c:pt>
                <c:pt idx="113">
                  <c:v>-5.3621158669570311E-3</c:v>
                </c:pt>
                <c:pt idx="114">
                  <c:v>-5.3621158669570311E-3</c:v>
                </c:pt>
                <c:pt idx="115">
                  <c:v>-5.3621158669570311E-3</c:v>
                </c:pt>
                <c:pt idx="116">
                  <c:v>-5.3621158669570311E-3</c:v>
                </c:pt>
                <c:pt idx="117">
                  <c:v>-5.3621158669570311E-3</c:v>
                </c:pt>
                <c:pt idx="118">
                  <c:v>-5.3621158669570311E-3</c:v>
                </c:pt>
                <c:pt idx="119">
                  <c:v>-5.2936691796278256E-3</c:v>
                </c:pt>
                <c:pt idx="120">
                  <c:v>-5.1589147639484528E-3</c:v>
                </c:pt>
                <c:pt idx="121">
                  <c:v>-4.5043933163629261E-3</c:v>
                </c:pt>
                <c:pt idx="122">
                  <c:v>-4.4872816445306243E-3</c:v>
                </c:pt>
                <c:pt idx="123">
                  <c:v>-4.4701699726983225E-3</c:v>
                </c:pt>
                <c:pt idx="124">
                  <c:v>-4.4701699726983225E-3</c:v>
                </c:pt>
                <c:pt idx="125">
                  <c:v>-4.4423635059708333E-3</c:v>
                </c:pt>
                <c:pt idx="126">
                  <c:v>-4.4359466290337206E-3</c:v>
                </c:pt>
                <c:pt idx="127">
                  <c:v>-4.4359466290337206E-3</c:v>
                </c:pt>
                <c:pt idx="128">
                  <c:v>-4.4338076700546824E-3</c:v>
                </c:pt>
                <c:pt idx="129">
                  <c:v>-4.4273907931175697E-3</c:v>
                </c:pt>
                <c:pt idx="130">
                  <c:v>-4.4188349572014188E-3</c:v>
                </c:pt>
                <c:pt idx="131">
                  <c:v>-4.4038622443481551E-3</c:v>
                </c:pt>
                <c:pt idx="132">
                  <c:v>-4.376055777620666E-3</c:v>
                </c:pt>
                <c:pt idx="133">
                  <c:v>-4.3739168186416278E-3</c:v>
                </c:pt>
                <c:pt idx="134">
                  <c:v>-4.3717778596625897E-3</c:v>
                </c:pt>
                <c:pt idx="135">
                  <c:v>-4.3589441057883642E-3</c:v>
                </c:pt>
                <c:pt idx="136">
                  <c:v>-4.3568051468093269E-3</c:v>
                </c:pt>
                <c:pt idx="137">
                  <c:v>-4.348249310893176E-3</c:v>
                </c:pt>
                <c:pt idx="138">
                  <c:v>-4.3418324339560624E-3</c:v>
                </c:pt>
                <c:pt idx="139">
                  <c:v>-4.3396934749770251E-3</c:v>
                </c:pt>
                <c:pt idx="140">
                  <c:v>-4.3311376390608742E-3</c:v>
                </c:pt>
                <c:pt idx="141">
                  <c:v>-4.3033311723333842E-3</c:v>
                </c:pt>
                <c:pt idx="142">
                  <c:v>-4.2969142953962714E-3</c:v>
                </c:pt>
                <c:pt idx="143">
                  <c:v>-4.2883584594801214E-3</c:v>
                </c:pt>
                <c:pt idx="144">
                  <c:v>-4.2798026235639705E-3</c:v>
                </c:pt>
                <c:pt idx="145">
                  <c:v>-4.2712467876478196E-3</c:v>
                </c:pt>
                <c:pt idx="146">
                  <c:v>-4.2691078286687823E-3</c:v>
                </c:pt>
                <c:pt idx="147">
                  <c:v>-4.2348844850041796E-3</c:v>
                </c:pt>
                <c:pt idx="148">
                  <c:v>-3.7685914275739675E-3</c:v>
                </c:pt>
                <c:pt idx="149">
                  <c:v>-3.6637824376011211E-3</c:v>
                </c:pt>
                <c:pt idx="150">
                  <c:v>-3.6295590939365188E-3</c:v>
                </c:pt>
                <c:pt idx="151">
                  <c:v>-3.6124474221042174E-3</c:v>
                </c:pt>
                <c:pt idx="152">
                  <c:v>-3.563251365586351E-3</c:v>
                </c:pt>
                <c:pt idx="153">
                  <c:v>-3.5440007347750119E-3</c:v>
                </c:pt>
                <c:pt idx="154">
                  <c:v>-3.5097773911104092E-3</c:v>
                </c:pt>
                <c:pt idx="155">
                  <c:v>-3.4434696627602414E-3</c:v>
                </c:pt>
                <c:pt idx="156">
                  <c:v>-3.3750229754310359E-3</c:v>
                </c:pt>
                <c:pt idx="157">
                  <c:v>-3.3557723446196969E-3</c:v>
                </c:pt>
                <c:pt idx="158">
                  <c:v>-2.6884171431599442E-3</c:v>
                </c:pt>
                <c:pt idx="159">
                  <c:v>-2.553662727480571E-3</c:v>
                </c:pt>
                <c:pt idx="160">
                  <c:v>-2.3953797630317832E-3</c:v>
                </c:pt>
                <c:pt idx="161">
                  <c:v>-2.3825460091575572E-3</c:v>
                </c:pt>
                <c:pt idx="162">
                  <c:v>-2.3483226654929545E-3</c:v>
                </c:pt>
                <c:pt idx="163">
                  <c:v>-1.9162529517273452E-3</c:v>
                </c:pt>
                <c:pt idx="164">
                  <c:v>-1.8306945925658383E-3</c:v>
                </c:pt>
                <c:pt idx="165">
                  <c:v>-1.8306945925658383E-3</c:v>
                </c:pt>
                <c:pt idx="166">
                  <c:v>-1.8178608386916124E-3</c:v>
                </c:pt>
                <c:pt idx="167">
                  <c:v>-1.8135829207335369E-3</c:v>
                </c:pt>
                <c:pt idx="168">
                  <c:v>-1.8135829207335369E-3</c:v>
                </c:pt>
                <c:pt idx="169">
                  <c:v>-1.7280245615720301E-3</c:v>
                </c:pt>
                <c:pt idx="170">
                  <c:v>-1.6617168332218623E-3</c:v>
                </c:pt>
                <c:pt idx="171">
                  <c:v>-9.0452535464252736E-4</c:v>
                </c:pt>
                <c:pt idx="172">
                  <c:v>-6.1148797451436652E-4</c:v>
                </c:pt>
                <c:pt idx="173">
                  <c:v>-3.1830091195158249E-5</c:v>
                </c:pt>
                <c:pt idx="174">
                  <c:v>-3.1830091195158249E-5</c:v>
                </c:pt>
                <c:pt idx="175">
                  <c:v>-3.1830091195158249E-5</c:v>
                </c:pt>
                <c:pt idx="176">
                  <c:v>1.2729348860178206E-3</c:v>
                </c:pt>
                <c:pt idx="177">
                  <c:v>1.2921855168291597E-3</c:v>
                </c:pt>
                <c:pt idx="178">
                  <c:v>2.0622107492827206E-3</c:v>
                </c:pt>
                <c:pt idx="179">
                  <c:v>2.1306574366119261E-3</c:v>
                </c:pt>
                <c:pt idx="180">
                  <c:v>2.7060374019730591E-3</c:v>
                </c:pt>
                <c:pt idx="181">
                  <c:v>2.8343749407153192E-3</c:v>
                </c:pt>
                <c:pt idx="182">
                  <c:v>2.8343749407153192E-3</c:v>
                </c:pt>
                <c:pt idx="183">
                  <c:v>2.851486612547621E-3</c:v>
                </c:pt>
                <c:pt idx="184">
                  <c:v>2.8857099562122237E-3</c:v>
                </c:pt>
                <c:pt idx="185">
                  <c:v>2.9220722588558638E-3</c:v>
                </c:pt>
                <c:pt idx="186">
                  <c:v>3.5017301421750723E-3</c:v>
                </c:pt>
                <c:pt idx="187">
                  <c:v>3.5701768295042778E-3</c:v>
                </c:pt>
                <c:pt idx="188">
                  <c:v>3.6749858194771241E-3</c:v>
                </c:pt>
                <c:pt idx="189">
                  <c:v>3.9829959124585475E-3</c:v>
                </c:pt>
                <c:pt idx="190">
                  <c:v>4.4107877082660823E-3</c:v>
                </c:pt>
                <c:pt idx="191">
                  <c:v>4.4278993800983841E-3</c:v>
                </c:pt>
                <c:pt idx="192">
                  <c:v>4.5819044265890951E-3</c:v>
                </c:pt>
                <c:pt idx="193">
                  <c:v>4.5819044265890951E-3</c:v>
                </c:pt>
                <c:pt idx="194">
                  <c:v>4.6503511139183006E-3</c:v>
                </c:pt>
                <c:pt idx="195">
                  <c:v>5.26637129988115E-3</c:v>
                </c:pt>
                <c:pt idx="196">
                  <c:v>5.3005946435457536E-3</c:v>
                </c:pt>
                <c:pt idx="197">
                  <c:v>5.3005946435457536E-3</c:v>
                </c:pt>
                <c:pt idx="198">
                  <c:v>5.5572697210302738E-3</c:v>
                </c:pt>
                <c:pt idx="199">
                  <c:v>5.677051423856383E-3</c:v>
                </c:pt>
                <c:pt idx="200">
                  <c:v>5.7968331266824921E-3</c:v>
                </c:pt>
                <c:pt idx="201">
                  <c:v>6.3636572561274751E-3</c:v>
                </c:pt>
                <c:pt idx="202">
                  <c:v>6.4342429024357179E-3</c:v>
                </c:pt>
                <c:pt idx="203">
                  <c:v>6.5518856462827898E-3</c:v>
                </c:pt>
                <c:pt idx="204">
                  <c:v>7.2363525195748447E-3</c:v>
                </c:pt>
                <c:pt idx="205">
                  <c:v>7.3261887966944265E-3</c:v>
                </c:pt>
                <c:pt idx="206">
                  <c:v>7.4973055150174394E-3</c:v>
                </c:pt>
                <c:pt idx="207">
                  <c:v>8.1946061421837198E-3</c:v>
                </c:pt>
                <c:pt idx="208">
                  <c:v>8.3721397374438462E-3</c:v>
                </c:pt>
                <c:pt idx="209">
                  <c:v>8.8491275897692474E-3</c:v>
                </c:pt>
                <c:pt idx="210">
                  <c:v>8.9988547183018838E-3</c:v>
                </c:pt>
                <c:pt idx="211">
                  <c:v>9.1250532980651066E-3</c:v>
                </c:pt>
                <c:pt idx="212">
                  <c:v>9.3154206471994603E-3</c:v>
                </c:pt>
                <c:pt idx="213">
                  <c:v>9.3967010884028913E-3</c:v>
                </c:pt>
                <c:pt idx="214">
                  <c:v>9.8886616535815552E-3</c:v>
                </c:pt>
                <c:pt idx="215">
                  <c:v>9.8950785305186688E-3</c:v>
                </c:pt>
                <c:pt idx="216">
                  <c:v>9.9271629152042334E-3</c:v>
                </c:pt>
                <c:pt idx="217">
                  <c:v>1.0046944618030343E-2</c:v>
                </c:pt>
                <c:pt idx="218">
                  <c:v>1.0119669223317623E-2</c:v>
                </c:pt>
                <c:pt idx="219">
                  <c:v>1.0119669223317623E-2</c:v>
                </c:pt>
                <c:pt idx="220">
                  <c:v>1.0752801081112774E-2</c:v>
                </c:pt>
                <c:pt idx="221">
                  <c:v>1.0782746506819301E-2</c:v>
                </c:pt>
                <c:pt idx="222">
                  <c:v>1.0821247768441979E-2</c:v>
                </c:pt>
                <c:pt idx="223">
                  <c:v>1.0821247768441979E-2</c:v>
                </c:pt>
                <c:pt idx="224">
                  <c:v>1.087472174291792E-2</c:v>
                </c:pt>
                <c:pt idx="225">
                  <c:v>1.0906806127603487E-2</c:v>
                </c:pt>
                <c:pt idx="226">
                  <c:v>1.1661858647203783E-2</c:v>
                </c:pt>
                <c:pt idx="227">
                  <c:v>1.1678970319036084E-2</c:v>
                </c:pt>
                <c:pt idx="228">
                  <c:v>1.1678970319036084E-2</c:v>
                </c:pt>
                <c:pt idx="229">
                  <c:v>1.1777362432071817E-2</c:v>
                </c:pt>
                <c:pt idx="230">
                  <c:v>1.1835114324505834E-2</c:v>
                </c:pt>
                <c:pt idx="231">
                  <c:v>1.1835114324505834E-2</c:v>
                </c:pt>
                <c:pt idx="232">
                  <c:v>1.2605139556959395E-2</c:v>
                </c:pt>
                <c:pt idx="233">
                  <c:v>1.2647918736540149E-2</c:v>
                </c:pt>
                <c:pt idx="234">
                  <c:v>1.331741289697894E-2</c:v>
                </c:pt>
                <c:pt idx="235">
                  <c:v>1.3358053117580655E-2</c:v>
                </c:pt>
                <c:pt idx="236">
                  <c:v>1.3524891917945595E-2</c:v>
                </c:pt>
                <c:pt idx="237">
                  <c:v>1.3565532138547311E-2</c:v>
                </c:pt>
                <c:pt idx="238">
                  <c:v>1.3597616523232874E-2</c:v>
                </c:pt>
                <c:pt idx="239">
                  <c:v>1.3700286554226681E-2</c:v>
                </c:pt>
                <c:pt idx="240">
                  <c:v>1.3738787815849359E-2</c:v>
                </c:pt>
                <c:pt idx="241">
                  <c:v>1.4369780714665475E-2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70F-4B12-B45F-4D56C294D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014400"/>
        <c:axId val="1"/>
      </c:scatterChart>
      <c:valAx>
        <c:axId val="899014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7581814510946"/>
              <c:y val="0.871562201513801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552447552447551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9014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139860139860141"/>
          <c:y val="0.92048929663608559"/>
          <c:w val="0.68111888111888108"/>
          <c:h val="6.11620795107034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PV Cas - Sec. O-C Diagr.</a:t>
            </a:r>
          </a:p>
        </c:rich>
      </c:tx>
      <c:layout>
        <c:manualLayout>
          <c:xMode val="edge"/>
          <c:yMode val="edge"/>
          <c:x val="0.30612266323852377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67365241714406"/>
          <c:y val="0.14678942920199375"/>
          <c:w val="0.75510279327048113"/>
          <c:h val="0.62997130032522319"/>
        </c:manualLayout>
      </c:layout>
      <c:scatterChart>
        <c:scatterStyle val="lineMarker"/>
        <c:varyColors val="0"/>
        <c:ser>
          <c:idx val="6"/>
          <c:order val="0"/>
          <c:tx>
            <c:strRef>
              <c:f>A!$S$20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A!$F$21:$F$913</c:f>
              <c:numCache>
                <c:formatCode>General</c:formatCode>
                <c:ptCount val="893"/>
                <c:pt idx="0">
                  <c:v>-5666</c:v>
                </c:pt>
                <c:pt idx="1">
                  <c:v>-5610</c:v>
                </c:pt>
                <c:pt idx="2">
                  <c:v>-5610</c:v>
                </c:pt>
                <c:pt idx="3">
                  <c:v>-5502</c:v>
                </c:pt>
                <c:pt idx="4">
                  <c:v>-5466</c:v>
                </c:pt>
                <c:pt idx="5">
                  <c:v>-5301.5</c:v>
                </c:pt>
                <c:pt idx="6">
                  <c:v>-5273</c:v>
                </c:pt>
                <c:pt idx="7">
                  <c:v>-5269</c:v>
                </c:pt>
                <c:pt idx="8">
                  <c:v>-5269</c:v>
                </c:pt>
                <c:pt idx="9">
                  <c:v>-5269</c:v>
                </c:pt>
                <c:pt idx="10">
                  <c:v>-5265.5</c:v>
                </c:pt>
                <c:pt idx="11">
                  <c:v>-5265</c:v>
                </c:pt>
                <c:pt idx="12">
                  <c:v>-5253</c:v>
                </c:pt>
                <c:pt idx="13">
                  <c:v>-5168.5</c:v>
                </c:pt>
                <c:pt idx="14">
                  <c:v>-5065</c:v>
                </c:pt>
                <c:pt idx="15">
                  <c:v>-5057</c:v>
                </c:pt>
                <c:pt idx="16">
                  <c:v>-4788</c:v>
                </c:pt>
                <c:pt idx="17">
                  <c:v>-4680</c:v>
                </c:pt>
                <c:pt idx="18">
                  <c:v>-4640.5</c:v>
                </c:pt>
                <c:pt idx="19">
                  <c:v>-4464</c:v>
                </c:pt>
                <c:pt idx="20">
                  <c:v>-4428</c:v>
                </c:pt>
                <c:pt idx="21">
                  <c:v>-4367.5</c:v>
                </c:pt>
                <c:pt idx="22">
                  <c:v>-4235.5</c:v>
                </c:pt>
                <c:pt idx="23">
                  <c:v>-4188</c:v>
                </c:pt>
                <c:pt idx="24">
                  <c:v>-4159.5</c:v>
                </c:pt>
                <c:pt idx="25">
                  <c:v>-4148</c:v>
                </c:pt>
                <c:pt idx="26">
                  <c:v>-4111.5</c:v>
                </c:pt>
                <c:pt idx="27">
                  <c:v>-4031.5</c:v>
                </c:pt>
                <c:pt idx="28">
                  <c:v>-3999.5</c:v>
                </c:pt>
                <c:pt idx="29">
                  <c:v>-3982.5</c:v>
                </c:pt>
                <c:pt idx="30">
                  <c:v>-3968.5</c:v>
                </c:pt>
                <c:pt idx="31">
                  <c:v>-3968.5</c:v>
                </c:pt>
                <c:pt idx="32">
                  <c:v>-3954.5</c:v>
                </c:pt>
                <c:pt idx="33">
                  <c:v>-3827</c:v>
                </c:pt>
                <c:pt idx="34">
                  <c:v>-3776.5</c:v>
                </c:pt>
                <c:pt idx="35">
                  <c:v>-3750.5</c:v>
                </c:pt>
                <c:pt idx="36">
                  <c:v>-3726.5</c:v>
                </c:pt>
                <c:pt idx="37">
                  <c:v>-3594</c:v>
                </c:pt>
                <c:pt idx="38">
                  <c:v>-3582</c:v>
                </c:pt>
                <c:pt idx="39">
                  <c:v>-3530</c:v>
                </c:pt>
                <c:pt idx="40">
                  <c:v>-3154.5</c:v>
                </c:pt>
                <c:pt idx="41">
                  <c:v>-2949</c:v>
                </c:pt>
                <c:pt idx="42">
                  <c:v>-2789.5</c:v>
                </c:pt>
                <c:pt idx="43">
                  <c:v>-2789</c:v>
                </c:pt>
                <c:pt idx="44">
                  <c:v>-2738.5</c:v>
                </c:pt>
                <c:pt idx="45">
                  <c:v>-2564.5</c:v>
                </c:pt>
                <c:pt idx="46">
                  <c:v>-2549.5</c:v>
                </c:pt>
                <c:pt idx="47">
                  <c:v>-2492</c:v>
                </c:pt>
                <c:pt idx="48">
                  <c:v>-2300.5</c:v>
                </c:pt>
                <c:pt idx="49">
                  <c:v>-2179</c:v>
                </c:pt>
                <c:pt idx="50">
                  <c:v>-2164</c:v>
                </c:pt>
                <c:pt idx="51">
                  <c:v>-2143.5</c:v>
                </c:pt>
                <c:pt idx="52">
                  <c:v>-2128.5</c:v>
                </c:pt>
                <c:pt idx="53">
                  <c:v>-2111.5</c:v>
                </c:pt>
                <c:pt idx="54">
                  <c:v>-2104.5</c:v>
                </c:pt>
                <c:pt idx="55">
                  <c:v>-2031.5</c:v>
                </c:pt>
                <c:pt idx="56">
                  <c:v>-2031</c:v>
                </c:pt>
                <c:pt idx="57">
                  <c:v>-1903</c:v>
                </c:pt>
                <c:pt idx="58">
                  <c:v>-1874.5</c:v>
                </c:pt>
                <c:pt idx="59">
                  <c:v>-1863</c:v>
                </c:pt>
                <c:pt idx="60">
                  <c:v>-1826.5</c:v>
                </c:pt>
                <c:pt idx="61">
                  <c:v>-1714.5</c:v>
                </c:pt>
                <c:pt idx="62">
                  <c:v>-1697.5</c:v>
                </c:pt>
                <c:pt idx="63">
                  <c:v>-1669.5</c:v>
                </c:pt>
                <c:pt idx="64">
                  <c:v>-1643.5</c:v>
                </c:pt>
                <c:pt idx="65">
                  <c:v>-1542</c:v>
                </c:pt>
                <c:pt idx="66">
                  <c:v>-1539</c:v>
                </c:pt>
                <c:pt idx="67">
                  <c:v>-1465.5</c:v>
                </c:pt>
                <c:pt idx="68">
                  <c:v>-1441.5</c:v>
                </c:pt>
                <c:pt idx="69">
                  <c:v>-1438.5</c:v>
                </c:pt>
                <c:pt idx="70">
                  <c:v>-1433.5</c:v>
                </c:pt>
                <c:pt idx="71">
                  <c:v>-1418.5</c:v>
                </c:pt>
                <c:pt idx="72">
                  <c:v>-1315.5</c:v>
                </c:pt>
                <c:pt idx="73">
                  <c:v>-1306.5</c:v>
                </c:pt>
                <c:pt idx="74">
                  <c:v>-1306.5</c:v>
                </c:pt>
                <c:pt idx="75">
                  <c:v>-1303.5</c:v>
                </c:pt>
                <c:pt idx="76">
                  <c:v>-1254.5</c:v>
                </c:pt>
                <c:pt idx="77">
                  <c:v>-1209.5</c:v>
                </c:pt>
                <c:pt idx="78">
                  <c:v>-1161.5</c:v>
                </c:pt>
                <c:pt idx="79">
                  <c:v>-1158</c:v>
                </c:pt>
                <c:pt idx="80">
                  <c:v>-1154</c:v>
                </c:pt>
                <c:pt idx="81">
                  <c:v>-1101.5</c:v>
                </c:pt>
                <c:pt idx="82">
                  <c:v>-1101.5</c:v>
                </c:pt>
                <c:pt idx="83">
                  <c:v>-1101.5</c:v>
                </c:pt>
                <c:pt idx="84">
                  <c:v>-1101.5</c:v>
                </c:pt>
                <c:pt idx="85">
                  <c:v>-1101.5</c:v>
                </c:pt>
                <c:pt idx="86">
                  <c:v>-1093.5</c:v>
                </c:pt>
                <c:pt idx="87">
                  <c:v>-1069.5</c:v>
                </c:pt>
                <c:pt idx="88">
                  <c:v>-1050.5</c:v>
                </c:pt>
                <c:pt idx="89">
                  <c:v>-1034</c:v>
                </c:pt>
                <c:pt idx="90">
                  <c:v>-913.5</c:v>
                </c:pt>
                <c:pt idx="91">
                  <c:v>-897.5</c:v>
                </c:pt>
                <c:pt idx="92">
                  <c:v>-897</c:v>
                </c:pt>
                <c:pt idx="93">
                  <c:v>-893</c:v>
                </c:pt>
                <c:pt idx="94">
                  <c:v>-893</c:v>
                </c:pt>
                <c:pt idx="95">
                  <c:v>-893</c:v>
                </c:pt>
                <c:pt idx="96">
                  <c:v>-862</c:v>
                </c:pt>
                <c:pt idx="97">
                  <c:v>-861</c:v>
                </c:pt>
                <c:pt idx="98">
                  <c:v>-861</c:v>
                </c:pt>
                <c:pt idx="99">
                  <c:v>-813</c:v>
                </c:pt>
                <c:pt idx="100">
                  <c:v>-801</c:v>
                </c:pt>
                <c:pt idx="101">
                  <c:v>-741.5</c:v>
                </c:pt>
                <c:pt idx="102">
                  <c:v>-697</c:v>
                </c:pt>
                <c:pt idx="103">
                  <c:v>-697</c:v>
                </c:pt>
                <c:pt idx="104">
                  <c:v>-697</c:v>
                </c:pt>
                <c:pt idx="105">
                  <c:v>-697</c:v>
                </c:pt>
                <c:pt idx="106">
                  <c:v>-697</c:v>
                </c:pt>
                <c:pt idx="107">
                  <c:v>-697</c:v>
                </c:pt>
                <c:pt idx="108">
                  <c:v>-697</c:v>
                </c:pt>
                <c:pt idx="109">
                  <c:v>-697</c:v>
                </c:pt>
                <c:pt idx="110">
                  <c:v>-697</c:v>
                </c:pt>
                <c:pt idx="111">
                  <c:v>-697</c:v>
                </c:pt>
                <c:pt idx="112">
                  <c:v>-697</c:v>
                </c:pt>
                <c:pt idx="113">
                  <c:v>-693</c:v>
                </c:pt>
                <c:pt idx="114">
                  <c:v>-693</c:v>
                </c:pt>
                <c:pt idx="115">
                  <c:v>-693</c:v>
                </c:pt>
                <c:pt idx="116">
                  <c:v>-693</c:v>
                </c:pt>
                <c:pt idx="117">
                  <c:v>-693</c:v>
                </c:pt>
                <c:pt idx="118">
                  <c:v>-693</c:v>
                </c:pt>
                <c:pt idx="119">
                  <c:v>-677</c:v>
                </c:pt>
                <c:pt idx="120">
                  <c:v>-645.5</c:v>
                </c:pt>
                <c:pt idx="121">
                  <c:v>-492.5</c:v>
                </c:pt>
                <c:pt idx="122">
                  <c:v>-488.5</c:v>
                </c:pt>
                <c:pt idx="123">
                  <c:v>-484.5</c:v>
                </c:pt>
                <c:pt idx="124">
                  <c:v>-484.5</c:v>
                </c:pt>
                <c:pt idx="125">
                  <c:v>-478</c:v>
                </c:pt>
                <c:pt idx="126">
                  <c:v>-476.5</c:v>
                </c:pt>
                <c:pt idx="127">
                  <c:v>-476.5</c:v>
                </c:pt>
                <c:pt idx="128">
                  <c:v>-476</c:v>
                </c:pt>
                <c:pt idx="129">
                  <c:v>-474.5</c:v>
                </c:pt>
                <c:pt idx="130">
                  <c:v>-472.5</c:v>
                </c:pt>
                <c:pt idx="131">
                  <c:v>-469</c:v>
                </c:pt>
                <c:pt idx="132">
                  <c:v>-462.5</c:v>
                </c:pt>
                <c:pt idx="133">
                  <c:v>-462</c:v>
                </c:pt>
                <c:pt idx="134">
                  <c:v>-461.5</c:v>
                </c:pt>
                <c:pt idx="135">
                  <c:v>-458.5</c:v>
                </c:pt>
                <c:pt idx="136">
                  <c:v>-458</c:v>
                </c:pt>
                <c:pt idx="137">
                  <c:v>-456</c:v>
                </c:pt>
                <c:pt idx="138">
                  <c:v>-454.5</c:v>
                </c:pt>
                <c:pt idx="139">
                  <c:v>-454</c:v>
                </c:pt>
                <c:pt idx="140">
                  <c:v>-452</c:v>
                </c:pt>
                <c:pt idx="141">
                  <c:v>-445.5</c:v>
                </c:pt>
                <c:pt idx="142">
                  <c:v>-444</c:v>
                </c:pt>
                <c:pt idx="143">
                  <c:v>-442</c:v>
                </c:pt>
                <c:pt idx="144">
                  <c:v>-440</c:v>
                </c:pt>
                <c:pt idx="145">
                  <c:v>-438</c:v>
                </c:pt>
                <c:pt idx="146">
                  <c:v>-437.5</c:v>
                </c:pt>
                <c:pt idx="147">
                  <c:v>-429.5</c:v>
                </c:pt>
                <c:pt idx="148">
                  <c:v>-320.5</c:v>
                </c:pt>
                <c:pt idx="149">
                  <c:v>-296</c:v>
                </c:pt>
                <c:pt idx="150">
                  <c:v>-288</c:v>
                </c:pt>
                <c:pt idx="151">
                  <c:v>-284</c:v>
                </c:pt>
                <c:pt idx="152">
                  <c:v>-272.5</c:v>
                </c:pt>
                <c:pt idx="153">
                  <c:v>-268</c:v>
                </c:pt>
                <c:pt idx="154">
                  <c:v>-260</c:v>
                </c:pt>
                <c:pt idx="155">
                  <c:v>-244.5</c:v>
                </c:pt>
                <c:pt idx="156">
                  <c:v>-228.5</c:v>
                </c:pt>
                <c:pt idx="157">
                  <c:v>-224</c:v>
                </c:pt>
                <c:pt idx="158">
                  <c:v>-68</c:v>
                </c:pt>
                <c:pt idx="159">
                  <c:v>-36.5</c:v>
                </c:pt>
                <c:pt idx="160">
                  <c:v>0.5</c:v>
                </c:pt>
                <c:pt idx="161">
                  <c:v>3.5</c:v>
                </c:pt>
                <c:pt idx="162">
                  <c:v>11.5</c:v>
                </c:pt>
                <c:pt idx="163">
                  <c:v>112.5</c:v>
                </c:pt>
                <c:pt idx="164">
                  <c:v>132.5</c:v>
                </c:pt>
                <c:pt idx="165">
                  <c:v>132.5</c:v>
                </c:pt>
                <c:pt idx="166">
                  <c:v>135.5</c:v>
                </c:pt>
                <c:pt idx="167">
                  <c:v>136.5</c:v>
                </c:pt>
                <c:pt idx="168">
                  <c:v>136.5</c:v>
                </c:pt>
                <c:pt idx="169">
                  <c:v>156.5</c:v>
                </c:pt>
                <c:pt idx="170">
                  <c:v>172</c:v>
                </c:pt>
                <c:pt idx="171">
                  <c:v>349</c:v>
                </c:pt>
                <c:pt idx="172">
                  <c:v>417.5</c:v>
                </c:pt>
                <c:pt idx="173">
                  <c:v>553</c:v>
                </c:pt>
                <c:pt idx="174">
                  <c:v>553</c:v>
                </c:pt>
                <c:pt idx="175">
                  <c:v>553</c:v>
                </c:pt>
                <c:pt idx="176">
                  <c:v>858</c:v>
                </c:pt>
                <c:pt idx="177">
                  <c:v>862.5</c:v>
                </c:pt>
                <c:pt idx="178">
                  <c:v>1042.5</c:v>
                </c:pt>
                <c:pt idx="179">
                  <c:v>1058.5</c:v>
                </c:pt>
                <c:pt idx="180">
                  <c:v>1193</c:v>
                </c:pt>
                <c:pt idx="181">
                  <c:v>1223</c:v>
                </c:pt>
                <c:pt idx="182">
                  <c:v>1223</c:v>
                </c:pt>
                <c:pt idx="183">
                  <c:v>1227</c:v>
                </c:pt>
                <c:pt idx="184">
                  <c:v>1235</c:v>
                </c:pt>
                <c:pt idx="185">
                  <c:v>1243.5</c:v>
                </c:pt>
                <c:pt idx="186">
                  <c:v>1379</c:v>
                </c:pt>
                <c:pt idx="187">
                  <c:v>1395</c:v>
                </c:pt>
                <c:pt idx="188">
                  <c:v>1419.5</c:v>
                </c:pt>
                <c:pt idx="189">
                  <c:v>1491.5</c:v>
                </c:pt>
                <c:pt idx="190">
                  <c:v>1591.5</c:v>
                </c:pt>
                <c:pt idx="191">
                  <c:v>1595.5</c:v>
                </c:pt>
                <c:pt idx="192">
                  <c:v>1631.5</c:v>
                </c:pt>
                <c:pt idx="193">
                  <c:v>1631.5</c:v>
                </c:pt>
                <c:pt idx="194">
                  <c:v>1647.5</c:v>
                </c:pt>
                <c:pt idx="195">
                  <c:v>1791.5</c:v>
                </c:pt>
                <c:pt idx="196">
                  <c:v>1799.5</c:v>
                </c:pt>
                <c:pt idx="197">
                  <c:v>1799.5</c:v>
                </c:pt>
                <c:pt idx="198">
                  <c:v>1859.5</c:v>
                </c:pt>
                <c:pt idx="199">
                  <c:v>1887.5</c:v>
                </c:pt>
                <c:pt idx="200">
                  <c:v>1915.5</c:v>
                </c:pt>
                <c:pt idx="201">
                  <c:v>2048</c:v>
                </c:pt>
                <c:pt idx="202">
                  <c:v>2064.5</c:v>
                </c:pt>
                <c:pt idx="203">
                  <c:v>2092</c:v>
                </c:pt>
                <c:pt idx="204">
                  <c:v>2252</c:v>
                </c:pt>
                <c:pt idx="205">
                  <c:v>2273</c:v>
                </c:pt>
                <c:pt idx="206">
                  <c:v>2313</c:v>
                </c:pt>
                <c:pt idx="207">
                  <c:v>2476</c:v>
                </c:pt>
                <c:pt idx="208">
                  <c:v>2517.5</c:v>
                </c:pt>
                <c:pt idx="209">
                  <c:v>2629</c:v>
                </c:pt>
                <c:pt idx="210">
                  <c:v>2664</c:v>
                </c:pt>
                <c:pt idx="211">
                  <c:v>2693.5</c:v>
                </c:pt>
                <c:pt idx="212">
                  <c:v>2738</c:v>
                </c:pt>
                <c:pt idx="213">
                  <c:v>2757</c:v>
                </c:pt>
                <c:pt idx="214">
                  <c:v>2872</c:v>
                </c:pt>
                <c:pt idx="215">
                  <c:v>2873.5</c:v>
                </c:pt>
                <c:pt idx="216">
                  <c:v>2881</c:v>
                </c:pt>
                <c:pt idx="217">
                  <c:v>2909</c:v>
                </c:pt>
                <c:pt idx="218">
                  <c:v>2926</c:v>
                </c:pt>
                <c:pt idx="219">
                  <c:v>2926</c:v>
                </c:pt>
                <c:pt idx="220">
                  <c:v>3074</c:v>
                </c:pt>
                <c:pt idx="221">
                  <c:v>3081</c:v>
                </c:pt>
                <c:pt idx="222">
                  <c:v>3090</c:v>
                </c:pt>
                <c:pt idx="223">
                  <c:v>3090</c:v>
                </c:pt>
                <c:pt idx="224">
                  <c:v>3102.5</c:v>
                </c:pt>
                <c:pt idx="225">
                  <c:v>3110</c:v>
                </c:pt>
                <c:pt idx="226">
                  <c:v>3286.5</c:v>
                </c:pt>
                <c:pt idx="227">
                  <c:v>3290.5</c:v>
                </c:pt>
                <c:pt idx="228">
                  <c:v>3290.5</c:v>
                </c:pt>
                <c:pt idx="229">
                  <c:v>3313.5</c:v>
                </c:pt>
                <c:pt idx="230">
                  <c:v>3327</c:v>
                </c:pt>
                <c:pt idx="231">
                  <c:v>3327</c:v>
                </c:pt>
                <c:pt idx="232">
                  <c:v>3507</c:v>
                </c:pt>
                <c:pt idx="233">
                  <c:v>3517</c:v>
                </c:pt>
                <c:pt idx="234">
                  <c:v>3673.5</c:v>
                </c:pt>
                <c:pt idx="235">
                  <c:v>3683</c:v>
                </c:pt>
                <c:pt idx="236">
                  <c:v>3722</c:v>
                </c:pt>
                <c:pt idx="237">
                  <c:v>3731.5</c:v>
                </c:pt>
                <c:pt idx="238">
                  <c:v>3739</c:v>
                </c:pt>
                <c:pt idx="239">
                  <c:v>3763</c:v>
                </c:pt>
                <c:pt idx="240">
                  <c:v>3772</c:v>
                </c:pt>
                <c:pt idx="241">
                  <c:v>3919.5</c:v>
                </c:pt>
              </c:numCache>
            </c:numRef>
          </c:xVal>
          <c:yVal>
            <c:numRef>
              <c:f>A!$S$21:$S$913</c:f>
              <c:numCache>
                <c:formatCode>General</c:formatCode>
                <c:ptCount val="893"/>
                <c:pt idx="5">
                  <c:v>-2.3302280009374954E-2</c:v>
                </c:pt>
                <c:pt idx="10">
                  <c:v>-2.1717240008001681E-2</c:v>
                </c:pt>
                <c:pt idx="18">
                  <c:v>-2.2379740003088955E-2</c:v>
                </c:pt>
                <c:pt idx="21">
                  <c:v>-2.8751520003424957E-2</c:v>
                </c:pt>
                <c:pt idx="22">
                  <c:v>-1.4773040005820803E-2</c:v>
                </c:pt>
                <c:pt idx="24">
                  <c:v>-2.1482399999513291E-2</c:v>
                </c:pt>
                <c:pt idx="26">
                  <c:v>-2.1535680003580637E-2</c:v>
                </c:pt>
                <c:pt idx="27">
                  <c:v>-1.6624480005702935E-2</c:v>
                </c:pt>
                <c:pt idx="28">
                  <c:v>-1.8660000008821953E-2</c:v>
                </c:pt>
                <c:pt idx="29">
                  <c:v>-1.8147620008676313E-2</c:v>
                </c:pt>
                <c:pt idx="30">
                  <c:v>-1.5225660004944075E-2</c:v>
                </c:pt>
                <c:pt idx="31">
                  <c:v>-1.4225660008378327E-2</c:v>
                </c:pt>
                <c:pt idx="32">
                  <c:v>-1.5303700005460996E-2</c:v>
                </c:pt>
                <c:pt idx="34">
                  <c:v>-2.3438780001015402E-2</c:v>
                </c:pt>
                <c:pt idx="35">
                  <c:v>-1.3155140004528221E-2</c:v>
                </c:pt>
                <c:pt idx="36">
                  <c:v>-1.5931780006212648E-2</c:v>
                </c:pt>
                <c:pt idx="40">
                  <c:v>-2.6691700004448649E-2</c:v>
                </c:pt>
                <c:pt idx="42">
                  <c:v>-1.6890600010810886E-2</c:v>
                </c:pt>
                <c:pt idx="44">
                  <c:v>-1.525346000562422E-2</c:v>
                </c:pt>
                <c:pt idx="45">
                  <c:v>-2.6909100000921171E-2</c:v>
                </c:pt>
                <c:pt idx="46">
                  <c:v>5.0429999901098199E-3</c:v>
                </c:pt>
                <c:pt idx="48">
                  <c:v>-9.9521400043158792E-3</c:v>
                </c:pt>
                <c:pt idx="51">
                  <c:v>-4.7201600027619861E-3</c:v>
                </c:pt>
                <c:pt idx="52">
                  <c:v>-1.2768060005328152E-2</c:v>
                </c:pt>
                <c:pt idx="54">
                  <c:v>-1.704470000549918E-2</c:v>
                </c:pt>
                <c:pt idx="55">
                  <c:v>-2.2344480006722733E-2</c:v>
                </c:pt>
                <c:pt idx="64">
                  <c:v>-1.2650160002522171E-2</c:v>
                </c:pt>
                <c:pt idx="69">
                  <c:v>-1.1971460007771384E-2</c:v>
                </c:pt>
                <c:pt idx="70">
                  <c:v>3.6792399914702401E-3</c:v>
                </c:pt>
                <c:pt idx="71">
                  <c:v>-1.8368660006672144E-2</c:v>
                </c:pt>
                <c:pt idx="72">
                  <c:v>-1.0764240010757931E-2</c:v>
                </c:pt>
                <c:pt idx="73">
                  <c:v>-8.0929800096782856E-3</c:v>
                </c:pt>
                <c:pt idx="74">
                  <c:v>-6.6929800086654723E-3</c:v>
                </c:pt>
                <c:pt idx="75">
                  <c:v>-9.6025600068969652E-3</c:v>
                </c:pt>
                <c:pt idx="76">
                  <c:v>-1.1425700002291705E-2</c:v>
                </c:pt>
                <c:pt idx="77">
                  <c:v>-7.1694000071147457E-3</c:v>
                </c:pt>
                <c:pt idx="78">
                  <c:v>-9.722680006234441E-3</c:v>
                </c:pt>
                <c:pt idx="81">
                  <c:v>-1.0314280007150955E-2</c:v>
                </c:pt>
                <c:pt idx="82">
                  <c:v>-8.3142800067435019E-3</c:v>
                </c:pt>
                <c:pt idx="83">
                  <c:v>-6.3142800063360482E-3</c:v>
                </c:pt>
                <c:pt idx="84">
                  <c:v>-4.3142800059285946E-3</c:v>
                </c:pt>
                <c:pt idx="85">
                  <c:v>2.6857199918595143E-3</c:v>
                </c:pt>
                <c:pt idx="87">
                  <c:v>1.650199992582202E-3</c:v>
                </c:pt>
                <c:pt idx="88">
                  <c:v>-6.2071400025160983E-3</c:v>
                </c:pt>
                <c:pt idx="90">
                  <c:v>-7.6479600029415451E-3</c:v>
                </c:pt>
                <c:pt idx="91">
                  <c:v>-5.1657200019690208E-3</c:v>
                </c:pt>
                <c:pt idx="102">
                  <c:v>-4.4638800027314574E-3</c:v>
                </c:pt>
                <c:pt idx="120">
                  <c:v>-3.5704400070244446E-3</c:v>
                </c:pt>
                <c:pt idx="121">
                  <c:v>-1.6590200029895641E-3</c:v>
                </c:pt>
                <c:pt idx="122">
                  <c:v>-6.4384600118501112E-3</c:v>
                </c:pt>
                <c:pt idx="123">
                  <c:v>-1.92179000005126E-2</c:v>
                </c:pt>
                <c:pt idx="124">
                  <c:v>-3.8179000039235689E-3</c:v>
                </c:pt>
                <c:pt idx="126">
                  <c:v>-1.1976780006079935E-2</c:v>
                </c:pt>
                <c:pt idx="127">
                  <c:v>-1.5767800068715587E-3</c:v>
                </c:pt>
                <c:pt idx="129">
                  <c:v>-2.8165000039734878E-3</c:v>
                </c:pt>
                <c:pt idx="130">
                  <c:v>-3.2562199994572438E-3</c:v>
                </c:pt>
                <c:pt idx="132">
                  <c:v>-2.9548200036515482E-3</c:v>
                </c:pt>
                <c:pt idx="134">
                  <c:v>-2.9246800040709786E-3</c:v>
                </c:pt>
                <c:pt idx="135">
                  <c:v>-2.4342600081581622E-3</c:v>
                </c:pt>
                <c:pt idx="138">
                  <c:v>-3.0137000067043118E-3</c:v>
                </c:pt>
                <c:pt idx="141">
                  <c:v>-2.4424400107818656E-3</c:v>
                </c:pt>
                <c:pt idx="146">
                  <c:v>-2.9013200037297793E-3</c:v>
                </c:pt>
                <c:pt idx="147">
                  <c:v>-3.060200011532288E-3</c:v>
                </c:pt>
                <c:pt idx="152">
                  <c:v>-2.0282200057408772E-3</c:v>
                </c:pt>
                <c:pt idx="155">
                  <c:v>-1.7843000023276545E-3</c:v>
                </c:pt>
                <c:pt idx="156">
                  <c:v>-1.9020600084331818E-3</c:v>
                </c:pt>
                <c:pt idx="159">
                  <c:v>-2.0715180005936418E-2</c:v>
                </c:pt>
                <c:pt idx="162">
                  <c:v>-5.5095800053095445E-3</c:v>
                </c:pt>
                <c:pt idx="163">
                  <c:v>-7.2684600090724416E-3</c:v>
                </c:pt>
                <c:pt idx="164">
                  <c:v>-1.1424320000514854E-2</c:v>
                </c:pt>
                <c:pt idx="165">
                  <c:v>1.378479995764792E-3</c:v>
                </c:pt>
                <c:pt idx="166">
                  <c:v>1.578479990712367E-3</c:v>
                </c:pt>
                <c:pt idx="167">
                  <c:v>-1.2531100008345675E-2</c:v>
                </c:pt>
                <c:pt idx="168">
                  <c:v>-3.0009600086486898E-3</c:v>
                </c:pt>
                <c:pt idx="169">
                  <c:v>-2.8009600064251572E-3</c:v>
                </c:pt>
                <c:pt idx="170">
                  <c:v>7.0183999196160585E-4</c:v>
                </c:pt>
                <c:pt idx="172">
                  <c:v>1.968379998288583E-3</c:v>
                </c:pt>
                <c:pt idx="177">
                  <c:v>5.4806799962534569E-3</c:v>
                </c:pt>
                <c:pt idx="178">
                  <c:v>5.2058799992664717E-3</c:v>
                </c:pt>
                <c:pt idx="179">
                  <c:v>7.3881199932657182E-3</c:v>
                </c:pt>
                <c:pt idx="185">
                  <c:v>7.1640199967077933E-3</c:v>
                </c:pt>
                <c:pt idx="188">
                  <c:v>7.3686599935172126E-3</c:v>
                </c:pt>
                <c:pt idx="189">
                  <c:v>9.3387399901985191E-3</c:v>
                </c:pt>
                <c:pt idx="190">
                  <c:v>6.5527399929123931E-3</c:v>
                </c:pt>
                <c:pt idx="191">
                  <c:v>5.8532999973976985E-3</c:v>
                </c:pt>
                <c:pt idx="192">
                  <c:v>-1.9441660006123129E-2</c:v>
                </c:pt>
                <c:pt idx="193">
                  <c:v>-2.0816600081161596E-3</c:v>
                </c:pt>
                <c:pt idx="194">
                  <c:v>9.6405799922649749E-3</c:v>
                </c:pt>
                <c:pt idx="195">
                  <c:v>9.5807399993645959E-3</c:v>
                </c:pt>
                <c:pt idx="196">
                  <c:v>7.8218599956016988E-3</c:v>
                </c:pt>
                <c:pt idx="197">
                  <c:v>7.8218599956016988E-3</c:v>
                </c:pt>
                <c:pt idx="198">
                  <c:v>8.8302599979215302E-3</c:v>
                </c:pt>
                <c:pt idx="199">
                  <c:v>8.6741799968876876E-3</c:v>
                </c:pt>
                <c:pt idx="200">
                  <c:v>4.3181000000913627E-3</c:v>
                </c:pt>
                <c:pt idx="202">
                  <c:v>9.8089599996455945E-3</c:v>
                </c:pt>
                <c:pt idx="208">
                  <c:v>1.0362379995058291E-2</c:v>
                </c:pt>
                <c:pt idx="211">
                  <c:v>1.1867019995406736E-2</c:v>
                </c:pt>
                <c:pt idx="215">
                  <c:v>1.1892219998117071E-2</c:v>
                </c:pt>
                <c:pt idx="224">
                  <c:v>1.2594279993209057E-2</c:v>
                </c:pt>
                <c:pt idx="226">
                  <c:v>1.6160039995156694E-2</c:v>
                </c:pt>
                <c:pt idx="227">
                  <c:v>1.238059999741381E-2</c:v>
                </c:pt>
                <c:pt idx="228">
                  <c:v>1.246059999539284E-2</c:v>
                </c:pt>
                <c:pt idx="229">
                  <c:v>8.1538199956412427E-3</c:v>
                </c:pt>
                <c:pt idx="234">
                  <c:v>1.1904219994903542E-2</c:v>
                </c:pt>
                <c:pt idx="237">
                  <c:v>1.3052339993009809E-2</c:v>
                </c:pt>
                <c:pt idx="241">
                  <c:v>1.18186599938781E-2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B5-4ABE-A6D7-1D5A078919BF}"/>
            </c:ext>
          </c:extLst>
        </c:ser>
        <c:ser>
          <c:idx val="7"/>
          <c:order val="1"/>
          <c:tx>
            <c:strRef>
              <c:f>A!$P$20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A!$F$21:$F$913</c:f>
              <c:numCache>
                <c:formatCode>General</c:formatCode>
                <c:ptCount val="893"/>
                <c:pt idx="0">
                  <c:v>-5666</c:v>
                </c:pt>
                <c:pt idx="1">
                  <c:v>-5610</c:v>
                </c:pt>
                <c:pt idx="2">
                  <c:v>-5610</c:v>
                </c:pt>
                <c:pt idx="3">
                  <c:v>-5502</c:v>
                </c:pt>
                <c:pt idx="4">
                  <c:v>-5466</c:v>
                </c:pt>
                <c:pt idx="5">
                  <c:v>-5301.5</c:v>
                </c:pt>
                <c:pt idx="6">
                  <c:v>-5273</c:v>
                </c:pt>
                <c:pt idx="7">
                  <c:v>-5269</c:v>
                </c:pt>
                <c:pt idx="8">
                  <c:v>-5269</c:v>
                </c:pt>
                <c:pt idx="9">
                  <c:v>-5269</c:v>
                </c:pt>
                <c:pt idx="10">
                  <c:v>-5265.5</c:v>
                </c:pt>
                <c:pt idx="11">
                  <c:v>-5265</c:v>
                </c:pt>
                <c:pt idx="12">
                  <c:v>-5253</c:v>
                </c:pt>
                <c:pt idx="13">
                  <c:v>-5168.5</c:v>
                </c:pt>
                <c:pt idx="14">
                  <c:v>-5065</c:v>
                </c:pt>
                <c:pt idx="15">
                  <c:v>-5057</c:v>
                </c:pt>
                <c:pt idx="16">
                  <c:v>-4788</c:v>
                </c:pt>
                <c:pt idx="17">
                  <c:v>-4680</c:v>
                </c:pt>
                <c:pt idx="18">
                  <c:v>-4640.5</c:v>
                </c:pt>
                <c:pt idx="19">
                  <c:v>-4464</c:v>
                </c:pt>
                <c:pt idx="20">
                  <c:v>-4428</c:v>
                </c:pt>
                <c:pt idx="21">
                  <c:v>-4367.5</c:v>
                </c:pt>
                <c:pt idx="22">
                  <c:v>-4235.5</c:v>
                </c:pt>
                <c:pt idx="23">
                  <c:v>-4188</c:v>
                </c:pt>
                <c:pt idx="24">
                  <c:v>-4159.5</c:v>
                </c:pt>
                <c:pt idx="25">
                  <c:v>-4148</c:v>
                </c:pt>
                <c:pt idx="26">
                  <c:v>-4111.5</c:v>
                </c:pt>
                <c:pt idx="27">
                  <c:v>-4031.5</c:v>
                </c:pt>
                <c:pt idx="28">
                  <c:v>-3999.5</c:v>
                </c:pt>
                <c:pt idx="29">
                  <c:v>-3982.5</c:v>
                </c:pt>
                <c:pt idx="30">
                  <c:v>-3968.5</c:v>
                </c:pt>
                <c:pt idx="31">
                  <c:v>-3968.5</c:v>
                </c:pt>
                <c:pt idx="32">
                  <c:v>-3954.5</c:v>
                </c:pt>
                <c:pt idx="33">
                  <c:v>-3827</c:v>
                </c:pt>
                <c:pt idx="34">
                  <c:v>-3776.5</c:v>
                </c:pt>
                <c:pt idx="35">
                  <c:v>-3750.5</c:v>
                </c:pt>
                <c:pt idx="36">
                  <c:v>-3726.5</c:v>
                </c:pt>
                <c:pt idx="37">
                  <c:v>-3594</c:v>
                </c:pt>
                <c:pt idx="38">
                  <c:v>-3582</c:v>
                </c:pt>
                <c:pt idx="39">
                  <c:v>-3530</c:v>
                </c:pt>
                <c:pt idx="40">
                  <c:v>-3154.5</c:v>
                </c:pt>
                <c:pt idx="41">
                  <c:v>-2949</c:v>
                </c:pt>
                <c:pt idx="42">
                  <c:v>-2789.5</c:v>
                </c:pt>
                <c:pt idx="43">
                  <c:v>-2789</c:v>
                </c:pt>
                <c:pt idx="44">
                  <c:v>-2738.5</c:v>
                </c:pt>
                <c:pt idx="45">
                  <c:v>-2564.5</c:v>
                </c:pt>
                <c:pt idx="46">
                  <c:v>-2549.5</c:v>
                </c:pt>
                <c:pt idx="47">
                  <c:v>-2492</c:v>
                </c:pt>
                <c:pt idx="48">
                  <c:v>-2300.5</c:v>
                </c:pt>
                <c:pt idx="49">
                  <c:v>-2179</c:v>
                </c:pt>
                <c:pt idx="50">
                  <c:v>-2164</c:v>
                </c:pt>
                <c:pt idx="51">
                  <c:v>-2143.5</c:v>
                </c:pt>
                <c:pt idx="52">
                  <c:v>-2128.5</c:v>
                </c:pt>
                <c:pt idx="53">
                  <c:v>-2111.5</c:v>
                </c:pt>
                <c:pt idx="54">
                  <c:v>-2104.5</c:v>
                </c:pt>
                <c:pt idx="55">
                  <c:v>-2031.5</c:v>
                </c:pt>
                <c:pt idx="56">
                  <c:v>-2031</c:v>
                </c:pt>
                <c:pt idx="57">
                  <c:v>-1903</c:v>
                </c:pt>
                <c:pt idx="58">
                  <c:v>-1874.5</c:v>
                </c:pt>
                <c:pt idx="59">
                  <c:v>-1863</c:v>
                </c:pt>
                <c:pt idx="60">
                  <c:v>-1826.5</c:v>
                </c:pt>
                <c:pt idx="61">
                  <c:v>-1714.5</c:v>
                </c:pt>
                <c:pt idx="62">
                  <c:v>-1697.5</c:v>
                </c:pt>
                <c:pt idx="63">
                  <c:v>-1669.5</c:v>
                </c:pt>
                <c:pt idx="64">
                  <c:v>-1643.5</c:v>
                </c:pt>
                <c:pt idx="65">
                  <c:v>-1542</c:v>
                </c:pt>
                <c:pt idx="66">
                  <c:v>-1539</c:v>
                </c:pt>
                <c:pt idx="67">
                  <c:v>-1465.5</c:v>
                </c:pt>
                <c:pt idx="68">
                  <c:v>-1441.5</c:v>
                </c:pt>
                <c:pt idx="69">
                  <c:v>-1438.5</c:v>
                </c:pt>
                <c:pt idx="70">
                  <c:v>-1433.5</c:v>
                </c:pt>
                <c:pt idx="71">
                  <c:v>-1418.5</c:v>
                </c:pt>
                <c:pt idx="72">
                  <c:v>-1315.5</c:v>
                </c:pt>
                <c:pt idx="73">
                  <c:v>-1306.5</c:v>
                </c:pt>
                <c:pt idx="74">
                  <c:v>-1306.5</c:v>
                </c:pt>
                <c:pt idx="75">
                  <c:v>-1303.5</c:v>
                </c:pt>
                <c:pt idx="76">
                  <c:v>-1254.5</c:v>
                </c:pt>
                <c:pt idx="77">
                  <c:v>-1209.5</c:v>
                </c:pt>
                <c:pt idx="78">
                  <c:v>-1161.5</c:v>
                </c:pt>
                <c:pt idx="79">
                  <c:v>-1158</c:v>
                </c:pt>
                <c:pt idx="80">
                  <c:v>-1154</c:v>
                </c:pt>
                <c:pt idx="81">
                  <c:v>-1101.5</c:v>
                </c:pt>
                <c:pt idx="82">
                  <c:v>-1101.5</c:v>
                </c:pt>
                <c:pt idx="83">
                  <c:v>-1101.5</c:v>
                </c:pt>
                <c:pt idx="84">
                  <c:v>-1101.5</c:v>
                </c:pt>
                <c:pt idx="85">
                  <c:v>-1101.5</c:v>
                </c:pt>
                <c:pt idx="86">
                  <c:v>-1093.5</c:v>
                </c:pt>
                <c:pt idx="87">
                  <c:v>-1069.5</c:v>
                </c:pt>
                <c:pt idx="88">
                  <c:v>-1050.5</c:v>
                </c:pt>
                <c:pt idx="89">
                  <c:v>-1034</c:v>
                </c:pt>
                <c:pt idx="90">
                  <c:v>-913.5</c:v>
                </c:pt>
                <c:pt idx="91">
                  <c:v>-897.5</c:v>
                </c:pt>
                <c:pt idx="92">
                  <c:v>-897</c:v>
                </c:pt>
                <c:pt idx="93">
                  <c:v>-893</c:v>
                </c:pt>
                <c:pt idx="94">
                  <c:v>-893</c:v>
                </c:pt>
                <c:pt idx="95">
                  <c:v>-893</c:v>
                </c:pt>
                <c:pt idx="96">
                  <c:v>-862</c:v>
                </c:pt>
                <c:pt idx="97">
                  <c:v>-861</c:v>
                </c:pt>
                <c:pt idx="98">
                  <c:v>-861</c:v>
                </c:pt>
                <c:pt idx="99">
                  <c:v>-813</c:v>
                </c:pt>
                <c:pt idx="100">
                  <c:v>-801</c:v>
                </c:pt>
                <c:pt idx="101">
                  <c:v>-741.5</c:v>
                </c:pt>
                <c:pt idx="102">
                  <c:v>-697</c:v>
                </c:pt>
                <c:pt idx="103">
                  <c:v>-697</c:v>
                </c:pt>
                <c:pt idx="104">
                  <c:v>-697</c:v>
                </c:pt>
                <c:pt idx="105">
                  <c:v>-697</c:v>
                </c:pt>
                <c:pt idx="106">
                  <c:v>-697</c:v>
                </c:pt>
                <c:pt idx="107">
                  <c:v>-697</c:v>
                </c:pt>
                <c:pt idx="108">
                  <c:v>-697</c:v>
                </c:pt>
                <c:pt idx="109">
                  <c:v>-697</c:v>
                </c:pt>
                <c:pt idx="110">
                  <c:v>-697</c:v>
                </c:pt>
                <c:pt idx="111">
                  <c:v>-697</c:v>
                </c:pt>
                <c:pt idx="112">
                  <c:v>-697</c:v>
                </c:pt>
                <c:pt idx="113">
                  <c:v>-693</c:v>
                </c:pt>
                <c:pt idx="114">
                  <c:v>-693</c:v>
                </c:pt>
                <c:pt idx="115">
                  <c:v>-693</c:v>
                </c:pt>
                <c:pt idx="116">
                  <c:v>-693</c:v>
                </c:pt>
                <c:pt idx="117">
                  <c:v>-693</c:v>
                </c:pt>
                <c:pt idx="118">
                  <c:v>-693</c:v>
                </c:pt>
                <c:pt idx="119">
                  <c:v>-677</c:v>
                </c:pt>
                <c:pt idx="120">
                  <c:v>-645.5</c:v>
                </c:pt>
                <c:pt idx="121">
                  <c:v>-492.5</c:v>
                </c:pt>
                <c:pt idx="122">
                  <c:v>-488.5</c:v>
                </c:pt>
                <c:pt idx="123">
                  <c:v>-484.5</c:v>
                </c:pt>
                <c:pt idx="124">
                  <c:v>-484.5</c:v>
                </c:pt>
                <c:pt idx="125">
                  <c:v>-478</c:v>
                </c:pt>
                <c:pt idx="126">
                  <c:v>-476.5</c:v>
                </c:pt>
                <c:pt idx="127">
                  <c:v>-476.5</c:v>
                </c:pt>
                <c:pt idx="128">
                  <c:v>-476</c:v>
                </c:pt>
                <c:pt idx="129">
                  <c:v>-474.5</c:v>
                </c:pt>
                <c:pt idx="130">
                  <c:v>-472.5</c:v>
                </c:pt>
                <c:pt idx="131">
                  <c:v>-469</c:v>
                </c:pt>
                <c:pt idx="132">
                  <c:v>-462.5</c:v>
                </c:pt>
                <c:pt idx="133">
                  <c:v>-462</c:v>
                </c:pt>
                <c:pt idx="134">
                  <c:v>-461.5</c:v>
                </c:pt>
                <c:pt idx="135">
                  <c:v>-458.5</c:v>
                </c:pt>
                <c:pt idx="136">
                  <c:v>-458</c:v>
                </c:pt>
                <c:pt idx="137">
                  <c:v>-456</c:v>
                </c:pt>
                <c:pt idx="138">
                  <c:v>-454.5</c:v>
                </c:pt>
                <c:pt idx="139">
                  <c:v>-454</c:v>
                </c:pt>
                <c:pt idx="140">
                  <c:v>-452</c:v>
                </c:pt>
                <c:pt idx="141">
                  <c:v>-445.5</c:v>
                </c:pt>
                <c:pt idx="142">
                  <c:v>-444</c:v>
                </c:pt>
                <c:pt idx="143">
                  <c:v>-442</c:v>
                </c:pt>
                <c:pt idx="144">
                  <c:v>-440</c:v>
                </c:pt>
                <c:pt idx="145">
                  <c:v>-438</c:v>
                </c:pt>
                <c:pt idx="146">
                  <c:v>-437.5</c:v>
                </c:pt>
                <c:pt idx="147">
                  <c:v>-429.5</c:v>
                </c:pt>
                <c:pt idx="148">
                  <c:v>-320.5</c:v>
                </c:pt>
                <c:pt idx="149">
                  <c:v>-296</c:v>
                </c:pt>
                <c:pt idx="150">
                  <c:v>-288</c:v>
                </c:pt>
                <c:pt idx="151">
                  <c:v>-284</c:v>
                </c:pt>
                <c:pt idx="152">
                  <c:v>-272.5</c:v>
                </c:pt>
                <c:pt idx="153">
                  <c:v>-268</c:v>
                </c:pt>
                <c:pt idx="154">
                  <c:v>-260</c:v>
                </c:pt>
                <c:pt idx="155">
                  <c:v>-244.5</c:v>
                </c:pt>
                <c:pt idx="156">
                  <c:v>-228.5</c:v>
                </c:pt>
                <c:pt idx="157">
                  <c:v>-224</c:v>
                </c:pt>
                <c:pt idx="158">
                  <c:v>-68</c:v>
                </c:pt>
                <c:pt idx="159">
                  <c:v>-36.5</c:v>
                </c:pt>
                <c:pt idx="160">
                  <c:v>0.5</c:v>
                </c:pt>
                <c:pt idx="161">
                  <c:v>3.5</c:v>
                </c:pt>
                <c:pt idx="162">
                  <c:v>11.5</c:v>
                </c:pt>
                <c:pt idx="163">
                  <c:v>112.5</c:v>
                </c:pt>
                <c:pt idx="164">
                  <c:v>132.5</c:v>
                </c:pt>
                <c:pt idx="165">
                  <c:v>132.5</c:v>
                </c:pt>
                <c:pt idx="166">
                  <c:v>135.5</c:v>
                </c:pt>
                <c:pt idx="167">
                  <c:v>136.5</c:v>
                </c:pt>
                <c:pt idx="168">
                  <c:v>136.5</c:v>
                </c:pt>
                <c:pt idx="169">
                  <c:v>156.5</c:v>
                </c:pt>
                <c:pt idx="170">
                  <c:v>172</c:v>
                </c:pt>
                <c:pt idx="171">
                  <c:v>349</c:v>
                </c:pt>
                <c:pt idx="172">
                  <c:v>417.5</c:v>
                </c:pt>
                <c:pt idx="173">
                  <c:v>553</c:v>
                </c:pt>
                <c:pt idx="174">
                  <c:v>553</c:v>
                </c:pt>
                <c:pt idx="175">
                  <c:v>553</c:v>
                </c:pt>
                <c:pt idx="176">
                  <c:v>858</c:v>
                </c:pt>
                <c:pt idx="177">
                  <c:v>862.5</c:v>
                </c:pt>
                <c:pt idx="178">
                  <c:v>1042.5</c:v>
                </c:pt>
                <c:pt idx="179">
                  <c:v>1058.5</c:v>
                </c:pt>
                <c:pt idx="180">
                  <c:v>1193</c:v>
                </c:pt>
                <c:pt idx="181">
                  <c:v>1223</c:v>
                </c:pt>
                <c:pt idx="182">
                  <c:v>1223</c:v>
                </c:pt>
                <c:pt idx="183">
                  <c:v>1227</c:v>
                </c:pt>
                <c:pt idx="184">
                  <c:v>1235</c:v>
                </c:pt>
                <c:pt idx="185">
                  <c:v>1243.5</c:v>
                </c:pt>
                <c:pt idx="186">
                  <c:v>1379</c:v>
                </c:pt>
                <c:pt idx="187">
                  <c:v>1395</c:v>
                </c:pt>
                <c:pt idx="188">
                  <c:v>1419.5</c:v>
                </c:pt>
                <c:pt idx="189">
                  <c:v>1491.5</c:v>
                </c:pt>
                <c:pt idx="190">
                  <c:v>1591.5</c:v>
                </c:pt>
                <c:pt idx="191">
                  <c:v>1595.5</c:v>
                </c:pt>
                <c:pt idx="192">
                  <c:v>1631.5</c:v>
                </c:pt>
                <c:pt idx="193">
                  <c:v>1631.5</c:v>
                </c:pt>
                <c:pt idx="194">
                  <c:v>1647.5</c:v>
                </c:pt>
                <c:pt idx="195">
                  <c:v>1791.5</c:v>
                </c:pt>
                <c:pt idx="196">
                  <c:v>1799.5</c:v>
                </c:pt>
                <c:pt idx="197">
                  <c:v>1799.5</c:v>
                </c:pt>
                <c:pt idx="198">
                  <c:v>1859.5</c:v>
                </c:pt>
                <c:pt idx="199">
                  <c:v>1887.5</c:v>
                </c:pt>
                <c:pt idx="200">
                  <c:v>1915.5</c:v>
                </c:pt>
                <c:pt idx="201">
                  <c:v>2048</c:v>
                </c:pt>
                <c:pt idx="202">
                  <c:v>2064.5</c:v>
                </c:pt>
                <c:pt idx="203">
                  <c:v>2092</c:v>
                </c:pt>
                <c:pt idx="204">
                  <c:v>2252</c:v>
                </c:pt>
                <c:pt idx="205">
                  <c:v>2273</c:v>
                </c:pt>
                <c:pt idx="206">
                  <c:v>2313</c:v>
                </c:pt>
                <c:pt idx="207">
                  <c:v>2476</c:v>
                </c:pt>
                <c:pt idx="208">
                  <c:v>2517.5</c:v>
                </c:pt>
                <c:pt idx="209">
                  <c:v>2629</c:v>
                </c:pt>
                <c:pt idx="210">
                  <c:v>2664</c:v>
                </c:pt>
                <c:pt idx="211">
                  <c:v>2693.5</c:v>
                </c:pt>
                <c:pt idx="212">
                  <c:v>2738</c:v>
                </c:pt>
                <c:pt idx="213">
                  <c:v>2757</c:v>
                </c:pt>
                <c:pt idx="214">
                  <c:v>2872</c:v>
                </c:pt>
                <c:pt idx="215">
                  <c:v>2873.5</c:v>
                </c:pt>
                <c:pt idx="216">
                  <c:v>2881</c:v>
                </c:pt>
                <c:pt idx="217">
                  <c:v>2909</c:v>
                </c:pt>
                <c:pt idx="218">
                  <c:v>2926</c:v>
                </c:pt>
                <c:pt idx="219">
                  <c:v>2926</c:v>
                </c:pt>
                <c:pt idx="220">
                  <c:v>3074</c:v>
                </c:pt>
                <c:pt idx="221">
                  <c:v>3081</c:v>
                </c:pt>
                <c:pt idx="222">
                  <c:v>3090</c:v>
                </c:pt>
                <c:pt idx="223">
                  <c:v>3090</c:v>
                </c:pt>
                <c:pt idx="224">
                  <c:v>3102.5</c:v>
                </c:pt>
                <c:pt idx="225">
                  <c:v>3110</c:v>
                </c:pt>
                <c:pt idx="226">
                  <c:v>3286.5</c:v>
                </c:pt>
                <c:pt idx="227">
                  <c:v>3290.5</c:v>
                </c:pt>
                <c:pt idx="228">
                  <c:v>3290.5</c:v>
                </c:pt>
                <c:pt idx="229">
                  <c:v>3313.5</c:v>
                </c:pt>
                <c:pt idx="230">
                  <c:v>3327</c:v>
                </c:pt>
                <c:pt idx="231">
                  <c:v>3327</c:v>
                </c:pt>
                <c:pt idx="232">
                  <c:v>3507</c:v>
                </c:pt>
                <c:pt idx="233">
                  <c:v>3517</c:v>
                </c:pt>
                <c:pt idx="234">
                  <c:v>3673.5</c:v>
                </c:pt>
                <c:pt idx="235">
                  <c:v>3683</c:v>
                </c:pt>
                <c:pt idx="236">
                  <c:v>3722</c:v>
                </c:pt>
                <c:pt idx="237">
                  <c:v>3731.5</c:v>
                </c:pt>
                <c:pt idx="238">
                  <c:v>3739</c:v>
                </c:pt>
                <c:pt idx="239">
                  <c:v>3763</c:v>
                </c:pt>
                <c:pt idx="240">
                  <c:v>3772</c:v>
                </c:pt>
                <c:pt idx="241">
                  <c:v>3919.5</c:v>
                </c:pt>
              </c:numCache>
            </c:numRef>
          </c:xVal>
          <c:yVal>
            <c:numRef>
              <c:f>A!$P$21:$P$913</c:f>
              <c:numCache>
                <c:formatCode>General</c:formatCode>
                <c:ptCount val="893"/>
                <c:pt idx="0">
                  <c:v>-2.6636201872465695E-2</c:v>
                </c:pt>
                <c:pt idx="1">
                  <c:v>-2.6396638466813477E-2</c:v>
                </c:pt>
                <c:pt idx="2">
                  <c:v>-2.6396638466813477E-2</c:v>
                </c:pt>
                <c:pt idx="3">
                  <c:v>-2.5934623327341338E-2</c:v>
                </c:pt>
                <c:pt idx="4">
                  <c:v>-2.5780618280850626E-2</c:v>
                </c:pt>
                <c:pt idx="5">
                  <c:v>-2.5076900776747235E-2</c:v>
                </c:pt>
                <c:pt idx="6">
                  <c:v>-2.4954980114942085E-2</c:v>
                </c:pt>
                <c:pt idx="7">
                  <c:v>-2.4937868443109783E-2</c:v>
                </c:pt>
                <c:pt idx="8">
                  <c:v>-2.4937868443109783E-2</c:v>
                </c:pt>
                <c:pt idx="9">
                  <c:v>-2.4937868443109783E-2</c:v>
                </c:pt>
                <c:pt idx="10">
                  <c:v>-2.4922895730256522E-2</c:v>
                </c:pt>
                <c:pt idx="11">
                  <c:v>-2.4920756771277485E-2</c:v>
                </c:pt>
                <c:pt idx="12">
                  <c:v>-2.486942175578058E-2</c:v>
                </c:pt>
                <c:pt idx="13">
                  <c:v>-2.4507937688323215E-2</c:v>
                </c:pt>
                <c:pt idx="14">
                  <c:v>-2.4065173179662416E-2</c:v>
                </c:pt>
                <c:pt idx="15">
                  <c:v>-2.4030949835997812E-2</c:v>
                </c:pt>
                <c:pt idx="16">
                  <c:v>-2.2880189905275548E-2</c:v>
                </c:pt>
                <c:pt idx="17">
                  <c:v>-2.2418174765803409E-2</c:v>
                </c:pt>
                <c:pt idx="18">
                  <c:v>-2.2249197006459435E-2</c:v>
                </c:pt>
                <c:pt idx="19">
                  <c:v>-2.1494144486859136E-2</c:v>
                </c:pt>
                <c:pt idx="20">
                  <c:v>-2.1340139440368423E-2</c:v>
                </c:pt>
                <c:pt idx="21">
                  <c:v>-2.1081325403904866E-2</c:v>
                </c:pt>
                <c:pt idx="22">
                  <c:v>-2.051664023343892E-2</c:v>
                </c:pt>
                <c:pt idx="23">
                  <c:v>-2.0313439130430343E-2</c:v>
                </c:pt>
                <c:pt idx="24">
                  <c:v>-2.0191518468625196E-2</c:v>
                </c:pt>
                <c:pt idx="25">
                  <c:v>-2.0142322412107328E-2</c:v>
                </c:pt>
                <c:pt idx="26">
                  <c:v>-1.9986178406637578E-2</c:v>
                </c:pt>
                <c:pt idx="27">
                  <c:v>-1.9643944969991552E-2</c:v>
                </c:pt>
                <c:pt idx="28">
                  <c:v>-1.9507051595333141E-2</c:v>
                </c:pt>
                <c:pt idx="29">
                  <c:v>-1.943432699004586E-2</c:v>
                </c:pt>
                <c:pt idx="30">
                  <c:v>-1.9374436138632805E-2</c:v>
                </c:pt>
                <c:pt idx="31">
                  <c:v>-1.9374436138632805E-2</c:v>
                </c:pt>
                <c:pt idx="32">
                  <c:v>-1.931454528721975E-2</c:v>
                </c:pt>
                <c:pt idx="33">
                  <c:v>-1.8769110747565144E-2</c:v>
                </c:pt>
                <c:pt idx="34">
                  <c:v>-1.8553075890682339E-2</c:v>
                </c:pt>
                <c:pt idx="35">
                  <c:v>-1.8441850023772383E-2</c:v>
                </c:pt>
                <c:pt idx="36">
                  <c:v>-1.8339179992778575E-2</c:v>
                </c:pt>
                <c:pt idx="37">
                  <c:v>-1.7772355863333592E-2</c:v>
                </c:pt>
                <c:pt idx="38">
                  <c:v>-1.7721020847836687E-2</c:v>
                </c:pt>
                <c:pt idx="39">
                  <c:v>-1.749856911401677E-2</c:v>
                </c:pt>
                <c:pt idx="40">
                  <c:v>-1.5892210920759479E-2</c:v>
                </c:pt>
                <c:pt idx="41">
                  <c:v>-1.5013098780374996E-2</c:v>
                </c:pt>
                <c:pt idx="42">
                  <c:v>-1.433077086606198E-2</c:v>
                </c:pt>
                <c:pt idx="43">
                  <c:v>-1.4328631907082943E-2</c:v>
                </c:pt>
                <c:pt idx="44">
                  <c:v>-1.4112597050200138E-2</c:v>
                </c:pt>
                <c:pt idx="45">
                  <c:v>-1.3368239325495029E-2</c:v>
                </c:pt>
                <c:pt idx="46">
                  <c:v>-1.3304070556123898E-2</c:v>
                </c:pt>
                <c:pt idx="47">
                  <c:v>-1.3058090273534566E-2</c:v>
                </c:pt>
                <c:pt idx="48">
                  <c:v>-1.2238868984563139E-2</c:v>
                </c:pt>
                <c:pt idx="49">
                  <c:v>-1.1719101952656985E-2</c:v>
                </c:pt>
                <c:pt idx="50">
                  <c:v>-1.1654933183285856E-2</c:v>
                </c:pt>
                <c:pt idx="51">
                  <c:v>-1.1567235865145312E-2</c:v>
                </c:pt>
                <c:pt idx="52">
                  <c:v>-1.1503067095774181E-2</c:v>
                </c:pt>
                <c:pt idx="53">
                  <c:v>-1.1430342490486901E-2</c:v>
                </c:pt>
                <c:pt idx="54">
                  <c:v>-1.1400397064780373E-2</c:v>
                </c:pt>
                <c:pt idx="55">
                  <c:v>-1.1088109053840873E-2</c:v>
                </c:pt>
                <c:pt idx="56">
                  <c:v>-1.1085970094861836E-2</c:v>
                </c:pt>
                <c:pt idx="57">
                  <c:v>-1.0538396596228192E-2</c:v>
                </c:pt>
                <c:pt idx="58">
                  <c:v>-1.0416475934423044E-2</c:v>
                </c:pt>
                <c:pt idx="59">
                  <c:v>-1.0367279877905177E-2</c:v>
                </c:pt>
                <c:pt idx="60">
                  <c:v>-1.0211135872435429E-2</c:v>
                </c:pt>
                <c:pt idx="61">
                  <c:v>-9.7320090611309907E-3</c:v>
                </c:pt>
                <c:pt idx="62">
                  <c:v>-9.6592844558437106E-3</c:v>
                </c:pt>
                <c:pt idx="63">
                  <c:v>-9.5395027530175997E-3</c:v>
                </c:pt>
                <c:pt idx="64">
                  <c:v>-9.4282768861076414E-3</c:v>
                </c:pt>
                <c:pt idx="65">
                  <c:v>-8.9940682133629948E-3</c:v>
                </c:pt>
                <c:pt idx="66">
                  <c:v>-8.9812344594887693E-3</c:v>
                </c:pt>
                <c:pt idx="67">
                  <c:v>-8.6668074895702319E-3</c:v>
                </c:pt>
                <c:pt idx="68">
                  <c:v>-8.5641374585764228E-3</c:v>
                </c:pt>
                <c:pt idx="69">
                  <c:v>-8.5513037047021973E-3</c:v>
                </c:pt>
                <c:pt idx="70">
                  <c:v>-8.5299141149118209E-3</c:v>
                </c:pt>
                <c:pt idx="71">
                  <c:v>-8.46574534554069E-3</c:v>
                </c:pt>
                <c:pt idx="72">
                  <c:v>-8.0251197958589298E-3</c:v>
                </c:pt>
                <c:pt idx="73">
                  <c:v>-7.9866185342362516E-3</c:v>
                </c:pt>
                <c:pt idx="74">
                  <c:v>-7.9866185342362516E-3</c:v>
                </c:pt>
                <c:pt idx="75">
                  <c:v>-7.9737847803620261E-3</c:v>
                </c:pt>
                <c:pt idx="76">
                  <c:v>-7.7641668004163351E-3</c:v>
                </c:pt>
                <c:pt idx="77">
                  <c:v>-7.5716604923029441E-3</c:v>
                </c:pt>
                <c:pt idx="78">
                  <c:v>-7.3663204303153276E-3</c:v>
                </c:pt>
                <c:pt idx="79">
                  <c:v>-7.3513477174620648E-3</c:v>
                </c:pt>
                <c:pt idx="80">
                  <c:v>-7.334236045629763E-3</c:v>
                </c:pt>
                <c:pt idx="81">
                  <c:v>-7.1096453528308075E-3</c:v>
                </c:pt>
                <c:pt idx="82">
                  <c:v>-7.1096453528308075E-3</c:v>
                </c:pt>
                <c:pt idx="83">
                  <c:v>-7.1096453528308075E-3</c:v>
                </c:pt>
                <c:pt idx="84">
                  <c:v>-7.1096453528308075E-3</c:v>
                </c:pt>
                <c:pt idx="85">
                  <c:v>-7.1096453528308075E-3</c:v>
                </c:pt>
                <c:pt idx="86">
                  <c:v>-7.0754220091662056E-3</c:v>
                </c:pt>
                <c:pt idx="87">
                  <c:v>-6.9727519781723965E-3</c:v>
                </c:pt>
                <c:pt idx="88">
                  <c:v>-6.8914715369689655E-3</c:v>
                </c:pt>
                <c:pt idx="89">
                  <c:v>-6.8208858906607227E-3</c:v>
                </c:pt>
                <c:pt idx="90">
                  <c:v>-6.3053967767126434E-3</c:v>
                </c:pt>
                <c:pt idx="91">
                  <c:v>-6.2369500893834379E-3</c:v>
                </c:pt>
                <c:pt idx="92">
                  <c:v>-6.2348111304044006E-3</c:v>
                </c:pt>
                <c:pt idx="93">
                  <c:v>-6.2176994585720988E-3</c:v>
                </c:pt>
                <c:pt idx="94">
                  <c:v>-6.2176994585720988E-3</c:v>
                </c:pt>
                <c:pt idx="95">
                  <c:v>-6.2176994585720988E-3</c:v>
                </c:pt>
                <c:pt idx="96">
                  <c:v>-6.0850840018717642E-3</c:v>
                </c:pt>
                <c:pt idx="97">
                  <c:v>-6.0808060839136879E-3</c:v>
                </c:pt>
                <c:pt idx="98">
                  <c:v>-6.0808060839136879E-3</c:v>
                </c:pt>
                <c:pt idx="99">
                  <c:v>-5.8754660219260714E-3</c:v>
                </c:pt>
                <c:pt idx="100">
                  <c:v>-5.8241310064291677E-3</c:v>
                </c:pt>
                <c:pt idx="101">
                  <c:v>-5.5695948879236849E-3</c:v>
                </c:pt>
                <c:pt idx="102">
                  <c:v>-5.3792275387893329E-3</c:v>
                </c:pt>
                <c:pt idx="103">
                  <c:v>-5.3792275387893329E-3</c:v>
                </c:pt>
                <c:pt idx="104">
                  <c:v>-5.3792275387893329E-3</c:v>
                </c:pt>
                <c:pt idx="105">
                  <c:v>-5.3792275387893329E-3</c:v>
                </c:pt>
                <c:pt idx="106">
                  <c:v>-5.3792275387893329E-3</c:v>
                </c:pt>
                <c:pt idx="107">
                  <c:v>-5.3792275387893329E-3</c:v>
                </c:pt>
                <c:pt idx="108">
                  <c:v>-5.3792275387893329E-3</c:v>
                </c:pt>
                <c:pt idx="109">
                  <c:v>-5.3792275387893329E-3</c:v>
                </c:pt>
                <c:pt idx="110">
                  <c:v>-5.3792275387893329E-3</c:v>
                </c:pt>
                <c:pt idx="111">
                  <c:v>-5.3792275387893329E-3</c:v>
                </c:pt>
                <c:pt idx="112">
                  <c:v>-5.3792275387893329E-3</c:v>
                </c:pt>
                <c:pt idx="113">
                  <c:v>-5.3621158669570311E-3</c:v>
                </c:pt>
                <c:pt idx="114">
                  <c:v>-5.3621158669570311E-3</c:v>
                </c:pt>
                <c:pt idx="115">
                  <c:v>-5.3621158669570311E-3</c:v>
                </c:pt>
                <c:pt idx="116">
                  <c:v>-5.3621158669570311E-3</c:v>
                </c:pt>
                <c:pt idx="117">
                  <c:v>-5.3621158669570311E-3</c:v>
                </c:pt>
                <c:pt idx="118">
                  <c:v>-5.3621158669570311E-3</c:v>
                </c:pt>
                <c:pt idx="119">
                  <c:v>-5.2936691796278256E-3</c:v>
                </c:pt>
                <c:pt idx="120">
                  <c:v>-5.1589147639484528E-3</c:v>
                </c:pt>
                <c:pt idx="121">
                  <c:v>-4.5043933163629261E-3</c:v>
                </c:pt>
                <c:pt idx="122">
                  <c:v>-4.4872816445306243E-3</c:v>
                </c:pt>
                <c:pt idx="123">
                  <c:v>-4.4701699726983225E-3</c:v>
                </c:pt>
                <c:pt idx="124">
                  <c:v>-4.4701699726983225E-3</c:v>
                </c:pt>
                <c:pt idx="125">
                  <c:v>-4.4423635059708333E-3</c:v>
                </c:pt>
                <c:pt idx="126">
                  <c:v>-4.4359466290337206E-3</c:v>
                </c:pt>
                <c:pt idx="127">
                  <c:v>-4.4359466290337206E-3</c:v>
                </c:pt>
                <c:pt idx="128">
                  <c:v>-4.4338076700546824E-3</c:v>
                </c:pt>
                <c:pt idx="129">
                  <c:v>-4.4273907931175697E-3</c:v>
                </c:pt>
                <c:pt idx="130">
                  <c:v>-4.4188349572014188E-3</c:v>
                </c:pt>
                <c:pt idx="131">
                  <c:v>-4.4038622443481551E-3</c:v>
                </c:pt>
                <c:pt idx="132">
                  <c:v>-4.376055777620666E-3</c:v>
                </c:pt>
                <c:pt idx="133">
                  <c:v>-4.3739168186416278E-3</c:v>
                </c:pt>
                <c:pt idx="134">
                  <c:v>-4.3717778596625897E-3</c:v>
                </c:pt>
                <c:pt idx="135">
                  <c:v>-4.3589441057883642E-3</c:v>
                </c:pt>
                <c:pt idx="136">
                  <c:v>-4.3568051468093269E-3</c:v>
                </c:pt>
                <c:pt idx="137">
                  <c:v>-4.348249310893176E-3</c:v>
                </c:pt>
                <c:pt idx="138">
                  <c:v>-4.3418324339560624E-3</c:v>
                </c:pt>
                <c:pt idx="139">
                  <c:v>-4.3396934749770251E-3</c:v>
                </c:pt>
                <c:pt idx="140">
                  <c:v>-4.3311376390608742E-3</c:v>
                </c:pt>
                <c:pt idx="141">
                  <c:v>-4.3033311723333842E-3</c:v>
                </c:pt>
                <c:pt idx="142">
                  <c:v>-4.2969142953962714E-3</c:v>
                </c:pt>
                <c:pt idx="143">
                  <c:v>-4.2883584594801214E-3</c:v>
                </c:pt>
                <c:pt idx="144">
                  <c:v>-4.2798026235639705E-3</c:v>
                </c:pt>
                <c:pt idx="145">
                  <c:v>-4.2712467876478196E-3</c:v>
                </c:pt>
                <c:pt idx="146">
                  <c:v>-4.2691078286687823E-3</c:v>
                </c:pt>
                <c:pt idx="147">
                  <c:v>-4.2348844850041796E-3</c:v>
                </c:pt>
                <c:pt idx="148">
                  <c:v>-3.7685914275739675E-3</c:v>
                </c:pt>
                <c:pt idx="149">
                  <c:v>-3.6637824376011211E-3</c:v>
                </c:pt>
                <c:pt idx="150">
                  <c:v>-3.6295590939365188E-3</c:v>
                </c:pt>
                <c:pt idx="151">
                  <c:v>-3.6124474221042174E-3</c:v>
                </c:pt>
                <c:pt idx="152">
                  <c:v>-3.563251365586351E-3</c:v>
                </c:pt>
                <c:pt idx="153">
                  <c:v>-3.5440007347750119E-3</c:v>
                </c:pt>
                <c:pt idx="154">
                  <c:v>-3.5097773911104092E-3</c:v>
                </c:pt>
                <c:pt idx="155">
                  <c:v>-3.4434696627602414E-3</c:v>
                </c:pt>
                <c:pt idx="156">
                  <c:v>-3.3750229754310359E-3</c:v>
                </c:pt>
                <c:pt idx="157">
                  <c:v>-3.3557723446196969E-3</c:v>
                </c:pt>
                <c:pt idx="158">
                  <c:v>-2.6884171431599442E-3</c:v>
                </c:pt>
                <c:pt idx="159">
                  <c:v>-2.553662727480571E-3</c:v>
                </c:pt>
                <c:pt idx="160">
                  <c:v>-2.3953797630317832E-3</c:v>
                </c:pt>
                <c:pt idx="161">
                  <c:v>-2.3825460091575572E-3</c:v>
                </c:pt>
                <c:pt idx="162">
                  <c:v>-2.3483226654929545E-3</c:v>
                </c:pt>
                <c:pt idx="163">
                  <c:v>-1.9162529517273452E-3</c:v>
                </c:pt>
                <c:pt idx="164">
                  <c:v>-1.8306945925658383E-3</c:v>
                </c:pt>
                <c:pt idx="165">
                  <c:v>-1.8306945925658383E-3</c:v>
                </c:pt>
                <c:pt idx="166">
                  <c:v>-1.8178608386916124E-3</c:v>
                </c:pt>
                <c:pt idx="167">
                  <c:v>-1.8135829207335369E-3</c:v>
                </c:pt>
                <c:pt idx="168">
                  <c:v>-1.8135829207335369E-3</c:v>
                </c:pt>
                <c:pt idx="169">
                  <c:v>-1.7280245615720301E-3</c:v>
                </c:pt>
                <c:pt idx="170">
                  <c:v>-1.6617168332218623E-3</c:v>
                </c:pt>
                <c:pt idx="171">
                  <c:v>-9.0452535464252736E-4</c:v>
                </c:pt>
                <c:pt idx="172">
                  <c:v>-6.1148797451436652E-4</c:v>
                </c:pt>
                <c:pt idx="173">
                  <c:v>-3.1830091195158249E-5</c:v>
                </c:pt>
                <c:pt idx="174">
                  <c:v>-3.1830091195158249E-5</c:v>
                </c:pt>
                <c:pt idx="175">
                  <c:v>-3.1830091195158249E-5</c:v>
                </c:pt>
                <c:pt idx="176">
                  <c:v>1.2729348860178206E-3</c:v>
                </c:pt>
                <c:pt idx="177">
                  <c:v>1.2921855168291597E-3</c:v>
                </c:pt>
                <c:pt idx="178">
                  <c:v>2.0622107492827206E-3</c:v>
                </c:pt>
                <c:pt idx="179">
                  <c:v>2.1306574366119261E-3</c:v>
                </c:pt>
                <c:pt idx="180">
                  <c:v>2.7060374019730591E-3</c:v>
                </c:pt>
                <c:pt idx="181">
                  <c:v>2.8343749407153192E-3</c:v>
                </c:pt>
                <c:pt idx="182">
                  <c:v>2.8343749407153192E-3</c:v>
                </c:pt>
                <c:pt idx="183">
                  <c:v>2.851486612547621E-3</c:v>
                </c:pt>
                <c:pt idx="184">
                  <c:v>2.8857099562122237E-3</c:v>
                </c:pt>
                <c:pt idx="185">
                  <c:v>2.9220722588558638E-3</c:v>
                </c:pt>
                <c:pt idx="186">
                  <c:v>3.5017301421750723E-3</c:v>
                </c:pt>
                <c:pt idx="187">
                  <c:v>3.5701768295042778E-3</c:v>
                </c:pt>
                <c:pt idx="188">
                  <c:v>3.6749858194771241E-3</c:v>
                </c:pt>
                <c:pt idx="189">
                  <c:v>3.9829959124585475E-3</c:v>
                </c:pt>
                <c:pt idx="190">
                  <c:v>4.4107877082660823E-3</c:v>
                </c:pt>
                <c:pt idx="191">
                  <c:v>4.4278993800983841E-3</c:v>
                </c:pt>
                <c:pt idx="192">
                  <c:v>4.5819044265890951E-3</c:v>
                </c:pt>
                <c:pt idx="193">
                  <c:v>4.5819044265890951E-3</c:v>
                </c:pt>
                <c:pt idx="194">
                  <c:v>4.6503511139183006E-3</c:v>
                </c:pt>
                <c:pt idx="195">
                  <c:v>5.26637129988115E-3</c:v>
                </c:pt>
                <c:pt idx="196">
                  <c:v>5.3005946435457536E-3</c:v>
                </c:pt>
                <c:pt idx="197">
                  <c:v>5.3005946435457536E-3</c:v>
                </c:pt>
                <c:pt idx="198">
                  <c:v>5.5572697210302738E-3</c:v>
                </c:pt>
                <c:pt idx="199">
                  <c:v>5.677051423856383E-3</c:v>
                </c:pt>
                <c:pt idx="200">
                  <c:v>5.7968331266824921E-3</c:v>
                </c:pt>
                <c:pt idx="201">
                  <c:v>6.3636572561274751E-3</c:v>
                </c:pt>
                <c:pt idx="202">
                  <c:v>6.4342429024357179E-3</c:v>
                </c:pt>
                <c:pt idx="203">
                  <c:v>6.5518856462827898E-3</c:v>
                </c:pt>
                <c:pt idx="204">
                  <c:v>7.2363525195748447E-3</c:v>
                </c:pt>
                <c:pt idx="205">
                  <c:v>7.3261887966944265E-3</c:v>
                </c:pt>
                <c:pt idx="206">
                  <c:v>7.4973055150174394E-3</c:v>
                </c:pt>
                <c:pt idx="207">
                  <c:v>8.1946061421837198E-3</c:v>
                </c:pt>
                <c:pt idx="208">
                  <c:v>8.3721397374438462E-3</c:v>
                </c:pt>
                <c:pt idx="209">
                  <c:v>8.8491275897692474E-3</c:v>
                </c:pt>
                <c:pt idx="210">
                  <c:v>8.9988547183018838E-3</c:v>
                </c:pt>
                <c:pt idx="211">
                  <c:v>9.1250532980651066E-3</c:v>
                </c:pt>
                <c:pt idx="212">
                  <c:v>9.3154206471994603E-3</c:v>
                </c:pt>
                <c:pt idx="213">
                  <c:v>9.3967010884028913E-3</c:v>
                </c:pt>
                <c:pt idx="214">
                  <c:v>9.8886616535815552E-3</c:v>
                </c:pt>
                <c:pt idx="215">
                  <c:v>9.8950785305186688E-3</c:v>
                </c:pt>
                <c:pt idx="216">
                  <c:v>9.9271629152042334E-3</c:v>
                </c:pt>
                <c:pt idx="217">
                  <c:v>1.0046944618030343E-2</c:v>
                </c:pt>
                <c:pt idx="218">
                  <c:v>1.0119669223317623E-2</c:v>
                </c:pt>
                <c:pt idx="219">
                  <c:v>1.0119669223317623E-2</c:v>
                </c:pt>
                <c:pt idx="220">
                  <c:v>1.0752801081112774E-2</c:v>
                </c:pt>
                <c:pt idx="221">
                  <c:v>1.0782746506819301E-2</c:v>
                </c:pt>
                <c:pt idx="222">
                  <c:v>1.0821247768441979E-2</c:v>
                </c:pt>
                <c:pt idx="223">
                  <c:v>1.0821247768441979E-2</c:v>
                </c:pt>
                <c:pt idx="224">
                  <c:v>1.087472174291792E-2</c:v>
                </c:pt>
                <c:pt idx="225">
                  <c:v>1.0906806127603487E-2</c:v>
                </c:pt>
                <c:pt idx="226">
                  <c:v>1.1661858647203783E-2</c:v>
                </c:pt>
                <c:pt idx="227">
                  <c:v>1.1678970319036084E-2</c:v>
                </c:pt>
                <c:pt idx="228">
                  <c:v>1.1678970319036084E-2</c:v>
                </c:pt>
                <c:pt idx="229">
                  <c:v>1.1777362432071817E-2</c:v>
                </c:pt>
                <c:pt idx="230">
                  <c:v>1.1835114324505834E-2</c:v>
                </c:pt>
                <c:pt idx="231">
                  <c:v>1.1835114324505834E-2</c:v>
                </c:pt>
                <c:pt idx="232">
                  <c:v>1.2605139556959395E-2</c:v>
                </c:pt>
                <c:pt idx="233">
                  <c:v>1.2647918736540149E-2</c:v>
                </c:pt>
                <c:pt idx="234">
                  <c:v>1.331741289697894E-2</c:v>
                </c:pt>
                <c:pt idx="235">
                  <c:v>1.3358053117580655E-2</c:v>
                </c:pt>
                <c:pt idx="236">
                  <c:v>1.3524891917945595E-2</c:v>
                </c:pt>
                <c:pt idx="237">
                  <c:v>1.3565532138547311E-2</c:v>
                </c:pt>
                <c:pt idx="238">
                  <c:v>1.3597616523232874E-2</c:v>
                </c:pt>
                <c:pt idx="239">
                  <c:v>1.3700286554226681E-2</c:v>
                </c:pt>
                <c:pt idx="240">
                  <c:v>1.3738787815849359E-2</c:v>
                </c:pt>
                <c:pt idx="241">
                  <c:v>1.4369780714665475E-2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B5-4ABE-A6D7-1D5A07891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007840"/>
        <c:axId val="1"/>
      </c:scatterChart>
      <c:valAx>
        <c:axId val="899007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6534897423536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9007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591836734693875"/>
          <c:y val="0.92048929663608559"/>
          <c:w val="0.33265306122448979"/>
          <c:h val="6.11620795107034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523875</xdr:colOff>
      <xdr:row>0</xdr:row>
      <xdr:rowOff>9525</xdr:rowOff>
    </xdr:from>
    <xdr:to>
      <xdr:col>14</xdr:col>
      <xdr:colOff>504825</xdr:colOff>
      <xdr:row>18</xdr:row>
      <xdr:rowOff>47625</xdr:rowOff>
    </xdr:to>
    <xdr:graphicFrame macro="">
      <xdr:nvGraphicFramePr>
        <xdr:cNvPr id="52241" name="Chart 1">
          <a:extLst>
            <a:ext uri="{FF2B5EF4-FFF2-40B4-BE49-F238E27FC236}">
              <a16:creationId xmlns:a16="http://schemas.microsoft.com/office/drawing/2014/main" id="{5093C367-D075-91DE-56F4-CBB5B398A3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428625</xdr:colOff>
      <xdr:row>23</xdr:row>
      <xdr:rowOff>133350</xdr:rowOff>
    </xdr:from>
    <xdr:to>
      <xdr:col>14</xdr:col>
      <xdr:colOff>276225</xdr:colOff>
      <xdr:row>43</xdr:row>
      <xdr:rowOff>9525</xdr:rowOff>
    </xdr:to>
    <xdr:graphicFrame macro="">
      <xdr:nvGraphicFramePr>
        <xdr:cNvPr id="52242" name="Chart 2">
          <a:extLst>
            <a:ext uri="{FF2B5EF4-FFF2-40B4-BE49-F238E27FC236}">
              <a16:creationId xmlns:a16="http://schemas.microsoft.com/office/drawing/2014/main" id="{56400DD0-6932-81D8-C259-F91E899BF0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238125</xdr:colOff>
      <xdr:row>0</xdr:row>
      <xdr:rowOff>0</xdr:rowOff>
    </xdr:from>
    <xdr:to>
      <xdr:col>22</xdr:col>
      <xdr:colOff>219075</xdr:colOff>
      <xdr:row>17</xdr:row>
      <xdr:rowOff>38100</xdr:rowOff>
    </xdr:to>
    <xdr:graphicFrame macro="">
      <xdr:nvGraphicFramePr>
        <xdr:cNvPr id="52243" name="Chart 3">
          <a:extLst>
            <a:ext uri="{FF2B5EF4-FFF2-40B4-BE49-F238E27FC236}">
              <a16:creationId xmlns:a16="http://schemas.microsoft.com/office/drawing/2014/main" id="{F286C3AA-86D0-6E26-C1B2-3663ED9A06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0</xdr:colOff>
      <xdr:row>0</xdr:row>
      <xdr:rowOff>0</xdr:rowOff>
    </xdr:from>
    <xdr:to>
      <xdr:col>30</xdr:col>
      <xdr:colOff>476250</xdr:colOff>
      <xdr:row>17</xdr:row>
      <xdr:rowOff>47625</xdr:rowOff>
    </xdr:to>
    <xdr:graphicFrame macro="">
      <xdr:nvGraphicFramePr>
        <xdr:cNvPr id="52244" name="Chart 4">
          <a:extLst>
            <a:ext uri="{FF2B5EF4-FFF2-40B4-BE49-F238E27FC236}">
              <a16:creationId xmlns:a16="http://schemas.microsoft.com/office/drawing/2014/main" id="{E442AE5A-28B5-FB25-F5A5-A27DE1B0F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276225</xdr:colOff>
      <xdr:row>19</xdr:row>
      <xdr:rowOff>152400</xdr:rowOff>
    </xdr:from>
    <xdr:to>
      <xdr:col>26</xdr:col>
      <xdr:colOff>57150</xdr:colOff>
      <xdr:row>39</xdr:row>
      <xdr:rowOff>0</xdr:rowOff>
    </xdr:to>
    <xdr:graphicFrame macro="">
      <xdr:nvGraphicFramePr>
        <xdr:cNvPr id="1037" name="Chart 1">
          <a:extLst>
            <a:ext uri="{FF2B5EF4-FFF2-40B4-BE49-F238E27FC236}">
              <a16:creationId xmlns:a16="http://schemas.microsoft.com/office/drawing/2014/main" id="{45FCA82C-F037-4940-5E82-2365D4A1C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17</xdr:col>
      <xdr:colOff>504825</xdr:colOff>
      <xdr:row>18</xdr:row>
      <xdr:rowOff>47625</xdr:rowOff>
    </xdr:to>
    <xdr:graphicFrame macro="">
      <xdr:nvGraphicFramePr>
        <xdr:cNvPr id="1038" name="Chart 2">
          <a:extLst>
            <a:ext uri="{FF2B5EF4-FFF2-40B4-BE49-F238E27FC236}">
              <a16:creationId xmlns:a16="http://schemas.microsoft.com/office/drawing/2014/main" id="{E3900672-5EBA-E0B0-0E9B-6702C95407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609600</xdr:colOff>
      <xdr:row>1</xdr:row>
      <xdr:rowOff>0</xdr:rowOff>
    </xdr:from>
    <xdr:to>
      <xdr:col>24</xdr:col>
      <xdr:colOff>476250</xdr:colOff>
      <xdr:row>19</xdr:row>
      <xdr:rowOff>123825</xdr:rowOff>
    </xdr:to>
    <xdr:graphicFrame macro="">
      <xdr:nvGraphicFramePr>
        <xdr:cNvPr id="1039" name="Chart 3">
          <a:extLst>
            <a:ext uri="{FF2B5EF4-FFF2-40B4-BE49-F238E27FC236}">
              <a16:creationId xmlns:a16="http://schemas.microsoft.com/office/drawing/2014/main" id="{0596223B-CE75-8187-CC5F-4D9D4A895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konkoly.hu/cgi-bin/IBVS?1923" TargetMode="External"/><Relationship Id="rId117" Type="http://schemas.openxmlformats.org/officeDocument/2006/relationships/hyperlink" Target="http://www.bav-astro.de/sfs/BAVM_link.php?BAVMnr=212" TargetMode="External"/><Relationship Id="rId21" Type="http://schemas.openxmlformats.org/officeDocument/2006/relationships/hyperlink" Target="http://www.konkoly.hu/cgi-bin/IBVS?1923" TargetMode="External"/><Relationship Id="rId42" Type="http://schemas.openxmlformats.org/officeDocument/2006/relationships/hyperlink" Target="http://www.konkoly.hu/cgi-bin/IBVS?3462" TargetMode="External"/><Relationship Id="rId47" Type="http://schemas.openxmlformats.org/officeDocument/2006/relationships/hyperlink" Target="http://www.bav-astro.de/sfs/BAVM_link.php?BAVMnr=60" TargetMode="External"/><Relationship Id="rId63" Type="http://schemas.openxmlformats.org/officeDocument/2006/relationships/hyperlink" Target="http://www.konkoly.hu/cgi-bin/IBVS?4555" TargetMode="External"/><Relationship Id="rId68" Type="http://schemas.openxmlformats.org/officeDocument/2006/relationships/hyperlink" Target="http://www.bav-astro.de/sfs/BAVM_link.php?BAVMnr=131" TargetMode="External"/><Relationship Id="rId84" Type="http://schemas.openxmlformats.org/officeDocument/2006/relationships/hyperlink" Target="http://var.astro.cz/oejv/issues/oejv0074.pdf" TargetMode="External"/><Relationship Id="rId89" Type="http://schemas.openxmlformats.org/officeDocument/2006/relationships/hyperlink" Target="http://var.astro.cz/oejv/issues/oejv0074.pdf" TargetMode="External"/><Relationship Id="rId112" Type="http://schemas.openxmlformats.org/officeDocument/2006/relationships/hyperlink" Target="http://www.konkoly.hu/cgi-bin/IBVS?5933" TargetMode="External"/><Relationship Id="rId133" Type="http://schemas.openxmlformats.org/officeDocument/2006/relationships/hyperlink" Target="http://www.bav-astro.de/sfs/BAVM_link.php?BAVMnr=231" TargetMode="External"/><Relationship Id="rId138" Type="http://schemas.openxmlformats.org/officeDocument/2006/relationships/hyperlink" Target="http://www.bav-astro.de/sfs/BAVM_link.php?BAVMnr=234" TargetMode="External"/><Relationship Id="rId16" Type="http://schemas.openxmlformats.org/officeDocument/2006/relationships/hyperlink" Target="http://www.konkoly.hu/cgi-bin/IBVS?937" TargetMode="External"/><Relationship Id="rId107" Type="http://schemas.openxmlformats.org/officeDocument/2006/relationships/hyperlink" Target="http://www.konkoly.hu/cgi-bin/IBVS?5835" TargetMode="External"/><Relationship Id="rId11" Type="http://schemas.openxmlformats.org/officeDocument/2006/relationships/hyperlink" Target="http://www.konkoly.hu/cgi-bin/IBVS?530" TargetMode="External"/><Relationship Id="rId32" Type="http://schemas.openxmlformats.org/officeDocument/2006/relationships/hyperlink" Target="http://www.bav-astro.de/sfs/BAVM_link.php?BAVMnr=31" TargetMode="External"/><Relationship Id="rId37" Type="http://schemas.openxmlformats.org/officeDocument/2006/relationships/hyperlink" Target="http://www.konkoly.hu/cgi-bin/IBVS?2793" TargetMode="External"/><Relationship Id="rId53" Type="http://schemas.openxmlformats.org/officeDocument/2006/relationships/hyperlink" Target="http://www.konkoly.hu/cgi-bin/IBVS?4194" TargetMode="External"/><Relationship Id="rId58" Type="http://schemas.openxmlformats.org/officeDocument/2006/relationships/hyperlink" Target="http://www.konkoly.hu/cgi-bin/IBVS?4194" TargetMode="External"/><Relationship Id="rId74" Type="http://schemas.openxmlformats.org/officeDocument/2006/relationships/hyperlink" Target="http://www.bav-astro.de/sfs/BAVM_link.php?BAVMnr=143" TargetMode="External"/><Relationship Id="rId79" Type="http://schemas.openxmlformats.org/officeDocument/2006/relationships/hyperlink" Target="http://www.bav-astro.de/sfs/BAVM_link.php?BAVMnr=152" TargetMode="External"/><Relationship Id="rId102" Type="http://schemas.openxmlformats.org/officeDocument/2006/relationships/hyperlink" Target="http://www.bav-astro.de/sfs/BAVM_link.php?BAVMnr=183" TargetMode="External"/><Relationship Id="rId123" Type="http://schemas.openxmlformats.org/officeDocument/2006/relationships/hyperlink" Target="http://www.bav-astro.de/sfs/BAVM_link.php?BAVMnr=215" TargetMode="External"/><Relationship Id="rId128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konkoly.hu/cgi-bin/IBVS?456" TargetMode="External"/><Relationship Id="rId90" Type="http://schemas.openxmlformats.org/officeDocument/2006/relationships/hyperlink" Target="http://var.astro.cz/oejv/issues/oejv0074.pdf" TargetMode="External"/><Relationship Id="rId95" Type="http://schemas.openxmlformats.org/officeDocument/2006/relationships/hyperlink" Target="http://www.konkoly.hu/cgi-bin/IBVS?5736" TargetMode="External"/><Relationship Id="rId22" Type="http://schemas.openxmlformats.org/officeDocument/2006/relationships/hyperlink" Target="http://www.konkoly.hu/cgi-bin/IBVS?1923" TargetMode="External"/><Relationship Id="rId27" Type="http://schemas.openxmlformats.org/officeDocument/2006/relationships/hyperlink" Target="http://www.konkoly.hu/cgi-bin/IBVS?1923" TargetMode="External"/><Relationship Id="rId43" Type="http://schemas.openxmlformats.org/officeDocument/2006/relationships/hyperlink" Target="http://www.bav-astro.de/sfs/BAVM_link.php?BAVMnr=59" TargetMode="External"/><Relationship Id="rId48" Type="http://schemas.openxmlformats.org/officeDocument/2006/relationships/hyperlink" Target="http://www.bav-astro.de/sfs/BAVM_link.php?BAVMnr=60" TargetMode="External"/><Relationship Id="rId64" Type="http://schemas.openxmlformats.org/officeDocument/2006/relationships/hyperlink" Target="http://www.konkoly.hu/cgi-bin/IBVS?4555" TargetMode="External"/><Relationship Id="rId69" Type="http://schemas.openxmlformats.org/officeDocument/2006/relationships/hyperlink" Target="http://www.bav-astro.de/sfs/BAVM_link.php?BAVMnr=131" TargetMode="External"/><Relationship Id="rId113" Type="http://schemas.openxmlformats.org/officeDocument/2006/relationships/hyperlink" Target="http://www.bav-astro.de/sfs/BAVM_link.php?BAVMnr=214" TargetMode="External"/><Relationship Id="rId118" Type="http://schemas.openxmlformats.org/officeDocument/2006/relationships/hyperlink" Target="http://www.bav-astro.de/sfs/BAVM_link.php?BAVMnr=212" TargetMode="External"/><Relationship Id="rId134" Type="http://schemas.openxmlformats.org/officeDocument/2006/relationships/hyperlink" Target="http://www.konkoly.hu/cgi-bin/IBVS?6042" TargetMode="External"/><Relationship Id="rId139" Type="http://schemas.openxmlformats.org/officeDocument/2006/relationships/hyperlink" Target="http://www.bav-astro.de/sfs/BAVM_link.php?BAVMnr=234" TargetMode="External"/><Relationship Id="rId8" Type="http://schemas.openxmlformats.org/officeDocument/2006/relationships/hyperlink" Target="http://www.konkoly.hu/cgi-bin/IBVS?530" TargetMode="External"/><Relationship Id="rId51" Type="http://schemas.openxmlformats.org/officeDocument/2006/relationships/hyperlink" Target="http://www.konkoly.hu/cgi-bin/IBVS?4194" TargetMode="External"/><Relationship Id="rId72" Type="http://schemas.openxmlformats.org/officeDocument/2006/relationships/hyperlink" Target="http://www.bav-astro.de/sfs/BAVM_link.php?BAVMnr=132" TargetMode="External"/><Relationship Id="rId80" Type="http://schemas.openxmlformats.org/officeDocument/2006/relationships/hyperlink" Target="http://www.bav-astro.de/sfs/BAVM_link.php?BAVMnr=152" TargetMode="External"/><Relationship Id="rId85" Type="http://schemas.openxmlformats.org/officeDocument/2006/relationships/hyperlink" Target="http://www.bav-astro.de/sfs/BAVM_link.php?BAVMnr=158" TargetMode="External"/><Relationship Id="rId93" Type="http://schemas.openxmlformats.org/officeDocument/2006/relationships/hyperlink" Target="http://www.konkoly.hu/cgi-bin/IBVS?5684" TargetMode="External"/><Relationship Id="rId98" Type="http://schemas.openxmlformats.org/officeDocument/2006/relationships/hyperlink" Target="http://www.bav-astro.de/sfs/BAVM_link.php?BAVMnr=178" TargetMode="External"/><Relationship Id="rId121" Type="http://schemas.openxmlformats.org/officeDocument/2006/relationships/hyperlink" Target="http://var.astro.cz/oejv/issues/oejv0137.pdf" TargetMode="External"/><Relationship Id="rId3" Type="http://schemas.openxmlformats.org/officeDocument/2006/relationships/hyperlink" Target="http://www.konkoly.hu/cgi-bin/IBVS?456" TargetMode="External"/><Relationship Id="rId12" Type="http://schemas.openxmlformats.org/officeDocument/2006/relationships/hyperlink" Target="http://www.konkoly.hu/cgi-bin/IBVS?530" TargetMode="External"/><Relationship Id="rId17" Type="http://schemas.openxmlformats.org/officeDocument/2006/relationships/hyperlink" Target="http://www.konkoly.hu/cgi-bin/IBVS?937" TargetMode="External"/><Relationship Id="rId25" Type="http://schemas.openxmlformats.org/officeDocument/2006/relationships/hyperlink" Target="http://www.konkoly.hu/cgi-bin/IBVS?1923" TargetMode="External"/><Relationship Id="rId33" Type="http://schemas.openxmlformats.org/officeDocument/2006/relationships/hyperlink" Target="http://www.konkoly.hu/cgi-bin/IBVS?2292" TargetMode="External"/><Relationship Id="rId38" Type="http://schemas.openxmlformats.org/officeDocument/2006/relationships/hyperlink" Target="http://www.bav-astro.de/sfs/BAVM_link.php?BAVMnr=52" TargetMode="External"/><Relationship Id="rId46" Type="http://schemas.openxmlformats.org/officeDocument/2006/relationships/hyperlink" Target="http://www.konkoly.hu/cgi-bin/IBVS?3900" TargetMode="External"/><Relationship Id="rId59" Type="http://schemas.openxmlformats.org/officeDocument/2006/relationships/hyperlink" Target="http://www.konkoly.hu/cgi-bin/IBVS?4194" TargetMode="External"/><Relationship Id="rId67" Type="http://schemas.openxmlformats.org/officeDocument/2006/relationships/hyperlink" Target="http://www.konkoly.hu/cgi-bin/IBVS?4633" TargetMode="External"/><Relationship Id="rId103" Type="http://schemas.openxmlformats.org/officeDocument/2006/relationships/hyperlink" Target="http://www.bav-astro.de/sfs/BAVM_link.php?BAVMnr=193" TargetMode="External"/><Relationship Id="rId108" Type="http://schemas.openxmlformats.org/officeDocument/2006/relationships/hyperlink" Target="http://www.bav-astro.de/sfs/BAVM_link.php?BAVMnr=193" TargetMode="External"/><Relationship Id="rId116" Type="http://schemas.openxmlformats.org/officeDocument/2006/relationships/hyperlink" Target="http://www.konkoly.hu/cgi-bin/IBVS?5933" TargetMode="External"/><Relationship Id="rId124" Type="http://schemas.openxmlformats.org/officeDocument/2006/relationships/hyperlink" Target="http://var.astro.cz/oejv/issues/oejv0137.pdf" TargetMode="External"/><Relationship Id="rId129" Type="http://schemas.openxmlformats.org/officeDocument/2006/relationships/hyperlink" Target="http://var.astro.cz/oejv/issues/oejv0160.pdf" TargetMode="External"/><Relationship Id="rId137" Type="http://schemas.openxmlformats.org/officeDocument/2006/relationships/hyperlink" Target="http://www.bav-astro.de/sfs/BAVM_link.php?BAVMnr=234" TargetMode="External"/><Relationship Id="rId20" Type="http://schemas.openxmlformats.org/officeDocument/2006/relationships/hyperlink" Target="http://www.konkoly.hu/cgi-bin/IBVS?1923" TargetMode="External"/><Relationship Id="rId41" Type="http://schemas.openxmlformats.org/officeDocument/2006/relationships/hyperlink" Target="http://www.konkoly.hu/cgi-bin/IBVS?3423" TargetMode="External"/><Relationship Id="rId54" Type="http://schemas.openxmlformats.org/officeDocument/2006/relationships/hyperlink" Target="http://www.konkoly.hu/cgi-bin/IBVS?4194" TargetMode="External"/><Relationship Id="rId62" Type="http://schemas.openxmlformats.org/officeDocument/2006/relationships/hyperlink" Target="http://www.konkoly.hu/cgi-bin/IBVS?4300" TargetMode="External"/><Relationship Id="rId70" Type="http://schemas.openxmlformats.org/officeDocument/2006/relationships/hyperlink" Target="http://www.bav-astro.de/sfs/BAVM_link.php?BAVMnr=131" TargetMode="External"/><Relationship Id="rId75" Type="http://schemas.openxmlformats.org/officeDocument/2006/relationships/hyperlink" Target="http://www.bav-astro.de/sfs/BAVM_link.php?BAVMnr=143" TargetMode="External"/><Relationship Id="rId83" Type="http://schemas.openxmlformats.org/officeDocument/2006/relationships/hyperlink" Target="http://www.bav-astro.de/sfs/BAVM_link.php?BAVMnr=152" TargetMode="External"/><Relationship Id="rId88" Type="http://schemas.openxmlformats.org/officeDocument/2006/relationships/hyperlink" Target="http://var.astro.cz/oejv/issues/oejv0074.pdf" TargetMode="External"/><Relationship Id="rId91" Type="http://schemas.openxmlformats.org/officeDocument/2006/relationships/hyperlink" Target="http://www.bav-astro.de/sfs/BAVM_link.php?BAVMnr=172" TargetMode="External"/><Relationship Id="rId96" Type="http://schemas.openxmlformats.org/officeDocument/2006/relationships/hyperlink" Target="http://www.konkoly.hu/cgi-bin/IBVS?5736" TargetMode="External"/><Relationship Id="rId111" Type="http://schemas.openxmlformats.org/officeDocument/2006/relationships/hyperlink" Target="http://www.aavso.org/sites/default/files/jaavso/v36n2/186.pdf" TargetMode="External"/><Relationship Id="rId132" Type="http://schemas.openxmlformats.org/officeDocument/2006/relationships/hyperlink" Target="http://var.astro.cz/oejv/issues/oejv0160.pdf" TargetMode="External"/><Relationship Id="rId140" Type="http://schemas.openxmlformats.org/officeDocument/2006/relationships/hyperlink" Target="http://www.bav-astro.de/sfs/BAVM_link.php?BAVMnr=239" TargetMode="External"/><Relationship Id="rId1" Type="http://schemas.openxmlformats.org/officeDocument/2006/relationships/hyperlink" Target="http://www.konkoly.hu/cgi-bin/IBVS?386" TargetMode="External"/><Relationship Id="rId6" Type="http://schemas.openxmlformats.org/officeDocument/2006/relationships/hyperlink" Target="http://www.konkoly.hu/cgi-bin/IBVS?555" TargetMode="External"/><Relationship Id="rId15" Type="http://schemas.openxmlformats.org/officeDocument/2006/relationships/hyperlink" Target="http://www.konkoly.hu/cgi-bin/IBVS?647" TargetMode="External"/><Relationship Id="rId23" Type="http://schemas.openxmlformats.org/officeDocument/2006/relationships/hyperlink" Target="http://www.konkoly.hu/cgi-bin/IBVS?1923" TargetMode="External"/><Relationship Id="rId28" Type="http://schemas.openxmlformats.org/officeDocument/2006/relationships/hyperlink" Target="http://www.konkoly.hu/cgi-bin/IBVS?1923" TargetMode="External"/><Relationship Id="rId36" Type="http://schemas.openxmlformats.org/officeDocument/2006/relationships/hyperlink" Target="http://www.bav-astro.de/sfs/BAVM_link.php?BAVMnr=38" TargetMode="External"/><Relationship Id="rId49" Type="http://schemas.openxmlformats.org/officeDocument/2006/relationships/hyperlink" Target="http://www.konkoly.hu/cgi-bin/IBVS?4194" TargetMode="External"/><Relationship Id="rId57" Type="http://schemas.openxmlformats.org/officeDocument/2006/relationships/hyperlink" Target="http://www.konkoly.hu/cgi-bin/IBVS?4194" TargetMode="External"/><Relationship Id="rId106" Type="http://schemas.openxmlformats.org/officeDocument/2006/relationships/hyperlink" Target="http://www.bav-astro.de/sfs/BAVM_link.php?BAVMnr=193" TargetMode="External"/><Relationship Id="rId114" Type="http://schemas.openxmlformats.org/officeDocument/2006/relationships/hyperlink" Target="http://www.bav-astro.de/sfs/BAVM_link.php?BAVMnr=203" TargetMode="External"/><Relationship Id="rId119" Type="http://schemas.openxmlformats.org/officeDocument/2006/relationships/hyperlink" Target="http://www.bav-astro.de/sfs/BAVM_link.php?BAVMnr=212" TargetMode="External"/><Relationship Id="rId127" Type="http://schemas.openxmlformats.org/officeDocument/2006/relationships/hyperlink" Target="http://www.konkoly.hu/cgi-bin/IBVS?5979" TargetMode="External"/><Relationship Id="rId10" Type="http://schemas.openxmlformats.org/officeDocument/2006/relationships/hyperlink" Target="http://www.konkoly.hu/cgi-bin/IBVS?530" TargetMode="External"/><Relationship Id="rId31" Type="http://schemas.openxmlformats.org/officeDocument/2006/relationships/hyperlink" Target="http://www.bav-astro.de/sfs/BAVM_link.php?BAVMnr=31" TargetMode="External"/><Relationship Id="rId44" Type="http://schemas.openxmlformats.org/officeDocument/2006/relationships/hyperlink" Target="http://www.konkoly.hu/cgi-bin/IBVS?3900" TargetMode="External"/><Relationship Id="rId52" Type="http://schemas.openxmlformats.org/officeDocument/2006/relationships/hyperlink" Target="http://www.konkoly.hu/cgi-bin/IBVS?4194" TargetMode="External"/><Relationship Id="rId60" Type="http://schemas.openxmlformats.org/officeDocument/2006/relationships/hyperlink" Target="http://www.konkoly.hu/cgi-bin/IBVS?4194" TargetMode="External"/><Relationship Id="rId65" Type="http://schemas.openxmlformats.org/officeDocument/2006/relationships/hyperlink" Target="http://www.konkoly.hu/cgi-bin/IBVS?4555" TargetMode="External"/><Relationship Id="rId73" Type="http://schemas.openxmlformats.org/officeDocument/2006/relationships/hyperlink" Target="http://www.bav-astro.de/sfs/BAVM_link.php?BAVMnr=131" TargetMode="External"/><Relationship Id="rId78" Type="http://schemas.openxmlformats.org/officeDocument/2006/relationships/hyperlink" Target="http://www.konkoly.hu/cgi-bin/IBVS?5224" TargetMode="External"/><Relationship Id="rId81" Type="http://schemas.openxmlformats.org/officeDocument/2006/relationships/hyperlink" Target="http://www.bav-astro.de/sfs/BAVM_link.php?BAVMnr=152" TargetMode="External"/><Relationship Id="rId86" Type="http://schemas.openxmlformats.org/officeDocument/2006/relationships/hyperlink" Target="http://www.bav-astro.de/sfs/BAVM_link.php?BAVMnr=158" TargetMode="External"/><Relationship Id="rId94" Type="http://schemas.openxmlformats.org/officeDocument/2006/relationships/hyperlink" Target="http://www.konkoly.hu/cgi-bin/IBVS?5653" TargetMode="External"/><Relationship Id="rId99" Type="http://schemas.openxmlformats.org/officeDocument/2006/relationships/hyperlink" Target="http://var.astro.cz/oejv/issues/oejv0074.pdf" TargetMode="External"/><Relationship Id="rId101" Type="http://schemas.openxmlformats.org/officeDocument/2006/relationships/hyperlink" Target="http://www.bav-astro.de/sfs/BAVM_link.php?BAVMnr=183" TargetMode="External"/><Relationship Id="rId122" Type="http://schemas.openxmlformats.org/officeDocument/2006/relationships/hyperlink" Target="http://var.astro.cz/oejv/issues/oejv0137.pdf" TargetMode="External"/><Relationship Id="rId130" Type="http://schemas.openxmlformats.org/officeDocument/2006/relationships/hyperlink" Target="http://www.konkoly.hu/cgi-bin/IBVS?6011" TargetMode="External"/><Relationship Id="rId135" Type="http://schemas.openxmlformats.org/officeDocument/2006/relationships/hyperlink" Target="http://www.konkoly.hu/cgi-bin/IBVS?6093" TargetMode="External"/><Relationship Id="rId4" Type="http://schemas.openxmlformats.org/officeDocument/2006/relationships/hyperlink" Target="http://www.konkoly.hu/cgi-bin/IBVS?456" TargetMode="External"/><Relationship Id="rId9" Type="http://schemas.openxmlformats.org/officeDocument/2006/relationships/hyperlink" Target="http://www.konkoly.hu/cgi-bin/IBVS?530" TargetMode="External"/><Relationship Id="rId13" Type="http://schemas.openxmlformats.org/officeDocument/2006/relationships/hyperlink" Target="http://www.konkoly.hu/cgi-bin/IBVS?647" TargetMode="External"/><Relationship Id="rId18" Type="http://schemas.openxmlformats.org/officeDocument/2006/relationships/hyperlink" Target="http://www.konkoly.hu/cgi-bin/IBVS?937" TargetMode="External"/><Relationship Id="rId39" Type="http://schemas.openxmlformats.org/officeDocument/2006/relationships/hyperlink" Target="http://www.bav-astro.de/sfs/BAVM_link.php?BAVMnr=52" TargetMode="External"/><Relationship Id="rId109" Type="http://schemas.openxmlformats.org/officeDocument/2006/relationships/hyperlink" Target="http://www.konkoly.hu/cgi-bin/IBVS?5933" TargetMode="External"/><Relationship Id="rId34" Type="http://schemas.openxmlformats.org/officeDocument/2006/relationships/hyperlink" Target="http://www.konkoly.hu/cgi-bin/IBVS?2292" TargetMode="External"/><Relationship Id="rId50" Type="http://schemas.openxmlformats.org/officeDocument/2006/relationships/hyperlink" Target="http://www.konkoly.hu/cgi-bin/IBVS?4194" TargetMode="External"/><Relationship Id="rId55" Type="http://schemas.openxmlformats.org/officeDocument/2006/relationships/hyperlink" Target="http://www.konkoly.hu/cgi-bin/IBVS?4194" TargetMode="External"/><Relationship Id="rId76" Type="http://schemas.openxmlformats.org/officeDocument/2006/relationships/hyperlink" Target="http://www.konkoly.hu/cgi-bin/IBVS?5206" TargetMode="External"/><Relationship Id="rId97" Type="http://schemas.openxmlformats.org/officeDocument/2006/relationships/hyperlink" Target="http://var.astro.cz/oejv/issues/oejv0074.pdf" TargetMode="External"/><Relationship Id="rId104" Type="http://schemas.openxmlformats.org/officeDocument/2006/relationships/hyperlink" Target="http://www.bav-astro.de/sfs/BAVM_link.php?BAVMnr=193" TargetMode="External"/><Relationship Id="rId120" Type="http://schemas.openxmlformats.org/officeDocument/2006/relationships/hyperlink" Target="http://www.konkoly.hu/cgi-bin/IBVS?5920" TargetMode="External"/><Relationship Id="rId125" Type="http://schemas.openxmlformats.org/officeDocument/2006/relationships/hyperlink" Target="http://var.astro.cz/oejv/issues/oejv0137.pdf" TargetMode="External"/><Relationship Id="rId7" Type="http://schemas.openxmlformats.org/officeDocument/2006/relationships/hyperlink" Target="http://www.konkoly.hu/cgi-bin/IBVS?530" TargetMode="External"/><Relationship Id="rId71" Type="http://schemas.openxmlformats.org/officeDocument/2006/relationships/hyperlink" Target="http://www.bav-astro.de/sfs/BAVM_link.php?BAVMnr=132" TargetMode="External"/><Relationship Id="rId92" Type="http://schemas.openxmlformats.org/officeDocument/2006/relationships/hyperlink" Target="http://www.konkoly.hu/cgi-bin/IBVS?5753" TargetMode="External"/><Relationship Id="rId2" Type="http://schemas.openxmlformats.org/officeDocument/2006/relationships/hyperlink" Target="http://www.konkoly.hu/cgi-bin/IBVS?456" TargetMode="External"/><Relationship Id="rId29" Type="http://schemas.openxmlformats.org/officeDocument/2006/relationships/hyperlink" Target="http://www.konkoly.hu/cgi-bin/IBVS?1923" TargetMode="External"/><Relationship Id="rId24" Type="http://schemas.openxmlformats.org/officeDocument/2006/relationships/hyperlink" Target="http://www.konkoly.hu/cgi-bin/IBVS?1923" TargetMode="External"/><Relationship Id="rId40" Type="http://schemas.openxmlformats.org/officeDocument/2006/relationships/hyperlink" Target="http://www.bav-astro.de/sfs/BAVM_link.php?BAVMnr=52" TargetMode="External"/><Relationship Id="rId45" Type="http://schemas.openxmlformats.org/officeDocument/2006/relationships/hyperlink" Target="http://www.konkoly.hu/cgi-bin/IBVS?3900" TargetMode="External"/><Relationship Id="rId66" Type="http://schemas.openxmlformats.org/officeDocument/2006/relationships/hyperlink" Target="http://www.konkoly.hu/cgi-bin/IBVS?4597" TargetMode="External"/><Relationship Id="rId87" Type="http://schemas.openxmlformats.org/officeDocument/2006/relationships/hyperlink" Target="http://www.bav-astro.de/sfs/BAVM_link.php?BAVMnr=172" TargetMode="External"/><Relationship Id="rId110" Type="http://schemas.openxmlformats.org/officeDocument/2006/relationships/hyperlink" Target="http://www.bav-astro.de/sfs/BAVM_link.php?BAVMnr=203" TargetMode="External"/><Relationship Id="rId115" Type="http://schemas.openxmlformats.org/officeDocument/2006/relationships/hyperlink" Target="http://www.aavso.org/sites/default/files/jaavso/v37n1/44.pdf" TargetMode="External"/><Relationship Id="rId131" Type="http://schemas.openxmlformats.org/officeDocument/2006/relationships/hyperlink" Target="http://var.astro.cz/oejv/issues/oejv0160.pdf" TargetMode="External"/><Relationship Id="rId136" Type="http://schemas.openxmlformats.org/officeDocument/2006/relationships/hyperlink" Target="http://www.bav-astro.de/sfs/BAVM_link.php?BAVMnr=234" TargetMode="External"/><Relationship Id="rId61" Type="http://schemas.openxmlformats.org/officeDocument/2006/relationships/hyperlink" Target="http://www.konkoly.hu/cgi-bin/IBVS?4194" TargetMode="External"/><Relationship Id="rId82" Type="http://schemas.openxmlformats.org/officeDocument/2006/relationships/hyperlink" Target="http://www.bav-astro.de/sfs/BAVM_link.php?BAVMnr=152" TargetMode="External"/><Relationship Id="rId19" Type="http://schemas.openxmlformats.org/officeDocument/2006/relationships/hyperlink" Target="http://www.konkoly.hu/cgi-bin/IBVS?1923" TargetMode="External"/><Relationship Id="rId14" Type="http://schemas.openxmlformats.org/officeDocument/2006/relationships/hyperlink" Target="http://www.konkoly.hu/cgi-bin/IBVS?647" TargetMode="External"/><Relationship Id="rId30" Type="http://schemas.openxmlformats.org/officeDocument/2006/relationships/hyperlink" Target="http://www.konkoly.hu/cgi-bin/IBVS?1924" TargetMode="External"/><Relationship Id="rId35" Type="http://schemas.openxmlformats.org/officeDocument/2006/relationships/hyperlink" Target="http://www.konkoly.hu/cgi-bin/IBVS?2292" TargetMode="External"/><Relationship Id="rId56" Type="http://schemas.openxmlformats.org/officeDocument/2006/relationships/hyperlink" Target="http://www.konkoly.hu/cgi-bin/IBVS?4194" TargetMode="External"/><Relationship Id="rId77" Type="http://schemas.openxmlformats.org/officeDocument/2006/relationships/hyperlink" Target="http://www.bav-astro.de/sfs/BAVM_link.php?BAVMnr=152" TargetMode="External"/><Relationship Id="rId100" Type="http://schemas.openxmlformats.org/officeDocument/2006/relationships/hyperlink" Target="http://www.konkoly.hu/cgi-bin/IBVS?5736" TargetMode="External"/><Relationship Id="rId105" Type="http://schemas.openxmlformats.org/officeDocument/2006/relationships/hyperlink" Target="http://www.aavso.org/sites/default/files/jaavso/v36n2/171.pdf" TargetMode="External"/><Relationship Id="rId126" Type="http://schemas.openxmlformats.org/officeDocument/2006/relationships/hyperlink" Target="http://www.bav-astro.de/sfs/BAVM_link.php?BAVMnr=2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03"/>
  <sheetViews>
    <sheetView tabSelected="1" workbookViewId="0">
      <pane ySplit="20" topLeftCell="A580" activePane="bottomLeft" state="frozen"/>
      <selection pane="bottomLeft" activeCell="A591" sqref="A591"/>
    </sheetView>
  </sheetViews>
  <sheetFormatPr defaultColWidth="10.28515625" defaultRowHeight="12.75" x14ac:dyDescent="0.2"/>
  <cols>
    <col min="1" max="1" width="16.710937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6.85546875" customWidth="1"/>
    <col min="7" max="7" width="9" style="5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2">
      <c r="A1" s="14" t="s">
        <v>34</v>
      </c>
      <c r="B1" s="15"/>
      <c r="C1" s="15"/>
      <c r="D1" s="15"/>
      <c r="E1" s="17"/>
    </row>
    <row r="2" spans="1:6" x14ac:dyDescent="0.2">
      <c r="A2" s="16" t="s">
        <v>23</v>
      </c>
      <c r="B2" s="15" t="s">
        <v>35</v>
      </c>
      <c r="C2" s="17" t="s">
        <v>1729</v>
      </c>
    </row>
    <row r="3" spans="1:6" ht="13.5" thickBot="1" x14ac:dyDescent="0.25">
      <c r="A3" s="15" t="s">
        <v>37</v>
      </c>
      <c r="B3" s="15"/>
      <c r="C3" s="18"/>
      <c r="D3" s="18"/>
    </row>
    <row r="4" spans="1:6" ht="13.5" thickBot="1" x14ac:dyDescent="0.25">
      <c r="A4" s="19" t="s">
        <v>6</v>
      </c>
      <c r="B4" s="20"/>
      <c r="C4" s="21">
        <v>40227.404399999999</v>
      </c>
      <c r="D4" s="22">
        <v>1.7504435901886679</v>
      </c>
    </row>
    <row r="5" spans="1:6" x14ac:dyDescent="0.2">
      <c r="A5" s="71" t="s">
        <v>1715</v>
      </c>
      <c r="B5" s="16"/>
      <c r="C5" s="72">
        <v>-9.5</v>
      </c>
      <c r="D5" s="16" t="s">
        <v>1716</v>
      </c>
    </row>
    <row r="6" spans="1:6" x14ac:dyDescent="0.2">
      <c r="A6" s="19" t="s">
        <v>7</v>
      </c>
      <c r="B6" s="15"/>
      <c r="C6" s="15"/>
      <c r="D6" s="15"/>
    </row>
    <row r="7" spans="1:6" x14ac:dyDescent="0.2">
      <c r="A7" s="16" t="s">
        <v>8</v>
      </c>
      <c r="B7" s="15"/>
      <c r="C7" s="15">
        <v>50047.527865070006</v>
      </c>
      <c r="D7" s="15"/>
    </row>
    <row r="8" spans="1:6" x14ac:dyDescent="0.2">
      <c r="A8" s="16" t="s">
        <v>9</v>
      </c>
      <c r="B8" s="15"/>
      <c r="C8" s="15">
        <v>1.7504698599999999</v>
      </c>
      <c r="D8" s="15"/>
    </row>
    <row r="9" spans="1:6" x14ac:dyDescent="0.2">
      <c r="A9" s="73" t="s">
        <v>1717</v>
      </c>
      <c r="B9" s="73">
        <v>5</v>
      </c>
      <c r="C9" s="94">
        <v>500</v>
      </c>
      <c r="D9" s="94">
        <v>500</v>
      </c>
    </row>
    <row r="10" spans="1:6" ht="13.5" thickBot="1" x14ac:dyDescent="0.25">
      <c r="C10" s="5" t="s">
        <v>25</v>
      </c>
      <c r="D10" s="5" t="s">
        <v>26</v>
      </c>
    </row>
    <row r="11" spans="1:6" x14ac:dyDescent="0.2">
      <c r="A11" s="16" t="s">
        <v>20</v>
      </c>
      <c r="B11" s="16"/>
      <c r="C11" s="75">
        <f ca="1">INTERCEPT(INDIRECT(C14):R$925,INDIRECT(C13):$F$925)</f>
        <v>-2.9622348370263722E-2</v>
      </c>
      <c r="D11" s="75">
        <f ca="1">INTERCEPT(INDIRECT(D14):S$925,INDIRECT(D13):$F$925)</f>
        <v>2.2916363570973736E-2</v>
      </c>
      <c r="E11" s="73" t="s">
        <v>1720</v>
      </c>
      <c r="F11">
        <v>1</v>
      </c>
    </row>
    <row r="12" spans="1:6" x14ac:dyDescent="0.2">
      <c r="A12" s="16" t="s">
        <v>21</v>
      </c>
      <c r="B12" s="16"/>
      <c r="C12" s="75">
        <f ca="1">SLOPE(INDIRECT(C14):R$925,INDIRECT(C13):$F$925)</f>
        <v>2.2918169568281491E-6</v>
      </c>
      <c r="D12" s="75">
        <f ca="1">SLOPE(INDIRECT(D14):S$925,INDIRECT(D13):$F$925)</f>
        <v>-3.1704104433143547E-6</v>
      </c>
      <c r="E12" s="73" t="s">
        <v>1721</v>
      </c>
      <c r="F12" s="76">
        <f ca="1">NOW()+15018.5+$C$5/24</f>
        <v>60163.50087974537</v>
      </c>
    </row>
    <row r="13" spans="1:6" x14ac:dyDescent="0.2">
      <c r="A13" s="73" t="s">
        <v>1718</v>
      </c>
      <c r="B13" s="73"/>
      <c r="C13" s="74" t="str">
        <f>"F"&amp;C9</f>
        <v>F500</v>
      </c>
      <c r="D13" s="74" t="str">
        <f>"F"&amp;D9</f>
        <v>F500</v>
      </c>
      <c r="E13" s="73" t="s">
        <v>1722</v>
      </c>
      <c r="F13" s="76">
        <f ca="1">ROUND(2*(F12-$C$7)/$C$8,0)/2+F11</f>
        <v>5780</v>
      </c>
    </row>
    <row r="14" spans="1:6" x14ac:dyDescent="0.2">
      <c r="A14" s="73" t="s">
        <v>1719</v>
      </c>
      <c r="B14" s="73"/>
      <c r="C14" s="74" t="str">
        <f>"R"&amp;C9</f>
        <v>R500</v>
      </c>
      <c r="D14" s="74" t="str">
        <f>"S"&amp;D9</f>
        <v>S500</v>
      </c>
      <c r="E14" s="73" t="s">
        <v>1723</v>
      </c>
      <c r="F14" s="11">
        <f ca="1">ROUND(2*(F12-$C$15)/$C$16,0)/2+F11</f>
        <v>117</v>
      </c>
    </row>
    <row r="15" spans="1:6" x14ac:dyDescent="0.2">
      <c r="A15" s="2" t="s">
        <v>22</v>
      </c>
      <c r="C15" s="12">
        <f ca="1">($C7+C11)+($C8+C12)*INT(MAX($F21:$F3515))</f>
        <v>59960.422038461067</v>
      </c>
      <c r="D15" s="12">
        <f ca="1">($C7+D11)+($C8+D12)*INT(MAX($F21:$F3515))</f>
        <v>59960.443644579238</v>
      </c>
      <c r="E15" s="73" t="s">
        <v>1724</v>
      </c>
      <c r="F15" s="77">
        <f ca="1">+$C$15+$C$16*F14-15018.5-$C$5/24</f>
        <v>45147.123113556983</v>
      </c>
    </row>
    <row r="16" spans="1:6" x14ac:dyDescent="0.2">
      <c r="A16" s="6" t="s">
        <v>10</v>
      </c>
      <c r="C16" s="13">
        <f ca="1">+$C8+C12</f>
        <v>1.7504721518169568</v>
      </c>
      <c r="D16" s="11">
        <f ca="1">+$C8+D12</f>
        <v>1.7504666895895566</v>
      </c>
      <c r="E16" s="78"/>
      <c r="F16" s="78" t="s">
        <v>1725</v>
      </c>
    </row>
    <row r="17" spans="1:21" ht="13.5" thickBot="1" x14ac:dyDescent="0.25">
      <c r="A17" s="10" t="s">
        <v>33</v>
      </c>
      <c r="C17">
        <f>COUNT(C21:C1229)</f>
        <v>575</v>
      </c>
    </row>
    <row r="18" spans="1:21" ht="14.25" thickTop="1" thickBot="1" x14ac:dyDescent="0.25">
      <c r="A18" s="6" t="s">
        <v>28</v>
      </c>
      <c r="C18" s="3">
        <f ca="1">+C15</f>
        <v>59960.422038461067</v>
      </c>
      <c r="D18" s="4">
        <f ca="1">+C16</f>
        <v>1.7504721518169568</v>
      </c>
      <c r="E18" s="48">
        <f>R19</f>
        <v>312</v>
      </c>
    </row>
    <row r="19" spans="1:21" ht="14.25" thickTop="1" thickBot="1" x14ac:dyDescent="0.25">
      <c r="A19" s="6" t="s">
        <v>29</v>
      </c>
      <c r="C19" s="3">
        <f ca="1">+D15</f>
        <v>59960.443644579238</v>
      </c>
      <c r="D19" s="4">
        <f ca="1">+D16</f>
        <v>1.7504666895895566</v>
      </c>
      <c r="E19" s="48">
        <f>S19</f>
        <v>241</v>
      </c>
      <c r="R19">
        <f>COUNT(R21:R1304)</f>
        <v>312</v>
      </c>
      <c r="S19">
        <f>COUNT(S21:S1304)</f>
        <v>241</v>
      </c>
    </row>
    <row r="20" spans="1:21" ht="14.25" thickTop="1" thickBot="1" x14ac:dyDescent="0.25">
      <c r="A20" s="5" t="s">
        <v>11</v>
      </c>
      <c r="B20" s="5" t="s">
        <v>12</v>
      </c>
      <c r="C20" s="5" t="s">
        <v>13</v>
      </c>
      <c r="D20" s="5" t="s">
        <v>18</v>
      </c>
      <c r="E20" s="5" t="s">
        <v>14</v>
      </c>
      <c r="F20" s="5" t="s">
        <v>15</v>
      </c>
      <c r="G20" s="91" t="s">
        <v>16</v>
      </c>
      <c r="H20" s="8" t="s">
        <v>17</v>
      </c>
      <c r="I20" s="8" t="s">
        <v>32</v>
      </c>
      <c r="J20" s="8" t="s">
        <v>97</v>
      </c>
      <c r="K20" s="8" t="s">
        <v>24</v>
      </c>
      <c r="L20" s="8" t="s">
        <v>98</v>
      </c>
      <c r="M20" s="8" t="s">
        <v>99</v>
      </c>
      <c r="N20" s="8" t="s">
        <v>27</v>
      </c>
      <c r="O20" s="8" t="s">
        <v>30</v>
      </c>
      <c r="P20" s="7" t="s">
        <v>31</v>
      </c>
      <c r="Q20" s="5" t="s">
        <v>19</v>
      </c>
      <c r="R20" s="7" t="s">
        <v>25</v>
      </c>
      <c r="S20" s="7" t="s">
        <v>26</v>
      </c>
      <c r="U20" s="90" t="s">
        <v>4</v>
      </c>
    </row>
    <row r="21" spans="1:21" x14ac:dyDescent="0.2">
      <c r="A21" s="84" t="s">
        <v>146</v>
      </c>
      <c r="B21" s="87" t="s">
        <v>39</v>
      </c>
      <c r="C21" s="84">
        <v>15649.894</v>
      </c>
      <c r="D21" s="84" t="s">
        <v>101</v>
      </c>
      <c r="E21" s="89">
        <f t="shared" ref="E21:E84" si="0">(C21-C$7)/C$8</f>
        <v>-19650.514785253148</v>
      </c>
      <c r="F21" s="15">
        <f t="shared" ref="F21:F84" si="1">ROUND(2*E21,0)/2</f>
        <v>-19650.5</v>
      </c>
      <c r="G21" s="92">
        <f t="shared" ref="G21:G45" si="2">C21-(C$7+F21*C$8)</f>
        <v>-2.5881140005367342E-2</v>
      </c>
      <c r="K21">
        <f t="shared" ref="K21:K45" si="3">G21</f>
        <v>-2.5881140005367342E-2</v>
      </c>
      <c r="O21">
        <f t="shared" ref="O21:O84" ca="1" si="4">+C$11+C$12*$F21</f>
        <v>-7.4657697480415258E-2</v>
      </c>
      <c r="P21">
        <f t="shared" ref="P21:P84" ca="1" si="5">+D$11+D$12*$F21</f>
        <v>8.5216513987322468E-2</v>
      </c>
      <c r="Q21" s="1">
        <f t="shared" ref="Q21:Q84" si="6">+C21-15018.5</f>
        <v>631.39400000000023</v>
      </c>
      <c r="R21">
        <f>G21</f>
        <v>-2.5881140005367342E-2</v>
      </c>
    </row>
    <row r="22" spans="1:21" x14ac:dyDescent="0.2">
      <c r="A22" s="83" t="s">
        <v>146</v>
      </c>
      <c r="B22" s="87" t="s">
        <v>41</v>
      </c>
      <c r="C22" s="83">
        <v>15764.55</v>
      </c>
      <c r="D22" s="83" t="s">
        <v>101</v>
      </c>
      <c r="E22" s="27">
        <f t="shared" si="0"/>
        <v>-19585.014657190386</v>
      </c>
      <c r="F22" s="15">
        <f t="shared" si="1"/>
        <v>-19585</v>
      </c>
      <c r="G22" s="93">
        <f t="shared" si="2"/>
        <v>-2.565697001045919E-2</v>
      </c>
      <c r="K22">
        <f t="shared" si="3"/>
        <v>-2.565697001045919E-2</v>
      </c>
      <c r="O22">
        <f t="shared" ca="1" si="4"/>
        <v>-7.4507583469743024E-2</v>
      </c>
      <c r="P22">
        <f t="shared" ca="1" si="5"/>
        <v>8.5008852103285376E-2</v>
      </c>
      <c r="Q22" s="1">
        <f t="shared" si="6"/>
        <v>746.04999999999927</v>
      </c>
      <c r="S22">
        <f>G22</f>
        <v>-2.565697001045919E-2</v>
      </c>
    </row>
    <row r="23" spans="1:21" x14ac:dyDescent="0.2">
      <c r="A23" s="83" t="s">
        <v>146</v>
      </c>
      <c r="B23" s="87" t="s">
        <v>39</v>
      </c>
      <c r="C23" s="83">
        <v>16115.56</v>
      </c>
      <c r="D23" s="83" t="s">
        <v>101</v>
      </c>
      <c r="E23" s="27">
        <f t="shared" si="0"/>
        <v>-19384.491353121619</v>
      </c>
      <c r="F23" s="15">
        <f t="shared" si="1"/>
        <v>-19384.5</v>
      </c>
      <c r="G23" s="93">
        <f t="shared" si="2"/>
        <v>1.5136099989831564E-2</v>
      </c>
      <c r="K23">
        <f t="shared" si="3"/>
        <v>1.5136099989831564E-2</v>
      </c>
      <c r="O23">
        <f t="shared" ca="1" si="4"/>
        <v>-7.4048074169898975E-2</v>
      </c>
      <c r="P23">
        <f t="shared" ca="1" si="5"/>
        <v>8.4373184809400842E-2</v>
      </c>
      <c r="Q23" s="1">
        <f t="shared" si="6"/>
        <v>1097.0599999999995</v>
      </c>
      <c r="R23">
        <f>G23</f>
        <v>1.5136099989831564E-2</v>
      </c>
    </row>
    <row r="24" spans="1:21" x14ac:dyDescent="0.2">
      <c r="A24" s="83" t="s">
        <v>146</v>
      </c>
      <c r="B24" s="87" t="s">
        <v>39</v>
      </c>
      <c r="C24" s="83">
        <v>16787.638999999999</v>
      </c>
      <c r="D24" s="83" t="s">
        <v>101</v>
      </c>
      <c r="E24" s="27">
        <f t="shared" si="0"/>
        <v>-19000.54929541604</v>
      </c>
      <c r="F24" s="15">
        <f t="shared" si="1"/>
        <v>-19000.5</v>
      </c>
      <c r="G24" s="93">
        <f t="shared" si="2"/>
        <v>-8.6290140006894944E-2</v>
      </c>
      <c r="K24">
        <f t="shared" si="3"/>
        <v>-8.6290140006894944E-2</v>
      </c>
      <c r="O24">
        <f t="shared" ca="1" si="4"/>
        <v>-7.3168016458476967E-2</v>
      </c>
      <c r="P24">
        <f t="shared" ca="1" si="5"/>
        <v>8.3155747199168129E-2</v>
      </c>
      <c r="Q24" s="1">
        <f t="shared" si="6"/>
        <v>1769.1389999999992</v>
      </c>
      <c r="R24">
        <f>G24</f>
        <v>-8.6290140006894944E-2</v>
      </c>
    </row>
    <row r="25" spans="1:21" x14ac:dyDescent="0.2">
      <c r="A25" s="83" t="s">
        <v>146</v>
      </c>
      <c r="B25" s="87" t="s">
        <v>41</v>
      </c>
      <c r="C25" s="83">
        <v>16816.587</v>
      </c>
      <c r="D25" s="83" t="s">
        <v>101</v>
      </c>
      <c r="E25" s="27">
        <f t="shared" si="0"/>
        <v>-18984.01202124669</v>
      </c>
      <c r="F25" s="15">
        <f t="shared" si="1"/>
        <v>-18984</v>
      </c>
      <c r="G25" s="93">
        <f t="shared" si="2"/>
        <v>-2.1042830005171709E-2</v>
      </c>
      <c r="K25">
        <f t="shared" si="3"/>
        <v>-2.1042830005171709E-2</v>
      </c>
      <c r="O25">
        <f t="shared" ca="1" si="4"/>
        <v>-7.3130201478689302E-2</v>
      </c>
      <c r="P25">
        <f t="shared" ca="1" si="5"/>
        <v>8.3103435426853445E-2</v>
      </c>
      <c r="Q25" s="1">
        <f t="shared" si="6"/>
        <v>1798.0869999999995</v>
      </c>
      <c r="S25">
        <f>G25</f>
        <v>-2.1042830005171709E-2</v>
      </c>
    </row>
    <row r="26" spans="1:21" x14ac:dyDescent="0.2">
      <c r="A26" s="83" t="s">
        <v>146</v>
      </c>
      <c r="B26" s="87" t="s">
        <v>41</v>
      </c>
      <c r="C26" s="83">
        <v>16844.53</v>
      </c>
      <c r="D26" s="83" t="s">
        <v>101</v>
      </c>
      <c r="E26" s="27">
        <f t="shared" si="0"/>
        <v>-18968.048878642221</v>
      </c>
      <c r="F26" s="15">
        <f t="shared" si="1"/>
        <v>-18968</v>
      </c>
      <c r="G26" s="93">
        <f t="shared" si="2"/>
        <v>-8.5560590006934945E-2</v>
      </c>
      <c r="K26">
        <f t="shared" si="3"/>
        <v>-8.5560590006934945E-2</v>
      </c>
      <c r="O26">
        <f t="shared" ca="1" si="4"/>
        <v>-7.3093532407380063E-2</v>
      </c>
      <c r="P26">
        <f t="shared" ca="1" si="5"/>
        <v>8.3052708859760419E-2</v>
      </c>
      <c r="Q26" s="1">
        <f t="shared" si="6"/>
        <v>1826.0299999999988</v>
      </c>
      <c r="S26">
        <f>G26</f>
        <v>-8.5560590006934945E-2</v>
      </c>
    </row>
    <row r="27" spans="1:21" x14ac:dyDescent="0.2">
      <c r="A27" s="83" t="s">
        <v>146</v>
      </c>
      <c r="B27" s="87" t="s">
        <v>41</v>
      </c>
      <c r="C27" s="83">
        <v>16872.545999999998</v>
      </c>
      <c r="D27" s="83" t="s">
        <v>101</v>
      </c>
      <c r="E27" s="27">
        <f t="shared" si="0"/>
        <v>-18952.044032948961</v>
      </c>
      <c r="F27" s="15">
        <f t="shared" si="1"/>
        <v>-18952</v>
      </c>
      <c r="G27" s="93">
        <f t="shared" si="2"/>
        <v>-7.7078350008378038E-2</v>
      </c>
      <c r="K27">
        <f t="shared" si="3"/>
        <v>-7.7078350008378038E-2</v>
      </c>
      <c r="O27">
        <f t="shared" ca="1" si="4"/>
        <v>-7.305686333607081E-2</v>
      </c>
      <c r="P27">
        <f t="shared" ca="1" si="5"/>
        <v>8.3001982292667392E-2</v>
      </c>
      <c r="Q27" s="1">
        <f t="shared" si="6"/>
        <v>1854.0459999999985</v>
      </c>
      <c r="S27">
        <f>G27</f>
        <v>-7.7078350008378038E-2</v>
      </c>
    </row>
    <row r="28" spans="1:21" x14ac:dyDescent="0.2">
      <c r="A28" s="83" t="s">
        <v>146</v>
      </c>
      <c r="B28" s="87" t="s">
        <v>39</v>
      </c>
      <c r="C28" s="83">
        <v>17053.754000000001</v>
      </c>
      <c r="D28" s="83" t="s">
        <v>101</v>
      </c>
      <c r="E28" s="27">
        <f t="shared" si="0"/>
        <v>-18848.524398512069</v>
      </c>
      <c r="F28" s="15">
        <f t="shared" si="1"/>
        <v>-18848.5</v>
      </c>
      <c r="G28" s="93">
        <f t="shared" si="2"/>
        <v>-4.2708860004495364E-2</v>
      </c>
      <c r="K28">
        <f t="shared" si="3"/>
        <v>-4.2708860004495364E-2</v>
      </c>
      <c r="O28">
        <f t="shared" ca="1" si="4"/>
        <v>-7.2819660281039089E-2</v>
      </c>
      <c r="P28">
        <f t="shared" ca="1" si="5"/>
        <v>8.2673844811784358E-2</v>
      </c>
      <c r="Q28" s="1">
        <f t="shared" si="6"/>
        <v>2035.2540000000008</v>
      </c>
      <c r="R28">
        <f>G28</f>
        <v>-4.2708860004495364E-2</v>
      </c>
    </row>
    <row r="29" spans="1:21" x14ac:dyDescent="0.2">
      <c r="A29" s="83" t="s">
        <v>146</v>
      </c>
      <c r="B29" s="87" t="s">
        <v>39</v>
      </c>
      <c r="C29" s="83">
        <v>17146.546999999999</v>
      </c>
      <c r="D29" s="83" t="s">
        <v>101</v>
      </c>
      <c r="E29" s="27">
        <f t="shared" si="0"/>
        <v>-18795.514059905039</v>
      </c>
      <c r="F29" s="15">
        <f t="shared" si="1"/>
        <v>-18795.5</v>
      </c>
      <c r="G29" s="93">
        <f t="shared" si="2"/>
        <v>-2.461144000699278E-2</v>
      </c>
      <c r="K29">
        <f t="shared" si="3"/>
        <v>-2.461144000699278E-2</v>
      </c>
      <c r="O29">
        <f t="shared" ca="1" si="4"/>
        <v>-7.26981939823272E-2</v>
      </c>
      <c r="P29">
        <f t="shared" ca="1" si="5"/>
        <v>8.2505813058288691E-2</v>
      </c>
      <c r="Q29" s="1">
        <f t="shared" si="6"/>
        <v>2128.0469999999987</v>
      </c>
      <c r="R29">
        <f>G29</f>
        <v>-2.461144000699278E-2</v>
      </c>
    </row>
    <row r="30" spans="1:21" x14ac:dyDescent="0.2">
      <c r="A30" s="83" t="s">
        <v>146</v>
      </c>
      <c r="B30" s="87" t="s">
        <v>41</v>
      </c>
      <c r="C30" s="83">
        <v>17152.71</v>
      </c>
      <c r="D30" s="83" t="s">
        <v>101</v>
      </c>
      <c r="E30" s="27">
        <f t="shared" si="0"/>
        <v>-18791.993290915623</v>
      </c>
      <c r="F30" s="15">
        <f t="shared" si="1"/>
        <v>-18792</v>
      </c>
      <c r="G30" s="93">
        <f t="shared" si="2"/>
        <v>1.1744049988919869E-2</v>
      </c>
      <c r="K30">
        <f t="shared" si="3"/>
        <v>1.1744049988919869E-2</v>
      </c>
      <c r="O30">
        <f t="shared" ca="1" si="4"/>
        <v>-7.2690172622978305E-2</v>
      </c>
      <c r="P30">
        <f t="shared" ca="1" si="5"/>
        <v>8.2494716621737088E-2</v>
      </c>
      <c r="Q30" s="1">
        <f t="shared" si="6"/>
        <v>2134.2099999999991</v>
      </c>
      <c r="S30">
        <f>G30</f>
        <v>1.1744049988919869E-2</v>
      </c>
    </row>
    <row r="31" spans="1:21" x14ac:dyDescent="0.2">
      <c r="A31" s="83" t="s">
        <v>146</v>
      </c>
      <c r="B31" s="87" t="s">
        <v>41</v>
      </c>
      <c r="C31" s="83">
        <v>17173.635999999999</v>
      </c>
      <c r="D31" s="83" t="s">
        <v>101</v>
      </c>
      <c r="E31" s="27">
        <f t="shared" si="0"/>
        <v>-18780.038786311925</v>
      </c>
      <c r="F31" s="15">
        <f t="shared" si="1"/>
        <v>-18780</v>
      </c>
      <c r="G31" s="93">
        <f t="shared" si="2"/>
        <v>-6.7894270010583568E-2</v>
      </c>
      <c r="K31">
        <f t="shared" si="3"/>
        <v>-6.7894270010583568E-2</v>
      </c>
      <c r="O31">
        <f t="shared" ca="1" si="4"/>
        <v>-7.2662670819496372E-2</v>
      </c>
      <c r="P31">
        <f t="shared" ca="1" si="5"/>
        <v>8.2456671696417322E-2</v>
      </c>
      <c r="Q31" s="1">
        <f t="shared" si="6"/>
        <v>2155.1359999999986</v>
      </c>
      <c r="S31">
        <f>G31</f>
        <v>-6.7894270010583568E-2</v>
      </c>
    </row>
    <row r="32" spans="1:21" x14ac:dyDescent="0.2">
      <c r="A32" s="83" t="s">
        <v>146</v>
      </c>
      <c r="B32" s="87" t="s">
        <v>39</v>
      </c>
      <c r="C32" s="83">
        <v>17188.594000000001</v>
      </c>
      <c r="D32" s="83" t="s">
        <v>101</v>
      </c>
      <c r="E32" s="27">
        <f t="shared" si="0"/>
        <v>-18771.49365203581</v>
      </c>
      <c r="F32" s="15">
        <f t="shared" si="1"/>
        <v>-18771.5</v>
      </c>
      <c r="G32" s="93">
        <f t="shared" si="2"/>
        <v>1.1111919997347286E-2</v>
      </c>
      <c r="K32">
        <f t="shared" si="3"/>
        <v>1.1111919997347286E-2</v>
      </c>
      <c r="O32">
        <f t="shared" ca="1" si="4"/>
        <v>-7.264319037536332E-2</v>
      </c>
      <c r="P32">
        <f t="shared" ca="1" si="5"/>
        <v>8.2429723207649144E-2</v>
      </c>
      <c r="Q32" s="1">
        <f t="shared" si="6"/>
        <v>2170.094000000001</v>
      </c>
      <c r="R32">
        <f>G32</f>
        <v>1.1111919997347286E-2</v>
      </c>
    </row>
    <row r="33" spans="1:21" x14ac:dyDescent="0.2">
      <c r="A33" s="83" t="s">
        <v>146</v>
      </c>
      <c r="B33" s="87" t="s">
        <v>39</v>
      </c>
      <c r="C33" s="83">
        <v>17216.559000000001</v>
      </c>
      <c r="D33" s="83" t="s">
        <v>101</v>
      </c>
      <c r="E33" s="27">
        <f t="shared" si="0"/>
        <v>-18755.517941377184</v>
      </c>
      <c r="F33" s="15">
        <f t="shared" si="1"/>
        <v>-18755.5</v>
      </c>
      <c r="G33" s="93">
        <f t="shared" si="2"/>
        <v>-3.1405840003571939E-2</v>
      </c>
      <c r="K33">
        <f t="shared" si="3"/>
        <v>-3.1405840003571939E-2</v>
      </c>
      <c r="O33">
        <f t="shared" ca="1" si="4"/>
        <v>-7.2606521304054067E-2</v>
      </c>
      <c r="P33">
        <f t="shared" ca="1" si="5"/>
        <v>8.2378996640556118E-2</v>
      </c>
      <c r="Q33" s="1">
        <f t="shared" si="6"/>
        <v>2198.0590000000011</v>
      </c>
      <c r="R33">
        <f>G33</f>
        <v>-3.1405840003571939E-2</v>
      </c>
    </row>
    <row r="34" spans="1:21" x14ac:dyDescent="0.2">
      <c r="A34" s="83" t="s">
        <v>146</v>
      </c>
      <c r="B34" s="87" t="s">
        <v>41</v>
      </c>
      <c r="C34" s="83">
        <v>17245.473999999998</v>
      </c>
      <c r="D34" s="83" t="s">
        <v>101</v>
      </c>
      <c r="E34" s="27">
        <f t="shared" si="0"/>
        <v>-18738.999519289071</v>
      </c>
      <c r="F34" s="15">
        <f t="shared" si="1"/>
        <v>-18739</v>
      </c>
      <c r="G34" s="93">
        <f t="shared" si="2"/>
        <v>8.4146999506629072E-4</v>
      </c>
      <c r="K34">
        <f t="shared" si="3"/>
        <v>8.4146999506629072E-4</v>
      </c>
      <c r="O34">
        <f t="shared" ca="1" si="4"/>
        <v>-7.2568706324266402E-2</v>
      </c>
      <c r="P34">
        <f t="shared" ca="1" si="5"/>
        <v>8.2326684868241434E-2</v>
      </c>
      <c r="Q34" s="1">
        <f t="shared" si="6"/>
        <v>2226.9739999999983</v>
      </c>
      <c r="S34">
        <f>G34</f>
        <v>8.4146999506629072E-4</v>
      </c>
    </row>
    <row r="35" spans="1:21" x14ac:dyDescent="0.2">
      <c r="A35" s="83" t="s">
        <v>146</v>
      </c>
      <c r="B35" s="87" t="s">
        <v>39</v>
      </c>
      <c r="C35" s="83">
        <v>17438.864000000001</v>
      </c>
      <c r="D35" s="83" t="s">
        <v>101</v>
      </c>
      <c r="E35" s="27">
        <f t="shared" si="0"/>
        <v>-18628.520610500545</v>
      </c>
      <c r="F35" s="15">
        <f t="shared" si="1"/>
        <v>-18628.5</v>
      </c>
      <c r="G35" s="93">
        <f t="shared" si="2"/>
        <v>-3.6078060005820589E-2</v>
      </c>
      <c r="K35">
        <f t="shared" si="3"/>
        <v>-3.6078060005820589E-2</v>
      </c>
      <c r="O35">
        <f t="shared" ca="1" si="4"/>
        <v>-7.2315460550536892E-2</v>
      </c>
      <c r="P35">
        <f t="shared" ca="1" si="5"/>
        <v>8.1976354514255195E-2</v>
      </c>
      <c r="Q35" s="1">
        <f t="shared" si="6"/>
        <v>2420.3640000000014</v>
      </c>
      <c r="R35">
        <f>G35</f>
        <v>-3.6078060005820589E-2</v>
      </c>
    </row>
    <row r="36" spans="1:21" x14ac:dyDescent="0.2">
      <c r="A36" s="83" t="s">
        <v>192</v>
      </c>
      <c r="B36" s="87" t="s">
        <v>41</v>
      </c>
      <c r="C36" s="83">
        <v>17562.239000000001</v>
      </c>
      <c r="D36" s="83" t="s">
        <v>101</v>
      </c>
      <c r="E36" s="27">
        <f t="shared" si="0"/>
        <v>-18558.039534065447</v>
      </c>
      <c r="F36" s="15">
        <f t="shared" si="1"/>
        <v>-18558</v>
      </c>
      <c r="G36" s="93">
        <f t="shared" si="2"/>
        <v>-6.9203190007101512E-2</v>
      </c>
      <c r="K36">
        <f t="shared" si="3"/>
        <v>-6.9203190007101512E-2</v>
      </c>
      <c r="O36">
        <f t="shared" ca="1" si="4"/>
        <v>-7.2153887455080515E-2</v>
      </c>
      <c r="P36">
        <f t="shared" ca="1" si="5"/>
        <v>8.1752840578001529E-2</v>
      </c>
      <c r="Q36" s="1">
        <f t="shared" si="6"/>
        <v>2543.7390000000014</v>
      </c>
      <c r="S36">
        <f>G36</f>
        <v>-6.9203190007101512E-2</v>
      </c>
    </row>
    <row r="37" spans="1:21" x14ac:dyDescent="0.2">
      <c r="A37" s="83" t="s">
        <v>146</v>
      </c>
      <c r="B37" s="87" t="s">
        <v>39</v>
      </c>
      <c r="C37" s="83">
        <v>17769.761999999999</v>
      </c>
      <c r="D37" s="83" t="s">
        <v>101</v>
      </c>
      <c r="E37" s="27">
        <f t="shared" si="0"/>
        <v>-18439.486793031676</v>
      </c>
      <c r="F37" s="15">
        <f t="shared" si="1"/>
        <v>-18439.5</v>
      </c>
      <c r="G37" s="93">
        <f t="shared" si="2"/>
        <v>2.3118399993109051E-2</v>
      </c>
      <c r="K37">
        <f t="shared" si="3"/>
        <v>2.3118399993109051E-2</v>
      </c>
      <c r="O37">
        <f t="shared" ca="1" si="4"/>
        <v>-7.1882307145696378E-2</v>
      </c>
      <c r="P37">
        <f t="shared" ca="1" si="5"/>
        <v>8.137714694046877E-2</v>
      </c>
      <c r="Q37" s="1">
        <f t="shared" si="6"/>
        <v>2751.2619999999988</v>
      </c>
      <c r="R37">
        <f>G37</f>
        <v>2.3118399993109051E-2</v>
      </c>
    </row>
    <row r="38" spans="1:21" x14ac:dyDescent="0.2">
      <c r="A38" s="83" t="s">
        <v>192</v>
      </c>
      <c r="B38" s="87" t="s">
        <v>41</v>
      </c>
      <c r="C38" s="83">
        <v>17821.362000000001</v>
      </c>
      <c r="D38" s="83" t="s">
        <v>101</v>
      </c>
      <c r="E38" s="27">
        <f t="shared" si="0"/>
        <v>-18410.008993282529</v>
      </c>
      <c r="F38" s="15">
        <f t="shared" si="1"/>
        <v>-18410</v>
      </c>
      <c r="G38" s="93">
        <f t="shared" si="2"/>
        <v>-1.574247000462492E-2</v>
      </c>
      <c r="K38">
        <f t="shared" si="3"/>
        <v>-1.574247000462492E-2</v>
      </c>
      <c r="O38">
        <f t="shared" ca="1" si="4"/>
        <v>-7.1814698545469957E-2</v>
      </c>
      <c r="P38">
        <f t="shared" ca="1" si="5"/>
        <v>8.1283619832391005E-2</v>
      </c>
      <c r="Q38" s="1">
        <f t="shared" si="6"/>
        <v>2802.862000000001</v>
      </c>
      <c r="S38">
        <f>G38</f>
        <v>-1.574247000462492E-2</v>
      </c>
    </row>
    <row r="39" spans="1:21" x14ac:dyDescent="0.2">
      <c r="A39" s="83" t="s">
        <v>146</v>
      </c>
      <c r="B39" s="87" t="s">
        <v>39</v>
      </c>
      <c r="C39" s="83">
        <v>17832.717000000001</v>
      </c>
      <c r="D39" s="83" t="s">
        <v>101</v>
      </c>
      <c r="E39" s="27">
        <f t="shared" si="0"/>
        <v>-18403.522163512149</v>
      </c>
      <c r="F39" s="15">
        <f t="shared" si="1"/>
        <v>-18403.5</v>
      </c>
      <c r="G39" s="93">
        <f t="shared" si="2"/>
        <v>-3.8796560005721403E-2</v>
      </c>
      <c r="K39">
        <f t="shared" si="3"/>
        <v>-3.8796560005721403E-2</v>
      </c>
      <c r="O39">
        <f t="shared" ca="1" si="4"/>
        <v>-7.1799801735250565E-2</v>
      </c>
      <c r="P39">
        <f t="shared" ca="1" si="5"/>
        <v>8.1263012164509457E-2</v>
      </c>
      <c r="Q39" s="1">
        <f t="shared" si="6"/>
        <v>2814.2170000000006</v>
      </c>
      <c r="R39">
        <f>G39</f>
        <v>-3.8796560005721403E-2</v>
      </c>
    </row>
    <row r="40" spans="1:21" x14ac:dyDescent="0.2">
      <c r="A40" s="83" t="s">
        <v>146</v>
      </c>
      <c r="B40" s="87" t="s">
        <v>41</v>
      </c>
      <c r="C40" s="83">
        <v>18589.830000000002</v>
      </c>
      <c r="D40" s="83" t="s">
        <v>101</v>
      </c>
      <c r="E40" s="27">
        <f t="shared" si="0"/>
        <v>-17971.002291390498</v>
      </c>
      <c r="F40" s="15">
        <f t="shared" si="1"/>
        <v>-17971</v>
      </c>
      <c r="G40" s="93">
        <f t="shared" si="2"/>
        <v>-4.0110100053425413E-3</v>
      </c>
      <c r="K40">
        <f t="shared" si="3"/>
        <v>-4.0110100053425413E-3</v>
      </c>
      <c r="O40">
        <f t="shared" ca="1" si="4"/>
        <v>-7.0808590901422386E-2</v>
      </c>
      <c r="P40">
        <f t="shared" ca="1" si="5"/>
        <v>7.9891809647776008E-2</v>
      </c>
      <c r="Q40" s="1">
        <f t="shared" si="6"/>
        <v>3571.3300000000017</v>
      </c>
      <c r="S40">
        <f>G40</f>
        <v>-4.0110100053425413E-3</v>
      </c>
    </row>
    <row r="41" spans="1:21" x14ac:dyDescent="0.2">
      <c r="A41" s="83" t="s">
        <v>146</v>
      </c>
      <c r="B41" s="87" t="s">
        <v>39</v>
      </c>
      <c r="C41" s="83">
        <v>18842.805</v>
      </c>
      <c r="D41" s="83" t="s">
        <v>101</v>
      </c>
      <c r="E41" s="27">
        <f t="shared" si="0"/>
        <v>-17826.483950469166</v>
      </c>
      <c r="F41" s="15">
        <f t="shared" si="1"/>
        <v>-17826.5</v>
      </c>
      <c r="G41" s="93">
        <f t="shared" si="2"/>
        <v>2.8094219993363367E-2</v>
      </c>
      <c r="K41">
        <f t="shared" si="3"/>
        <v>2.8094219993363367E-2</v>
      </c>
      <c r="O41">
        <f t="shared" ca="1" si="4"/>
        <v>-7.0477423351160723E-2</v>
      </c>
      <c r="P41">
        <f t="shared" ca="1" si="5"/>
        <v>7.9433685338717086E-2</v>
      </c>
      <c r="Q41" s="1">
        <f t="shared" si="6"/>
        <v>3824.3050000000003</v>
      </c>
      <c r="R41">
        <f>G41</f>
        <v>2.8094219993363367E-2</v>
      </c>
    </row>
    <row r="42" spans="1:21" x14ac:dyDescent="0.2">
      <c r="A42" s="83" t="s">
        <v>146</v>
      </c>
      <c r="B42" s="87" t="s">
        <v>39</v>
      </c>
      <c r="C42" s="83">
        <v>18849.794999999998</v>
      </c>
      <c r="D42" s="83" t="s">
        <v>101</v>
      </c>
      <c r="E42" s="27">
        <f t="shared" si="0"/>
        <v>-17822.490736898497</v>
      </c>
      <c r="F42" s="15">
        <f t="shared" si="1"/>
        <v>-17822.5</v>
      </c>
      <c r="G42" s="93">
        <f t="shared" si="2"/>
        <v>1.6214779992878903E-2</v>
      </c>
      <c r="K42">
        <f t="shared" si="3"/>
        <v>1.6214779992878903E-2</v>
      </c>
      <c r="O42">
        <f t="shared" ca="1" si="4"/>
        <v>-7.0468256083333403E-2</v>
      </c>
      <c r="P42">
        <f t="shared" ca="1" si="5"/>
        <v>7.9421003696943826E-2</v>
      </c>
      <c r="Q42" s="1">
        <f t="shared" si="6"/>
        <v>3831.2949999999983</v>
      </c>
      <c r="R42">
        <f>G42</f>
        <v>1.6214779992878903E-2</v>
      </c>
    </row>
    <row r="43" spans="1:21" x14ac:dyDescent="0.2">
      <c r="A43" s="83" t="s">
        <v>146</v>
      </c>
      <c r="B43" s="87" t="s">
        <v>41</v>
      </c>
      <c r="C43" s="83">
        <v>19284.756000000001</v>
      </c>
      <c r="D43" s="83" t="s">
        <v>101</v>
      </c>
      <c r="E43" s="27">
        <f t="shared" si="0"/>
        <v>-17574.008309443274</v>
      </c>
      <c r="F43" s="15">
        <f t="shared" si="1"/>
        <v>-17574</v>
      </c>
      <c r="G43" s="93">
        <f t="shared" si="2"/>
        <v>-1.4545430007274263E-2</v>
      </c>
      <c r="K43">
        <f t="shared" si="3"/>
        <v>-1.4545430007274263E-2</v>
      </c>
      <c r="O43">
        <f t="shared" ca="1" si="4"/>
        <v>-6.9898739569561608E-2</v>
      </c>
      <c r="P43">
        <f t="shared" ca="1" si="5"/>
        <v>7.8633156701780199E-2</v>
      </c>
      <c r="Q43" s="1">
        <f t="shared" si="6"/>
        <v>4266.2560000000012</v>
      </c>
      <c r="S43">
        <f>G43</f>
        <v>-1.4545430007274263E-2</v>
      </c>
    </row>
    <row r="44" spans="1:21" x14ac:dyDescent="0.2">
      <c r="A44" s="83" t="s">
        <v>146</v>
      </c>
      <c r="B44" s="87" t="s">
        <v>39</v>
      </c>
      <c r="C44" s="83">
        <v>19334.646000000001</v>
      </c>
      <c r="D44" s="83" t="s">
        <v>101</v>
      </c>
      <c r="E44" s="27">
        <f t="shared" si="0"/>
        <v>-17545.507390267208</v>
      </c>
      <c r="F44" s="15">
        <f t="shared" si="1"/>
        <v>-17545.5</v>
      </c>
      <c r="G44" s="93">
        <f t="shared" si="2"/>
        <v>-1.2936440005432814E-2</v>
      </c>
      <c r="K44">
        <f t="shared" si="3"/>
        <v>-1.2936440005432814E-2</v>
      </c>
      <c r="O44">
        <f t="shared" ca="1" si="4"/>
        <v>-6.983342278629201E-2</v>
      </c>
      <c r="P44">
        <f t="shared" ca="1" si="5"/>
        <v>7.8542800004145749E-2</v>
      </c>
      <c r="Q44" s="1">
        <f t="shared" si="6"/>
        <v>4316.1460000000006</v>
      </c>
      <c r="R44">
        <f>G44</f>
        <v>-1.2936440005432814E-2</v>
      </c>
    </row>
    <row r="45" spans="1:21" x14ac:dyDescent="0.2">
      <c r="A45" s="83" t="s">
        <v>146</v>
      </c>
      <c r="B45" s="87" t="s">
        <v>39</v>
      </c>
      <c r="C45" s="83">
        <v>19677.811000000002</v>
      </c>
      <c r="D45" s="83" t="s">
        <v>101</v>
      </c>
      <c r="E45" s="27">
        <f t="shared" si="0"/>
        <v>-17349.465740055646</v>
      </c>
      <c r="F45" s="15">
        <f t="shared" si="1"/>
        <v>-17349.5</v>
      </c>
      <c r="G45" s="93">
        <f t="shared" si="2"/>
        <v>5.9970999995130114E-2</v>
      </c>
      <c r="K45">
        <f t="shared" si="3"/>
        <v>5.9970999995130114E-2</v>
      </c>
      <c r="O45">
        <f t="shared" ca="1" si="4"/>
        <v>-6.9384226662753692E-2</v>
      </c>
      <c r="P45">
        <f t="shared" ca="1" si="5"/>
        <v>7.7921399557256132E-2</v>
      </c>
      <c r="Q45" s="1">
        <f t="shared" si="6"/>
        <v>4659.3110000000015</v>
      </c>
      <c r="R45">
        <f>G45</f>
        <v>5.9970999995130114E-2</v>
      </c>
    </row>
    <row r="46" spans="1:21" x14ac:dyDescent="0.2">
      <c r="A46" s="83" t="s">
        <v>146</v>
      </c>
      <c r="B46" s="87" t="s">
        <v>41</v>
      </c>
      <c r="C46" s="83">
        <v>19713.829000000002</v>
      </c>
      <c r="D46" s="83" t="s">
        <v>101</v>
      </c>
      <c r="E46" s="27">
        <f t="shared" si="0"/>
        <v>-17328.889550300515</v>
      </c>
      <c r="F46" s="15">
        <f t="shared" si="1"/>
        <v>-17329</v>
      </c>
      <c r="O46">
        <f t="shared" ca="1" si="4"/>
        <v>-6.9337244415138721E-2</v>
      </c>
      <c r="P46">
        <f t="shared" ca="1" si="5"/>
        <v>7.7856406143168189E-2</v>
      </c>
      <c r="Q46" s="1">
        <f t="shared" si="6"/>
        <v>4695.3290000000015</v>
      </c>
      <c r="U46" s="93">
        <f>C46-(C$7+F46*C$8)</f>
        <v>0.19333886999447714</v>
      </c>
    </row>
    <row r="47" spans="1:21" x14ac:dyDescent="0.2">
      <c r="A47" s="83" t="s">
        <v>146</v>
      </c>
      <c r="B47" s="87" t="s">
        <v>39</v>
      </c>
      <c r="C47" s="83">
        <v>19798.481</v>
      </c>
      <c r="D47" s="83" t="s">
        <v>101</v>
      </c>
      <c r="E47" s="27">
        <f t="shared" si="0"/>
        <v>-17280.529963006622</v>
      </c>
      <c r="F47" s="15">
        <f t="shared" si="1"/>
        <v>-17280.5</v>
      </c>
      <c r="G47" s="93">
        <f t="shared" ref="G47:G87" si="7">C47-(C$7+F47*C$8)</f>
        <v>-5.2449340008024592E-2</v>
      </c>
      <c r="K47">
        <f t="shared" ref="K47:K87" si="8">G47</f>
        <v>-5.2449340008024592E-2</v>
      </c>
      <c r="O47">
        <f t="shared" ca="1" si="4"/>
        <v>-6.922609129273255E-2</v>
      </c>
      <c r="P47">
        <f t="shared" ca="1" si="5"/>
        <v>7.7702641236667452E-2</v>
      </c>
      <c r="Q47" s="1">
        <f t="shared" si="6"/>
        <v>4779.9809999999998</v>
      </c>
      <c r="R47">
        <f>G47</f>
        <v>-5.2449340008024592E-2</v>
      </c>
    </row>
    <row r="48" spans="1:21" x14ac:dyDescent="0.2">
      <c r="A48" s="83" t="s">
        <v>146</v>
      </c>
      <c r="B48" s="87" t="s">
        <v>39</v>
      </c>
      <c r="C48" s="83">
        <v>19999.853999999999</v>
      </c>
      <c r="D48" s="83" t="s">
        <v>101</v>
      </c>
      <c r="E48" s="27">
        <f t="shared" si="0"/>
        <v>-17165.490564384814</v>
      </c>
      <c r="F48" s="15">
        <f t="shared" si="1"/>
        <v>-17165.5</v>
      </c>
      <c r="G48" s="93">
        <f t="shared" si="7"/>
        <v>1.6516759991645813E-2</v>
      </c>
      <c r="K48">
        <f t="shared" si="8"/>
        <v>1.6516759991645813E-2</v>
      </c>
      <c r="O48">
        <f t="shared" ca="1" si="4"/>
        <v>-6.8962532342697308E-2</v>
      </c>
      <c r="P48">
        <f t="shared" ca="1" si="5"/>
        <v>7.7338044035686282E-2</v>
      </c>
      <c r="Q48" s="1">
        <f t="shared" si="6"/>
        <v>4981.3539999999994</v>
      </c>
      <c r="R48">
        <f>G48</f>
        <v>1.6516759991645813E-2</v>
      </c>
    </row>
    <row r="49" spans="1:19" x14ac:dyDescent="0.2">
      <c r="A49" s="83" t="s">
        <v>146</v>
      </c>
      <c r="B49" s="87" t="s">
        <v>39</v>
      </c>
      <c r="C49" s="83">
        <v>20078.595000000001</v>
      </c>
      <c r="D49" s="83" t="s">
        <v>101</v>
      </c>
      <c r="E49" s="27">
        <f t="shared" si="0"/>
        <v>-17120.507784732727</v>
      </c>
      <c r="F49" s="15">
        <f t="shared" si="1"/>
        <v>-17120.5</v>
      </c>
      <c r="G49" s="93">
        <f t="shared" si="7"/>
        <v>-1.362694000636111E-2</v>
      </c>
      <c r="K49">
        <f t="shared" si="8"/>
        <v>-1.362694000636111E-2</v>
      </c>
      <c r="O49">
        <f t="shared" ca="1" si="4"/>
        <v>-6.8859400579640045E-2</v>
      </c>
      <c r="P49">
        <f t="shared" ca="1" si="5"/>
        <v>7.7195375565737148E-2</v>
      </c>
      <c r="Q49" s="1">
        <f t="shared" si="6"/>
        <v>5060.0950000000012</v>
      </c>
      <c r="R49">
        <f>G49</f>
        <v>-1.362694000636111E-2</v>
      </c>
    </row>
    <row r="50" spans="1:19" x14ac:dyDescent="0.2">
      <c r="A50" s="83" t="s">
        <v>146</v>
      </c>
      <c r="B50" s="87" t="s">
        <v>41</v>
      </c>
      <c r="C50" s="83">
        <v>20385.795999999998</v>
      </c>
      <c r="D50" s="83" t="s">
        <v>101</v>
      </c>
      <c r="E50" s="27">
        <f t="shared" si="0"/>
        <v>-16945.011475416097</v>
      </c>
      <c r="F50" s="15">
        <f t="shared" si="1"/>
        <v>-16945</v>
      </c>
      <c r="G50" s="93">
        <f t="shared" si="7"/>
        <v>-2.0087370008695871E-2</v>
      </c>
      <c r="K50">
        <f t="shared" si="8"/>
        <v>-2.0087370008695871E-2</v>
      </c>
      <c r="O50">
        <f t="shared" ca="1" si="4"/>
        <v>-6.8457186703716699E-2</v>
      </c>
      <c r="P50">
        <f t="shared" ca="1" si="5"/>
        <v>7.6638968532935475E-2</v>
      </c>
      <c r="Q50" s="1">
        <f t="shared" si="6"/>
        <v>5367.2959999999985</v>
      </c>
      <c r="S50">
        <f>G50</f>
        <v>-2.0087370008695871E-2</v>
      </c>
    </row>
    <row r="51" spans="1:19" x14ac:dyDescent="0.2">
      <c r="A51" s="83" t="s">
        <v>146</v>
      </c>
      <c r="B51" s="87" t="s">
        <v>41</v>
      </c>
      <c r="C51" s="83">
        <v>21094.723999999998</v>
      </c>
      <c r="D51" s="83" t="s">
        <v>101</v>
      </c>
      <c r="E51" s="27">
        <f t="shared" si="0"/>
        <v>-16540.018498273377</v>
      </c>
      <c r="F51" s="15">
        <f t="shared" si="1"/>
        <v>-16540</v>
      </c>
      <c r="G51" s="93">
        <f t="shared" si="7"/>
        <v>-3.2380670007114531E-2</v>
      </c>
      <c r="K51">
        <f t="shared" si="8"/>
        <v>-3.2380670007114531E-2</v>
      </c>
      <c r="O51">
        <f t="shared" ca="1" si="4"/>
        <v>-6.7529000836201308E-2</v>
      </c>
      <c r="P51">
        <f t="shared" ca="1" si="5"/>
        <v>7.5354952303393161E-2</v>
      </c>
      <c r="Q51" s="1">
        <f t="shared" si="6"/>
        <v>6076.2239999999983</v>
      </c>
      <c r="S51">
        <f>G51</f>
        <v>-3.2380670007114531E-2</v>
      </c>
    </row>
    <row r="52" spans="1:19" x14ac:dyDescent="0.2">
      <c r="A52" s="83" t="s">
        <v>146</v>
      </c>
      <c r="B52" s="87" t="s">
        <v>39</v>
      </c>
      <c r="C52" s="83">
        <v>21272.481</v>
      </c>
      <c r="D52" s="83" t="s">
        <v>101</v>
      </c>
      <c r="E52" s="27">
        <f t="shared" si="0"/>
        <v>-16438.470334513506</v>
      </c>
      <c r="F52" s="15">
        <f t="shared" si="1"/>
        <v>-16438.5</v>
      </c>
      <c r="G52" s="93">
        <f t="shared" si="7"/>
        <v>5.1928539993241429E-2</v>
      </c>
      <c r="K52">
        <f t="shared" si="8"/>
        <v>5.1928539993241429E-2</v>
      </c>
      <c r="O52">
        <f t="shared" ca="1" si="4"/>
        <v>-6.7296381415083248E-2</v>
      </c>
      <c r="P52">
        <f t="shared" ca="1" si="5"/>
        <v>7.5033155643396757E-2</v>
      </c>
      <c r="Q52" s="1">
        <f t="shared" si="6"/>
        <v>6253.9809999999998</v>
      </c>
      <c r="R52">
        <f>G52</f>
        <v>5.1928539993241429E-2</v>
      </c>
    </row>
    <row r="53" spans="1:19" x14ac:dyDescent="0.2">
      <c r="A53" s="83" t="s">
        <v>146</v>
      </c>
      <c r="B53" s="87" t="s">
        <v>39</v>
      </c>
      <c r="C53" s="83">
        <v>21466.773000000001</v>
      </c>
      <c r="D53" s="83" t="s">
        <v>101</v>
      </c>
      <c r="E53" s="27">
        <f t="shared" si="0"/>
        <v>-16327.476135504559</v>
      </c>
      <c r="F53" s="15">
        <f t="shared" si="1"/>
        <v>-16327.5</v>
      </c>
      <c r="G53" s="93">
        <f t="shared" si="7"/>
        <v>4.1774079993047053E-2</v>
      </c>
      <c r="K53">
        <f t="shared" si="8"/>
        <v>4.1774079993047053E-2</v>
      </c>
      <c r="O53">
        <f t="shared" ca="1" si="4"/>
        <v>-6.7041989732875326E-2</v>
      </c>
      <c r="P53">
        <f t="shared" ca="1" si="5"/>
        <v>7.468124008418886E-2</v>
      </c>
      <c r="Q53" s="1">
        <f t="shared" si="6"/>
        <v>6448.273000000001</v>
      </c>
      <c r="R53">
        <f>G53</f>
        <v>4.1774079993047053E-2</v>
      </c>
    </row>
    <row r="54" spans="1:19" x14ac:dyDescent="0.2">
      <c r="A54" s="83" t="s">
        <v>146</v>
      </c>
      <c r="B54" s="87" t="s">
        <v>41</v>
      </c>
      <c r="C54" s="83">
        <v>22244.749</v>
      </c>
      <c r="D54" s="83" t="s">
        <v>101</v>
      </c>
      <c r="E54" s="27">
        <f t="shared" si="0"/>
        <v>-15883.037749116118</v>
      </c>
      <c r="F54" s="15">
        <f t="shared" si="1"/>
        <v>-15883</v>
      </c>
      <c r="G54" s="93">
        <f t="shared" si="7"/>
        <v>-6.6078690007998375E-2</v>
      </c>
      <c r="K54">
        <f t="shared" si="8"/>
        <v>-6.6078690007998375E-2</v>
      </c>
      <c r="O54">
        <f t="shared" ca="1" si="4"/>
        <v>-6.6023277095565214E-2</v>
      </c>
      <c r="P54">
        <f t="shared" ca="1" si="5"/>
        <v>7.327199264213563E-2</v>
      </c>
      <c r="Q54" s="1">
        <f t="shared" si="6"/>
        <v>7226.2489999999998</v>
      </c>
      <c r="S54">
        <f>G54</f>
        <v>-6.6078690007998375E-2</v>
      </c>
    </row>
    <row r="55" spans="1:19" x14ac:dyDescent="0.2">
      <c r="A55" s="83" t="s">
        <v>146</v>
      </c>
      <c r="B55" s="87" t="s">
        <v>39</v>
      </c>
      <c r="C55" s="83">
        <v>22366.519</v>
      </c>
      <c r="D55" s="83" t="s">
        <v>101</v>
      </c>
      <c r="E55" s="27">
        <f t="shared" si="0"/>
        <v>-15813.473569359261</v>
      </c>
      <c r="F55" s="15">
        <f t="shared" si="1"/>
        <v>-15813.5</v>
      </c>
      <c r="G55" s="93">
        <f t="shared" si="7"/>
        <v>4.6266039993497543E-2</v>
      </c>
      <c r="K55">
        <f t="shared" si="8"/>
        <v>4.6266039993497543E-2</v>
      </c>
      <c r="O55">
        <f t="shared" ca="1" si="4"/>
        <v>-6.586399581706566E-2</v>
      </c>
      <c r="P55">
        <f t="shared" ca="1" si="5"/>
        <v>7.3051649116325279E-2</v>
      </c>
      <c r="Q55" s="1">
        <f t="shared" si="6"/>
        <v>7348.0190000000002</v>
      </c>
      <c r="R55">
        <f>G55</f>
        <v>4.6266039993497543E-2</v>
      </c>
    </row>
    <row r="56" spans="1:19" x14ac:dyDescent="0.2">
      <c r="A56" s="83" t="s">
        <v>146</v>
      </c>
      <c r="B56" s="87" t="s">
        <v>39</v>
      </c>
      <c r="C56" s="83">
        <v>22688.504000000001</v>
      </c>
      <c r="D56" s="83" t="s">
        <v>101</v>
      </c>
      <c r="E56" s="27">
        <f t="shared" si="0"/>
        <v>-15629.531527649386</v>
      </c>
      <c r="F56" s="15">
        <f t="shared" si="1"/>
        <v>-15629.5</v>
      </c>
      <c r="G56" s="93">
        <f t="shared" si="7"/>
        <v>-5.5188200007250998E-2</v>
      </c>
      <c r="K56">
        <f t="shared" si="8"/>
        <v>-5.5188200007250998E-2</v>
      </c>
      <c r="O56">
        <f t="shared" ca="1" si="4"/>
        <v>-6.5442301497009275E-2</v>
      </c>
      <c r="P56">
        <f t="shared" ca="1" si="5"/>
        <v>7.2468293594755442E-2</v>
      </c>
      <c r="Q56" s="1">
        <f t="shared" si="6"/>
        <v>7670.0040000000008</v>
      </c>
      <c r="R56">
        <f>G56</f>
        <v>-5.5188200007250998E-2</v>
      </c>
    </row>
    <row r="57" spans="1:19" x14ac:dyDescent="0.2">
      <c r="A57" s="83" t="s">
        <v>146</v>
      </c>
      <c r="B57" s="87" t="s">
        <v>39</v>
      </c>
      <c r="C57" s="83">
        <v>23605.797999999999</v>
      </c>
      <c r="D57" s="83" t="s">
        <v>101</v>
      </c>
      <c r="E57" s="27">
        <f t="shared" si="0"/>
        <v>-15105.504224488623</v>
      </c>
      <c r="F57" s="15">
        <f t="shared" si="1"/>
        <v>-15105.5</v>
      </c>
      <c r="G57" s="93">
        <f t="shared" si="7"/>
        <v>-7.3948400095105171E-3</v>
      </c>
      <c r="K57">
        <f t="shared" si="8"/>
        <v>-7.3948400095105171E-3</v>
      </c>
      <c r="O57">
        <f t="shared" ca="1" si="4"/>
        <v>-6.4241389411631322E-2</v>
      </c>
      <c r="P57">
        <f t="shared" ca="1" si="5"/>
        <v>7.0806998522458725E-2</v>
      </c>
      <c r="Q57" s="1">
        <f t="shared" si="6"/>
        <v>8587.2979999999989</v>
      </c>
      <c r="R57">
        <f>G57</f>
        <v>-7.3948400095105171E-3</v>
      </c>
    </row>
    <row r="58" spans="1:19" x14ac:dyDescent="0.2">
      <c r="A58" s="83" t="s">
        <v>146</v>
      </c>
      <c r="B58" s="87" t="s">
        <v>41</v>
      </c>
      <c r="C58" s="83">
        <v>23984.785</v>
      </c>
      <c r="D58" s="83" t="s">
        <v>101</v>
      </c>
      <c r="E58" s="27">
        <f t="shared" si="0"/>
        <v>-14888.99835445896</v>
      </c>
      <c r="F58" s="15">
        <f t="shared" si="1"/>
        <v>-14889</v>
      </c>
      <c r="G58" s="93">
        <f t="shared" si="7"/>
        <v>2.8804699941247236E-3</v>
      </c>
      <c r="K58">
        <f t="shared" si="8"/>
        <v>2.8804699941247236E-3</v>
      </c>
      <c r="O58">
        <f t="shared" ca="1" si="4"/>
        <v>-6.3745211040478034E-2</v>
      </c>
      <c r="P58">
        <f t="shared" ca="1" si="5"/>
        <v>7.0120604661481165E-2</v>
      </c>
      <c r="Q58" s="1">
        <f t="shared" si="6"/>
        <v>8966.2849999999999</v>
      </c>
      <c r="S58">
        <f>G58</f>
        <v>2.8804699941247236E-3</v>
      </c>
    </row>
    <row r="59" spans="1:19" x14ac:dyDescent="0.2">
      <c r="A59" s="83" t="s">
        <v>146</v>
      </c>
      <c r="B59" s="87" t="s">
        <v>39</v>
      </c>
      <c r="C59" s="83">
        <v>24356.791000000001</v>
      </c>
      <c r="D59" s="83" t="s">
        <v>101</v>
      </c>
      <c r="E59" s="27">
        <f t="shared" si="0"/>
        <v>-14676.480556523267</v>
      </c>
      <c r="F59" s="15">
        <f t="shared" si="1"/>
        <v>-14676.5</v>
      </c>
      <c r="G59" s="93">
        <f t="shared" si="7"/>
        <v>3.4035219992802013E-2</v>
      </c>
      <c r="K59">
        <f t="shared" si="8"/>
        <v>3.4035219992802013E-2</v>
      </c>
      <c r="O59">
        <f t="shared" ca="1" si="4"/>
        <v>-6.3258199937152051E-2</v>
      </c>
      <c r="P59">
        <f t="shared" ca="1" si="5"/>
        <v>6.9446892442276864E-2</v>
      </c>
      <c r="Q59" s="1">
        <f t="shared" si="6"/>
        <v>9338.2910000000011</v>
      </c>
      <c r="R59">
        <f>G59</f>
        <v>3.4035219992802013E-2</v>
      </c>
    </row>
    <row r="60" spans="1:19" x14ac:dyDescent="0.2">
      <c r="A60" s="83" t="s">
        <v>146</v>
      </c>
      <c r="B60" s="87" t="s">
        <v>39</v>
      </c>
      <c r="C60" s="83">
        <v>24384.718000000001</v>
      </c>
      <c r="D60" s="83" t="s">
        <v>101</v>
      </c>
      <c r="E60" s="27">
        <f t="shared" si="0"/>
        <v>-14660.526554321825</v>
      </c>
      <c r="F60" s="15">
        <f t="shared" si="1"/>
        <v>-14660.5</v>
      </c>
      <c r="G60" s="93">
        <f t="shared" si="7"/>
        <v>-4.6482540004944894E-2</v>
      </c>
      <c r="K60">
        <f t="shared" si="8"/>
        <v>-4.6482540004944894E-2</v>
      </c>
      <c r="O60">
        <f t="shared" ca="1" si="4"/>
        <v>-6.3221530865842812E-2</v>
      </c>
      <c r="P60">
        <f t="shared" ca="1" si="5"/>
        <v>6.9396165875183824E-2</v>
      </c>
      <c r="Q60" s="1">
        <f t="shared" si="6"/>
        <v>9366.2180000000008</v>
      </c>
      <c r="R60">
        <f>G60</f>
        <v>-4.6482540004944894E-2</v>
      </c>
    </row>
    <row r="61" spans="1:19" x14ac:dyDescent="0.2">
      <c r="A61" s="83" t="s">
        <v>146</v>
      </c>
      <c r="B61" s="87" t="s">
        <v>39</v>
      </c>
      <c r="C61" s="83">
        <v>24384.76</v>
      </c>
      <c r="D61" s="83" t="s">
        <v>101</v>
      </c>
      <c r="E61" s="27">
        <f t="shared" si="0"/>
        <v>-14660.502560763891</v>
      </c>
      <c r="F61" s="15">
        <f t="shared" si="1"/>
        <v>-14660.5</v>
      </c>
      <c r="G61" s="93">
        <f t="shared" si="7"/>
        <v>-4.4825400073023047E-3</v>
      </c>
      <c r="K61">
        <f t="shared" si="8"/>
        <v>-4.4825400073023047E-3</v>
      </c>
      <c r="O61">
        <f t="shared" ca="1" si="4"/>
        <v>-6.3221530865842812E-2</v>
      </c>
      <c r="P61">
        <f t="shared" ca="1" si="5"/>
        <v>6.9396165875183824E-2</v>
      </c>
      <c r="Q61" s="1">
        <f t="shared" si="6"/>
        <v>9366.2599999999984</v>
      </c>
      <c r="R61">
        <f>G61</f>
        <v>-4.4825400073023047E-3</v>
      </c>
    </row>
    <row r="62" spans="1:19" x14ac:dyDescent="0.2">
      <c r="A62" s="83" t="s">
        <v>146</v>
      </c>
      <c r="B62" s="87" t="s">
        <v>41</v>
      </c>
      <c r="C62" s="83">
        <v>24770.683000000001</v>
      </c>
      <c r="D62" s="83" t="s">
        <v>101</v>
      </c>
      <c r="E62" s="27">
        <f t="shared" si="0"/>
        <v>-14440.034326023761</v>
      </c>
      <c r="F62" s="15">
        <f t="shared" si="1"/>
        <v>-14440</v>
      </c>
      <c r="G62" s="93">
        <f t="shared" si="7"/>
        <v>-6.008667000423884E-2</v>
      </c>
      <c r="K62">
        <f t="shared" si="8"/>
        <v>-6.008667000423884E-2</v>
      </c>
      <c r="O62">
        <f t="shared" ca="1" si="4"/>
        <v>-6.2716185226862203E-2</v>
      </c>
      <c r="P62">
        <f t="shared" ca="1" si="5"/>
        <v>6.8697090372433017E-2</v>
      </c>
      <c r="Q62" s="1">
        <f t="shared" si="6"/>
        <v>9752.1830000000009</v>
      </c>
      <c r="S62">
        <f>G62</f>
        <v>-6.008667000423884E-2</v>
      </c>
    </row>
    <row r="63" spans="1:19" x14ac:dyDescent="0.2">
      <c r="A63" s="83" t="s">
        <v>146</v>
      </c>
      <c r="B63" s="87" t="s">
        <v>41</v>
      </c>
      <c r="C63" s="83">
        <v>24770.732</v>
      </c>
      <c r="D63" s="83" t="s">
        <v>101</v>
      </c>
      <c r="E63" s="27">
        <f t="shared" si="0"/>
        <v>-14440.006333539503</v>
      </c>
      <c r="F63" s="15">
        <f t="shared" si="1"/>
        <v>-14440</v>
      </c>
      <c r="G63" s="93">
        <f t="shared" si="7"/>
        <v>-1.1086670005170163E-2</v>
      </c>
      <c r="K63">
        <f t="shared" si="8"/>
        <v>-1.1086670005170163E-2</v>
      </c>
      <c r="O63">
        <f t="shared" ca="1" si="4"/>
        <v>-6.2716185226862203E-2</v>
      </c>
      <c r="P63">
        <f t="shared" ca="1" si="5"/>
        <v>6.8697090372433017E-2</v>
      </c>
      <c r="Q63" s="1">
        <f t="shared" si="6"/>
        <v>9752.232</v>
      </c>
      <c r="S63">
        <f>G63</f>
        <v>-1.1086670005170163E-2</v>
      </c>
    </row>
    <row r="64" spans="1:19" x14ac:dyDescent="0.2">
      <c r="A64" s="83" t="s">
        <v>146</v>
      </c>
      <c r="B64" s="87" t="s">
        <v>41</v>
      </c>
      <c r="C64" s="83">
        <v>24777.744999999999</v>
      </c>
      <c r="D64" s="83" t="s">
        <v>101</v>
      </c>
      <c r="E64" s="27">
        <f t="shared" si="0"/>
        <v>-14435.999980639488</v>
      </c>
      <c r="F64" s="15">
        <f t="shared" si="1"/>
        <v>-14436</v>
      </c>
      <c r="G64" s="93">
        <f t="shared" si="7"/>
        <v>3.3889991755131632E-5</v>
      </c>
      <c r="K64">
        <f t="shared" si="8"/>
        <v>3.3889991755131632E-5</v>
      </c>
      <c r="O64">
        <f t="shared" ca="1" si="4"/>
        <v>-6.2707017959034883E-2</v>
      </c>
      <c r="P64">
        <f t="shared" ca="1" si="5"/>
        <v>6.8684408730659757E-2</v>
      </c>
      <c r="Q64" s="1">
        <f t="shared" si="6"/>
        <v>9759.244999999999</v>
      </c>
      <c r="S64">
        <f>G64</f>
        <v>3.3889991755131632E-5</v>
      </c>
    </row>
    <row r="65" spans="1:19" x14ac:dyDescent="0.2">
      <c r="A65" s="83" t="s">
        <v>146</v>
      </c>
      <c r="B65" s="87" t="s">
        <v>39</v>
      </c>
      <c r="C65" s="83">
        <v>25149.697</v>
      </c>
      <c r="D65" s="83" t="s">
        <v>101</v>
      </c>
      <c r="E65" s="27">
        <f t="shared" si="0"/>
        <v>-14223.513031563998</v>
      </c>
      <c r="F65" s="15">
        <f t="shared" si="1"/>
        <v>-14223.5</v>
      </c>
      <c r="G65" s="93">
        <f t="shared" si="7"/>
        <v>-2.2811360006016912E-2</v>
      </c>
      <c r="K65">
        <f t="shared" si="8"/>
        <v>-2.2811360006016912E-2</v>
      </c>
      <c r="O65">
        <f t="shared" ca="1" si="4"/>
        <v>-6.2220006855708901E-2</v>
      </c>
      <c r="P65">
        <f t="shared" ca="1" si="5"/>
        <v>6.8010696511455457E-2</v>
      </c>
      <c r="Q65" s="1">
        <f t="shared" si="6"/>
        <v>10131.197</v>
      </c>
      <c r="R65">
        <f>G65</f>
        <v>-2.2811360006016912E-2</v>
      </c>
    </row>
    <row r="66" spans="1:19" x14ac:dyDescent="0.2">
      <c r="A66" s="83" t="s">
        <v>146</v>
      </c>
      <c r="B66" s="87" t="s">
        <v>39</v>
      </c>
      <c r="C66" s="83">
        <v>25149.738000000001</v>
      </c>
      <c r="D66" s="83" t="s">
        <v>101</v>
      </c>
      <c r="E66" s="27">
        <f t="shared" si="0"/>
        <v>-14223.489609281251</v>
      </c>
      <c r="F66" s="15">
        <f t="shared" si="1"/>
        <v>-14223.5</v>
      </c>
      <c r="G66" s="93">
        <f t="shared" si="7"/>
        <v>1.818863999505993E-2</v>
      </c>
      <c r="K66">
        <f t="shared" si="8"/>
        <v>1.818863999505993E-2</v>
      </c>
      <c r="O66">
        <f t="shared" ca="1" si="4"/>
        <v>-6.2220006855708901E-2</v>
      </c>
      <c r="P66">
        <f t="shared" ca="1" si="5"/>
        <v>6.8010696511455457E-2</v>
      </c>
      <c r="Q66" s="1">
        <f t="shared" si="6"/>
        <v>10131.238000000001</v>
      </c>
      <c r="R66">
        <f>G66</f>
        <v>1.818863999505993E-2</v>
      </c>
    </row>
    <row r="67" spans="1:19" x14ac:dyDescent="0.2">
      <c r="A67" s="83" t="s">
        <v>146</v>
      </c>
      <c r="B67" s="87" t="s">
        <v>41</v>
      </c>
      <c r="C67" s="83">
        <v>25164.651000000002</v>
      </c>
      <c r="D67" s="83" t="s">
        <v>101</v>
      </c>
      <c r="E67" s="27">
        <f t="shared" si="0"/>
        <v>-14214.970182388633</v>
      </c>
      <c r="F67" s="15">
        <f t="shared" si="1"/>
        <v>-14215</v>
      </c>
      <c r="G67" s="93">
        <f t="shared" si="7"/>
        <v>5.2194829993823078E-2</v>
      </c>
      <c r="K67">
        <f t="shared" si="8"/>
        <v>5.2194829993823078E-2</v>
      </c>
      <c r="O67">
        <f t="shared" ca="1" si="4"/>
        <v>-6.2200526411575863E-2</v>
      </c>
      <c r="P67">
        <f t="shared" ca="1" si="5"/>
        <v>6.7983748022687279E-2</v>
      </c>
      <c r="Q67" s="1">
        <f t="shared" si="6"/>
        <v>10146.151000000002</v>
      </c>
      <c r="S67">
        <f>G67</f>
        <v>5.2194829993823078E-2</v>
      </c>
    </row>
    <row r="68" spans="1:19" x14ac:dyDescent="0.2">
      <c r="A68" s="83" t="s">
        <v>146</v>
      </c>
      <c r="B68" s="87" t="s">
        <v>41</v>
      </c>
      <c r="C68" s="83">
        <v>25185.59</v>
      </c>
      <c r="D68" s="83" t="s">
        <v>101</v>
      </c>
      <c r="E68" s="27">
        <f t="shared" si="0"/>
        <v>-14203.008251207482</v>
      </c>
      <c r="F68" s="15">
        <f t="shared" si="1"/>
        <v>-14203</v>
      </c>
      <c r="G68" s="93">
        <f t="shared" si="7"/>
        <v>-1.444349000666989E-2</v>
      </c>
      <c r="K68">
        <f t="shared" si="8"/>
        <v>-1.444349000666989E-2</v>
      </c>
      <c r="O68">
        <f t="shared" ca="1" si="4"/>
        <v>-6.2173024608093923E-2</v>
      </c>
      <c r="P68">
        <f t="shared" ca="1" si="5"/>
        <v>6.7945703097367513E-2</v>
      </c>
      <c r="Q68" s="1">
        <f t="shared" si="6"/>
        <v>10167.09</v>
      </c>
      <c r="S68">
        <f>G68</f>
        <v>-1.444349000666989E-2</v>
      </c>
    </row>
    <row r="69" spans="1:19" x14ac:dyDescent="0.2">
      <c r="A69" s="83" t="s">
        <v>146</v>
      </c>
      <c r="B69" s="87" t="s">
        <v>41</v>
      </c>
      <c r="C69" s="83">
        <v>25192.653999999999</v>
      </c>
      <c r="D69" s="83" t="s">
        <v>101</v>
      </c>
      <c r="E69" s="27">
        <f t="shared" si="0"/>
        <v>-14198.972763272832</v>
      </c>
      <c r="F69" s="15">
        <f t="shared" si="1"/>
        <v>-14199</v>
      </c>
      <c r="G69" s="93">
        <f t="shared" si="7"/>
        <v>4.7677069993369514E-2</v>
      </c>
      <c r="K69">
        <f t="shared" si="8"/>
        <v>4.7677069993369514E-2</v>
      </c>
      <c r="O69">
        <f t="shared" ca="1" si="4"/>
        <v>-6.2163857340266609E-2</v>
      </c>
      <c r="P69">
        <f t="shared" ca="1" si="5"/>
        <v>6.7933021455594267E-2</v>
      </c>
      <c r="Q69" s="1">
        <f t="shared" si="6"/>
        <v>10174.153999999999</v>
      </c>
      <c r="S69">
        <f>G69</f>
        <v>4.7677069993369514E-2</v>
      </c>
    </row>
    <row r="70" spans="1:19" x14ac:dyDescent="0.2">
      <c r="A70" s="83" t="s">
        <v>146</v>
      </c>
      <c r="B70" s="87" t="s">
        <v>41</v>
      </c>
      <c r="C70" s="83">
        <v>25220.569</v>
      </c>
      <c r="D70" s="83" t="s">
        <v>101</v>
      </c>
      <c r="E70" s="27">
        <f t="shared" si="0"/>
        <v>-14183.025616373656</v>
      </c>
      <c r="F70" s="15">
        <f t="shared" si="1"/>
        <v>-14183</v>
      </c>
      <c r="G70" s="93">
        <f t="shared" si="7"/>
        <v>-4.4840690006822115E-2</v>
      </c>
      <c r="K70">
        <f t="shared" si="8"/>
        <v>-4.4840690006822115E-2</v>
      </c>
      <c r="O70">
        <f t="shared" ca="1" si="4"/>
        <v>-6.2127188268957363E-2</v>
      </c>
      <c r="P70">
        <f t="shared" ca="1" si="5"/>
        <v>6.7882294888501227E-2</v>
      </c>
      <c r="Q70" s="1">
        <f t="shared" si="6"/>
        <v>10202.069</v>
      </c>
      <c r="S70">
        <f>G70</f>
        <v>-4.4840690006822115E-2</v>
      </c>
    </row>
    <row r="71" spans="1:19" x14ac:dyDescent="0.2">
      <c r="A71" s="83" t="s">
        <v>146</v>
      </c>
      <c r="B71" s="87" t="s">
        <v>39</v>
      </c>
      <c r="C71" s="83">
        <v>25557.584999999999</v>
      </c>
      <c r="D71" s="83" t="s">
        <v>101</v>
      </c>
      <c r="E71" s="27">
        <f t="shared" si="0"/>
        <v>-13990.496737298869</v>
      </c>
      <c r="F71" s="15">
        <f t="shared" si="1"/>
        <v>-13990.5</v>
      </c>
      <c r="G71" s="93">
        <f t="shared" si="7"/>
        <v>5.7112599934043828E-3</v>
      </c>
      <c r="K71">
        <f t="shared" si="8"/>
        <v>5.7112599934043828E-3</v>
      </c>
      <c r="O71">
        <f t="shared" ca="1" si="4"/>
        <v>-6.1686013504767941E-2</v>
      </c>
      <c r="P71">
        <f t="shared" ca="1" si="5"/>
        <v>6.7271990878163213E-2</v>
      </c>
      <c r="Q71" s="1">
        <f t="shared" si="6"/>
        <v>10539.084999999999</v>
      </c>
      <c r="R71">
        <f>G71</f>
        <v>5.7112599934043828E-3</v>
      </c>
    </row>
    <row r="72" spans="1:19" x14ac:dyDescent="0.2">
      <c r="A72" s="83" t="s">
        <v>296</v>
      </c>
      <c r="B72" s="87" t="s">
        <v>41</v>
      </c>
      <c r="C72" s="83">
        <v>25623.217000000001</v>
      </c>
      <c r="D72" s="83" t="s">
        <v>101</v>
      </c>
      <c r="E72" s="27">
        <f t="shared" si="0"/>
        <v>-13953.002804098556</v>
      </c>
      <c r="F72" s="15">
        <f t="shared" si="1"/>
        <v>-13953</v>
      </c>
      <c r="G72" s="93">
        <f t="shared" si="7"/>
        <v>-4.9084900056186598E-3</v>
      </c>
      <c r="K72">
        <f t="shared" si="8"/>
        <v>-4.9084900056186598E-3</v>
      </c>
      <c r="O72">
        <f t="shared" ca="1" si="4"/>
        <v>-6.1600070368886886E-2</v>
      </c>
      <c r="P72">
        <f t="shared" ca="1" si="5"/>
        <v>6.7153100486538927E-2</v>
      </c>
      <c r="Q72" s="1">
        <f t="shared" si="6"/>
        <v>10604.717000000001</v>
      </c>
      <c r="S72">
        <f>G72</f>
        <v>-4.9084900056186598E-3</v>
      </c>
    </row>
    <row r="73" spans="1:19" x14ac:dyDescent="0.2">
      <c r="A73" s="83" t="s">
        <v>146</v>
      </c>
      <c r="B73" s="87" t="s">
        <v>39</v>
      </c>
      <c r="C73" s="83">
        <v>25893.69</v>
      </c>
      <c r="D73" s="83" t="s">
        <v>101</v>
      </c>
      <c r="E73" s="27">
        <f t="shared" si="0"/>
        <v>-13798.488289921203</v>
      </c>
      <c r="F73" s="15">
        <f t="shared" si="1"/>
        <v>-13798.5</v>
      </c>
      <c r="G73" s="93">
        <f t="shared" si="7"/>
        <v>2.0498139991104836E-2</v>
      </c>
      <c r="K73">
        <f t="shared" si="8"/>
        <v>2.0498139991104836E-2</v>
      </c>
      <c r="O73">
        <f t="shared" ca="1" si="4"/>
        <v>-6.1245984649056937E-2</v>
      </c>
      <c r="P73">
        <f t="shared" ca="1" si="5"/>
        <v>6.6663272073046856E-2</v>
      </c>
      <c r="Q73" s="1">
        <f t="shared" si="6"/>
        <v>10875.189999999999</v>
      </c>
      <c r="R73">
        <f>G73</f>
        <v>2.0498139991104836E-2</v>
      </c>
    </row>
    <row r="74" spans="1:19" x14ac:dyDescent="0.2">
      <c r="A74" s="83" t="s">
        <v>296</v>
      </c>
      <c r="B74" s="87" t="s">
        <v>41</v>
      </c>
      <c r="C74" s="83">
        <v>26029.268</v>
      </c>
      <c r="D74" s="83" t="s">
        <v>101</v>
      </c>
      <c r="E74" s="27">
        <f t="shared" si="0"/>
        <v>-13721.035942355504</v>
      </c>
      <c r="F74" s="15">
        <f t="shared" si="1"/>
        <v>-13721</v>
      </c>
      <c r="G74" s="93">
        <f t="shared" si="7"/>
        <v>-6.2916010007029399E-2</v>
      </c>
      <c r="K74">
        <f t="shared" si="8"/>
        <v>-6.2916010007029399E-2</v>
      </c>
      <c r="O74">
        <f t="shared" ca="1" si="4"/>
        <v>-6.1068368834902756E-2</v>
      </c>
      <c r="P74">
        <f t="shared" ca="1" si="5"/>
        <v>6.6417565263689998E-2</v>
      </c>
      <c r="Q74" s="1">
        <f t="shared" si="6"/>
        <v>11010.768</v>
      </c>
      <c r="S74">
        <f t="shared" ref="S74:S83" si="9">G74</f>
        <v>-6.2916010007029399E-2</v>
      </c>
    </row>
    <row r="75" spans="1:19" x14ac:dyDescent="0.2">
      <c r="A75" s="83" t="s">
        <v>146</v>
      </c>
      <c r="B75" s="87" t="s">
        <v>41</v>
      </c>
      <c r="C75" s="83">
        <v>26200.822</v>
      </c>
      <c r="D75" s="83" t="s">
        <v>101</v>
      </c>
      <c r="E75" s="27">
        <f t="shared" si="0"/>
        <v>-13623.031398592608</v>
      </c>
      <c r="F75" s="15">
        <f t="shared" si="1"/>
        <v>-13623</v>
      </c>
      <c r="G75" s="93">
        <f t="shared" si="7"/>
        <v>-5.4962290007097181E-2</v>
      </c>
      <c r="K75">
        <f t="shared" si="8"/>
        <v>-5.4962290007097181E-2</v>
      </c>
      <c r="O75">
        <f t="shared" ca="1" si="4"/>
        <v>-6.0843770773133597E-2</v>
      </c>
      <c r="P75">
        <f t="shared" ca="1" si="5"/>
        <v>6.6106865040245183E-2</v>
      </c>
      <c r="Q75" s="1">
        <f t="shared" si="6"/>
        <v>11182.322</v>
      </c>
      <c r="S75">
        <f t="shared" si="9"/>
        <v>-5.4962290007097181E-2</v>
      </c>
    </row>
    <row r="76" spans="1:19" x14ac:dyDescent="0.2">
      <c r="A76" s="83" t="s">
        <v>296</v>
      </c>
      <c r="B76" s="87" t="s">
        <v>41</v>
      </c>
      <c r="C76" s="83">
        <v>26295.41</v>
      </c>
      <c r="D76" s="83" t="s">
        <v>101</v>
      </c>
      <c r="E76" s="27">
        <f t="shared" si="0"/>
        <v>-13568.995621021437</v>
      </c>
      <c r="F76" s="15">
        <f t="shared" si="1"/>
        <v>-13569</v>
      </c>
      <c r="G76" s="93">
        <f t="shared" si="7"/>
        <v>7.6652699935948476E-3</v>
      </c>
      <c r="K76">
        <f t="shared" si="8"/>
        <v>7.6652699935948476E-3</v>
      </c>
      <c r="O76">
        <f t="shared" ca="1" si="4"/>
        <v>-6.0720012657464878E-2</v>
      </c>
      <c r="P76">
        <f t="shared" ca="1" si="5"/>
        <v>6.5935662876306214E-2</v>
      </c>
      <c r="Q76" s="1">
        <f t="shared" si="6"/>
        <v>11276.91</v>
      </c>
      <c r="S76">
        <f t="shared" si="9"/>
        <v>7.6652699935948476E-3</v>
      </c>
    </row>
    <row r="77" spans="1:19" x14ac:dyDescent="0.2">
      <c r="A77" s="83" t="s">
        <v>146</v>
      </c>
      <c r="B77" s="87" t="s">
        <v>41</v>
      </c>
      <c r="C77" s="83">
        <v>26909.741999999998</v>
      </c>
      <c r="D77" s="83" t="s">
        <v>101</v>
      </c>
      <c r="E77" s="27">
        <f t="shared" si="0"/>
        <v>-13218.0429916514</v>
      </c>
      <c r="F77" s="15">
        <f t="shared" si="1"/>
        <v>-13218</v>
      </c>
      <c r="G77" s="93">
        <f t="shared" si="7"/>
        <v>-7.5255590007145656E-2</v>
      </c>
      <c r="K77">
        <f t="shared" si="8"/>
        <v>-7.5255590007145656E-2</v>
      </c>
      <c r="O77">
        <f t="shared" ca="1" si="4"/>
        <v>-5.9915584905618199E-2</v>
      </c>
      <c r="P77">
        <f t="shared" ca="1" si="5"/>
        <v>6.4822848810702882E-2</v>
      </c>
      <c r="Q77" s="1">
        <f t="shared" si="6"/>
        <v>11891.241999999998</v>
      </c>
      <c r="S77">
        <f t="shared" si="9"/>
        <v>-7.5255590007145656E-2</v>
      </c>
    </row>
    <row r="78" spans="1:19" x14ac:dyDescent="0.2">
      <c r="A78" s="83" t="s">
        <v>316</v>
      </c>
      <c r="B78" s="87" t="s">
        <v>41</v>
      </c>
      <c r="C78" s="83">
        <v>26918.554</v>
      </c>
      <c r="D78" s="83" t="s">
        <v>101</v>
      </c>
      <c r="E78" s="27">
        <f t="shared" si="0"/>
        <v>-13213.008914686487</v>
      </c>
      <c r="F78" s="15">
        <f t="shared" si="1"/>
        <v>-13213</v>
      </c>
      <c r="G78" s="93">
        <f t="shared" si="7"/>
        <v>-1.560489000621601E-2</v>
      </c>
      <c r="K78">
        <f t="shared" si="8"/>
        <v>-1.560489000621601E-2</v>
      </c>
      <c r="O78">
        <f t="shared" ca="1" si="4"/>
        <v>-5.9904125820834056E-2</v>
      </c>
      <c r="P78">
        <f t="shared" ca="1" si="5"/>
        <v>6.4806996758486307E-2</v>
      </c>
      <c r="Q78" s="1">
        <f t="shared" si="6"/>
        <v>11900.054</v>
      </c>
      <c r="S78">
        <f t="shared" si="9"/>
        <v>-1.560489000621601E-2</v>
      </c>
    </row>
    <row r="79" spans="1:19" x14ac:dyDescent="0.2">
      <c r="A79" s="83" t="s">
        <v>146</v>
      </c>
      <c r="B79" s="87" t="s">
        <v>41</v>
      </c>
      <c r="C79" s="83">
        <v>26944.812999999998</v>
      </c>
      <c r="D79" s="83" t="s">
        <v>101</v>
      </c>
      <c r="E79" s="27">
        <f t="shared" si="0"/>
        <v>-13198.007799500192</v>
      </c>
      <c r="F79" s="15">
        <f t="shared" si="1"/>
        <v>-13198</v>
      </c>
      <c r="G79" s="93">
        <f t="shared" si="7"/>
        <v>-1.3652790006744908E-2</v>
      </c>
      <c r="K79">
        <f t="shared" si="8"/>
        <v>-1.3652790006744908E-2</v>
      </c>
      <c r="O79">
        <f t="shared" ca="1" si="4"/>
        <v>-5.9869748566481633E-2</v>
      </c>
      <c r="P79">
        <f t="shared" ca="1" si="5"/>
        <v>6.4759440601836582E-2</v>
      </c>
      <c r="Q79" s="1">
        <f t="shared" si="6"/>
        <v>11926.312999999998</v>
      </c>
      <c r="S79">
        <f t="shared" si="9"/>
        <v>-1.3652790006744908E-2</v>
      </c>
    </row>
    <row r="80" spans="1:19" x14ac:dyDescent="0.2">
      <c r="A80" s="83" t="s">
        <v>296</v>
      </c>
      <c r="B80" s="87" t="s">
        <v>41</v>
      </c>
      <c r="C80" s="83">
        <v>26946.517</v>
      </c>
      <c r="D80" s="83" t="s">
        <v>101</v>
      </c>
      <c r="E80" s="27">
        <f t="shared" si="0"/>
        <v>-13197.034346578243</v>
      </c>
      <c r="F80" s="15">
        <f t="shared" si="1"/>
        <v>-13197</v>
      </c>
      <c r="G80" s="93">
        <f t="shared" si="7"/>
        <v>-6.0122650007542688E-2</v>
      </c>
      <c r="K80">
        <f t="shared" si="8"/>
        <v>-6.0122650007542688E-2</v>
      </c>
      <c r="O80">
        <f t="shared" ca="1" si="4"/>
        <v>-5.9867456749524803E-2</v>
      </c>
      <c r="P80">
        <f t="shared" ca="1" si="5"/>
        <v>6.4756270191393267E-2</v>
      </c>
      <c r="Q80" s="1">
        <f t="shared" si="6"/>
        <v>11928.017</v>
      </c>
      <c r="S80">
        <f t="shared" si="9"/>
        <v>-6.0122650007542688E-2</v>
      </c>
    </row>
    <row r="81" spans="1:21" x14ac:dyDescent="0.2">
      <c r="A81" s="83" t="s">
        <v>146</v>
      </c>
      <c r="B81" s="87" t="s">
        <v>41</v>
      </c>
      <c r="C81" s="83">
        <v>26972.756000000001</v>
      </c>
      <c r="D81" s="83" t="s">
        <v>101</v>
      </c>
      <c r="E81" s="27">
        <f t="shared" si="0"/>
        <v>-13182.044656895723</v>
      </c>
      <c r="F81" s="15">
        <f t="shared" si="1"/>
        <v>-13182</v>
      </c>
      <c r="G81" s="93">
        <f t="shared" si="7"/>
        <v>-7.8170550004870165E-2</v>
      </c>
      <c r="K81">
        <f t="shared" si="8"/>
        <v>-7.8170550004870165E-2</v>
      </c>
      <c r="O81">
        <f t="shared" ca="1" si="4"/>
        <v>-5.9833079495172387E-2</v>
      </c>
      <c r="P81">
        <f t="shared" ca="1" si="5"/>
        <v>6.470871403474357E-2</v>
      </c>
      <c r="Q81" s="1">
        <f t="shared" si="6"/>
        <v>11954.256000000001</v>
      </c>
      <c r="S81">
        <f t="shared" si="9"/>
        <v>-7.8170550004870165E-2</v>
      </c>
    </row>
    <row r="82" spans="1:21" x14ac:dyDescent="0.2">
      <c r="A82" s="83" t="s">
        <v>146</v>
      </c>
      <c r="B82" s="87" t="s">
        <v>41</v>
      </c>
      <c r="C82" s="83">
        <v>27002.649000000001</v>
      </c>
      <c r="D82" s="83" t="s">
        <v>101</v>
      </c>
      <c r="E82" s="27">
        <f t="shared" si="0"/>
        <v>-13164.96752767283</v>
      </c>
      <c r="F82" s="15">
        <f t="shared" si="1"/>
        <v>-13165</v>
      </c>
      <c r="G82" s="93">
        <f t="shared" si="7"/>
        <v>5.684182999539189E-2</v>
      </c>
      <c r="K82">
        <f t="shared" si="8"/>
        <v>5.684182999539189E-2</v>
      </c>
      <c r="O82">
        <f t="shared" ca="1" si="4"/>
        <v>-5.979411860690631E-2</v>
      </c>
      <c r="P82">
        <f t="shared" ca="1" si="5"/>
        <v>6.4654817057207215E-2</v>
      </c>
      <c r="Q82" s="1">
        <f t="shared" si="6"/>
        <v>11984.149000000001</v>
      </c>
      <c r="S82">
        <f t="shared" si="9"/>
        <v>5.684182999539189E-2</v>
      </c>
    </row>
    <row r="83" spans="1:21" x14ac:dyDescent="0.2">
      <c r="A83" s="83" t="s">
        <v>296</v>
      </c>
      <c r="B83" s="87" t="s">
        <v>41</v>
      </c>
      <c r="C83" s="83">
        <v>27004.366999999998</v>
      </c>
      <c r="D83" s="83" t="s">
        <v>101</v>
      </c>
      <c r="E83" s="27">
        <f t="shared" si="0"/>
        <v>-13163.986076898238</v>
      </c>
      <c r="F83" s="15">
        <f t="shared" si="1"/>
        <v>-13164</v>
      </c>
      <c r="G83" s="93">
        <f t="shared" si="7"/>
        <v>2.4371969990170328E-2</v>
      </c>
      <c r="K83">
        <f t="shared" si="8"/>
        <v>2.4371969990170328E-2</v>
      </c>
      <c r="O83">
        <f t="shared" ca="1" si="4"/>
        <v>-5.9791826789949473E-2</v>
      </c>
      <c r="P83">
        <f t="shared" ca="1" si="5"/>
        <v>6.4651646646763899E-2</v>
      </c>
      <c r="Q83" s="1">
        <f t="shared" si="6"/>
        <v>11985.866999999998</v>
      </c>
      <c r="S83">
        <f t="shared" si="9"/>
        <v>2.4371969990170328E-2</v>
      </c>
    </row>
    <row r="84" spans="1:21" x14ac:dyDescent="0.2">
      <c r="A84" s="83" t="s">
        <v>146</v>
      </c>
      <c r="B84" s="87" t="s">
        <v>39</v>
      </c>
      <c r="C84" s="83">
        <v>27045.516</v>
      </c>
      <c r="D84" s="83" t="s">
        <v>101</v>
      </c>
      <c r="E84" s="27">
        <f t="shared" si="0"/>
        <v>-13140.47867414867</v>
      </c>
      <c r="F84" s="15">
        <f t="shared" si="1"/>
        <v>-13140.5</v>
      </c>
      <c r="G84" s="93">
        <f t="shared" si="7"/>
        <v>3.7330259994632797E-2</v>
      </c>
      <c r="K84">
        <f t="shared" si="8"/>
        <v>3.7330259994632797E-2</v>
      </c>
      <c r="O84">
        <f t="shared" ca="1" si="4"/>
        <v>-5.9737969091464019E-2</v>
      </c>
      <c r="P84">
        <f t="shared" ca="1" si="5"/>
        <v>6.4577142001346011E-2</v>
      </c>
      <c r="Q84" s="1">
        <f t="shared" si="6"/>
        <v>12027.016</v>
      </c>
      <c r="R84">
        <f>G84</f>
        <v>3.7330259994632797E-2</v>
      </c>
    </row>
    <row r="85" spans="1:21" x14ac:dyDescent="0.2">
      <c r="A85" s="83" t="s">
        <v>296</v>
      </c>
      <c r="B85" s="87" t="s">
        <v>41</v>
      </c>
      <c r="C85" s="83">
        <v>27060.286</v>
      </c>
      <c r="D85" s="83" t="s">
        <v>101</v>
      </c>
      <c r="E85" s="27">
        <f t="shared" ref="E85:E148" si="10">(C85-C$7)/C$8</f>
        <v>-13132.04093960807</v>
      </c>
      <c r="F85" s="15">
        <f t="shared" ref="F85:F148" si="11">ROUND(2*E85,0)/2</f>
        <v>-13132</v>
      </c>
      <c r="G85" s="93">
        <f t="shared" si="7"/>
        <v>-7.1663550006633159E-2</v>
      </c>
      <c r="K85">
        <f t="shared" si="8"/>
        <v>-7.1663550006633159E-2</v>
      </c>
      <c r="O85">
        <f t="shared" ref="O85:O148" ca="1" si="12">+C$11+C$12*$F85</f>
        <v>-5.9718488647330981E-2</v>
      </c>
      <c r="P85">
        <f t="shared" ref="P85:P148" ca="1" si="13">+D$11+D$12*$F85</f>
        <v>6.4550193512577847E-2</v>
      </c>
      <c r="Q85" s="1">
        <f t="shared" ref="Q85:Q148" si="14">+C85-15018.5</f>
        <v>12041.786</v>
      </c>
      <c r="S85">
        <f>G85</f>
        <v>-7.1663550006633159E-2</v>
      </c>
    </row>
    <row r="86" spans="1:21" x14ac:dyDescent="0.2">
      <c r="A86" s="83" t="s">
        <v>146</v>
      </c>
      <c r="B86" s="87" t="s">
        <v>39</v>
      </c>
      <c r="C86" s="83">
        <v>27080.51</v>
      </c>
      <c r="D86" s="83" t="s">
        <v>101</v>
      </c>
      <c r="E86" s="27">
        <f t="shared" si="10"/>
        <v>-13120.487470187009</v>
      </c>
      <c r="F86" s="15">
        <f t="shared" si="11"/>
        <v>-13120.5</v>
      </c>
      <c r="G86" s="93">
        <f t="shared" si="7"/>
        <v>2.1933059990260517E-2</v>
      </c>
      <c r="K86">
        <f t="shared" si="8"/>
        <v>2.1933059990260517E-2</v>
      </c>
      <c r="O86">
        <f t="shared" ca="1" si="12"/>
        <v>-5.9692132752327452E-2</v>
      </c>
      <c r="P86">
        <f t="shared" ca="1" si="13"/>
        <v>6.4513733792479724E-2</v>
      </c>
      <c r="Q86" s="1">
        <f t="shared" si="14"/>
        <v>12062.009999999998</v>
      </c>
      <c r="R86">
        <f>G86</f>
        <v>2.1933059990260517E-2</v>
      </c>
    </row>
    <row r="87" spans="1:21" x14ac:dyDescent="0.2">
      <c r="A87" s="83" t="s">
        <v>146</v>
      </c>
      <c r="B87" s="87" t="s">
        <v>39</v>
      </c>
      <c r="C87" s="83">
        <v>27094.48</v>
      </c>
      <c r="D87" s="83" t="s">
        <v>101</v>
      </c>
      <c r="E87" s="27">
        <f t="shared" si="10"/>
        <v>-13112.506755797558</v>
      </c>
      <c r="F87" s="15">
        <f t="shared" si="11"/>
        <v>-13112.5</v>
      </c>
      <c r="G87" s="93">
        <f t="shared" si="7"/>
        <v>-1.1825820005469723E-2</v>
      </c>
      <c r="K87">
        <f t="shared" si="8"/>
        <v>-1.1825820005469723E-2</v>
      </c>
      <c r="O87">
        <f t="shared" ca="1" si="12"/>
        <v>-5.9673798216672826E-2</v>
      </c>
      <c r="P87">
        <f t="shared" ca="1" si="13"/>
        <v>6.4488370508933218E-2</v>
      </c>
      <c r="Q87" s="1">
        <f t="shared" si="14"/>
        <v>12075.98</v>
      </c>
      <c r="R87">
        <f>G87</f>
        <v>-1.1825820005469723E-2</v>
      </c>
    </row>
    <row r="88" spans="1:21" x14ac:dyDescent="0.2">
      <c r="A88" s="83" t="s">
        <v>146</v>
      </c>
      <c r="B88" s="87" t="s">
        <v>41</v>
      </c>
      <c r="C88" s="83">
        <v>27266.654999999999</v>
      </c>
      <c r="D88" s="83" t="s">
        <v>137</v>
      </c>
      <c r="E88" s="27">
        <f t="shared" si="10"/>
        <v>-13014.147450142334</v>
      </c>
      <c r="F88" s="15">
        <f t="shared" si="11"/>
        <v>-13014</v>
      </c>
      <c r="O88">
        <f t="shared" ca="1" si="12"/>
        <v>-5.9448054246425255E-2</v>
      </c>
      <c r="P88">
        <f t="shared" ca="1" si="13"/>
        <v>6.4176085080266745E-2</v>
      </c>
      <c r="Q88" s="1">
        <f t="shared" si="14"/>
        <v>12248.154999999999</v>
      </c>
      <c r="U88" s="93">
        <f>C88-(C$7+F88*C$8)</f>
        <v>-0.25810703000752255</v>
      </c>
    </row>
    <row r="89" spans="1:21" x14ac:dyDescent="0.2">
      <c r="A89" s="83" t="s">
        <v>316</v>
      </c>
      <c r="B89" s="87" t="s">
        <v>41</v>
      </c>
      <c r="C89" s="83">
        <v>27333.441999999999</v>
      </c>
      <c r="D89" s="83" t="s">
        <v>137</v>
      </c>
      <c r="E89" s="27">
        <f t="shared" si="10"/>
        <v>-12975.993694098799</v>
      </c>
      <c r="F89" s="15">
        <f t="shared" si="11"/>
        <v>-12976</v>
      </c>
      <c r="G89" s="93">
        <f t="shared" ref="G89:G120" si="15">C89-(C$7+F89*C$8)</f>
        <v>1.1038289991120109E-2</v>
      </c>
      <c r="K89">
        <f t="shared" ref="K89:K120" si="16">G89</f>
        <v>1.1038289991120109E-2</v>
      </c>
      <c r="O89">
        <f t="shared" ca="1" si="12"/>
        <v>-5.9360965202065782E-2</v>
      </c>
      <c r="P89">
        <f t="shared" ca="1" si="13"/>
        <v>6.4055609483420803E-2</v>
      </c>
      <c r="Q89" s="1">
        <f t="shared" si="14"/>
        <v>12314.941999999999</v>
      </c>
      <c r="S89">
        <f>G89</f>
        <v>1.1038289991120109E-2</v>
      </c>
    </row>
    <row r="90" spans="1:21" x14ac:dyDescent="0.2">
      <c r="A90" s="83" t="s">
        <v>146</v>
      </c>
      <c r="B90" s="87" t="s">
        <v>39</v>
      </c>
      <c r="C90" s="83">
        <v>27381.601999999999</v>
      </c>
      <c r="D90" s="83" t="s">
        <v>137</v>
      </c>
      <c r="E90" s="27">
        <f t="shared" si="10"/>
        <v>-12948.481080999594</v>
      </c>
      <c r="F90" s="15">
        <f t="shared" si="11"/>
        <v>-12948.5</v>
      </c>
      <c r="G90" s="93">
        <f t="shared" si="15"/>
        <v>3.3117139992100419E-2</v>
      </c>
      <c r="K90">
        <f t="shared" si="16"/>
        <v>3.3117139992100419E-2</v>
      </c>
      <c r="O90">
        <f t="shared" ca="1" si="12"/>
        <v>-5.9297940235753008E-2</v>
      </c>
      <c r="P90">
        <f t="shared" ca="1" si="13"/>
        <v>6.3968423196229668E-2</v>
      </c>
      <c r="Q90" s="1">
        <f t="shared" si="14"/>
        <v>12363.101999999999</v>
      </c>
      <c r="R90">
        <f>G90</f>
        <v>3.3117139992100419E-2</v>
      </c>
    </row>
    <row r="91" spans="1:21" x14ac:dyDescent="0.2">
      <c r="A91" s="83" t="s">
        <v>146</v>
      </c>
      <c r="B91" s="87" t="s">
        <v>39</v>
      </c>
      <c r="C91" s="83">
        <v>27409.527999999998</v>
      </c>
      <c r="D91" s="83" t="s">
        <v>137</v>
      </c>
      <c r="E91" s="27">
        <f t="shared" si="10"/>
        <v>-12932.52765007334</v>
      </c>
      <c r="F91" s="15">
        <f t="shared" si="11"/>
        <v>-12932.5</v>
      </c>
      <c r="G91" s="93">
        <f t="shared" si="15"/>
        <v>-4.8400620009488193E-2</v>
      </c>
      <c r="K91">
        <f t="shared" si="16"/>
        <v>-4.8400620009488193E-2</v>
      </c>
      <c r="O91">
        <f t="shared" ca="1" si="12"/>
        <v>-5.9261271164443761E-2</v>
      </c>
      <c r="P91">
        <f t="shared" ca="1" si="13"/>
        <v>6.3917696629136628E-2</v>
      </c>
      <c r="Q91" s="1">
        <f t="shared" si="14"/>
        <v>12391.027999999998</v>
      </c>
      <c r="R91">
        <f>G91</f>
        <v>-4.8400620009488193E-2</v>
      </c>
    </row>
    <row r="92" spans="1:21" x14ac:dyDescent="0.2">
      <c r="A92" s="83" t="s">
        <v>296</v>
      </c>
      <c r="B92" s="87" t="s">
        <v>39</v>
      </c>
      <c r="C92" s="69">
        <v>27628.448</v>
      </c>
      <c r="D92" s="69" t="s">
        <v>137</v>
      </c>
      <c r="E92" s="27">
        <f t="shared" si="10"/>
        <v>-12807.464085711254</v>
      </c>
      <c r="F92" s="15">
        <f t="shared" si="11"/>
        <v>-12807.5</v>
      </c>
      <c r="G92" s="93">
        <f t="shared" si="15"/>
        <v>6.2866879994544433E-2</v>
      </c>
      <c r="K92">
        <f t="shared" si="16"/>
        <v>6.2866879994544433E-2</v>
      </c>
      <c r="O92">
        <f t="shared" ca="1" si="12"/>
        <v>-5.897479404484024E-2</v>
      </c>
      <c r="P92">
        <f t="shared" ca="1" si="13"/>
        <v>6.3521395323722335E-2</v>
      </c>
      <c r="Q92" s="1">
        <f t="shared" si="14"/>
        <v>12609.948</v>
      </c>
      <c r="R92">
        <f>G92</f>
        <v>6.2866879994544433E-2</v>
      </c>
    </row>
    <row r="93" spans="1:21" x14ac:dyDescent="0.2">
      <c r="A93" s="69" t="s">
        <v>296</v>
      </c>
      <c r="B93" s="87" t="s">
        <v>39</v>
      </c>
      <c r="C93" s="69">
        <v>27684.48</v>
      </c>
      <c r="D93" s="69" t="s">
        <v>101</v>
      </c>
      <c r="E93" s="27">
        <f t="shared" si="10"/>
        <v>-12775.454394324737</v>
      </c>
      <c r="F93" s="15">
        <f t="shared" si="11"/>
        <v>-12775.5</v>
      </c>
      <c r="G93" s="93">
        <f t="shared" si="15"/>
        <v>7.9831359991658246E-2</v>
      </c>
      <c r="K93">
        <f t="shared" si="16"/>
        <v>7.9831359991658246E-2</v>
      </c>
      <c r="O93">
        <f t="shared" ca="1" si="12"/>
        <v>-5.890145590222174E-2</v>
      </c>
      <c r="P93">
        <f t="shared" ca="1" si="13"/>
        <v>6.3419942189536282E-2</v>
      </c>
      <c r="Q93" s="1">
        <f t="shared" si="14"/>
        <v>12665.98</v>
      </c>
      <c r="R93">
        <f>G93</f>
        <v>7.9831359991658246E-2</v>
      </c>
    </row>
    <row r="94" spans="1:21" x14ac:dyDescent="0.2">
      <c r="A94" s="69" t="s">
        <v>192</v>
      </c>
      <c r="B94" s="87" t="s">
        <v>39</v>
      </c>
      <c r="C94" s="69">
        <v>27784.177</v>
      </c>
      <c r="D94" s="69" t="s">
        <v>101</v>
      </c>
      <c r="E94" s="27">
        <f t="shared" si="10"/>
        <v>-12718.499971813286</v>
      </c>
      <c r="F94" s="15">
        <f t="shared" si="11"/>
        <v>-12718.5</v>
      </c>
      <c r="G94" s="93">
        <f t="shared" si="15"/>
        <v>4.9339992983732373E-5</v>
      </c>
      <c r="K94">
        <f t="shared" si="16"/>
        <v>4.9339992983732373E-5</v>
      </c>
      <c r="O94">
        <f t="shared" ca="1" si="12"/>
        <v>-5.8770822335682538E-2</v>
      </c>
      <c r="P94">
        <f t="shared" ca="1" si="13"/>
        <v>6.3239228794267355E-2</v>
      </c>
      <c r="Q94" s="1">
        <f t="shared" si="14"/>
        <v>12765.677</v>
      </c>
      <c r="R94">
        <f>G94</f>
        <v>4.9339992983732373E-5</v>
      </c>
    </row>
    <row r="95" spans="1:21" x14ac:dyDescent="0.2">
      <c r="A95" s="69" t="s">
        <v>146</v>
      </c>
      <c r="B95" s="87" t="s">
        <v>41</v>
      </c>
      <c r="C95" s="69">
        <v>28017.792000000001</v>
      </c>
      <c r="D95" s="69" t="s">
        <v>101</v>
      </c>
      <c r="E95" s="27">
        <f t="shared" si="10"/>
        <v>-12585.041518549771</v>
      </c>
      <c r="F95" s="15">
        <f t="shared" si="11"/>
        <v>-12585</v>
      </c>
      <c r="G95" s="93">
        <f t="shared" si="15"/>
        <v>-7.2676970004977193E-2</v>
      </c>
      <c r="K95">
        <f t="shared" si="16"/>
        <v>-7.2676970004977193E-2</v>
      </c>
      <c r="O95">
        <f t="shared" ca="1" si="12"/>
        <v>-5.8464864771945978E-2</v>
      </c>
      <c r="P95">
        <f t="shared" ca="1" si="13"/>
        <v>6.2815979000084898E-2</v>
      </c>
      <c r="Q95" s="1">
        <f t="shared" si="14"/>
        <v>12999.292000000001</v>
      </c>
      <c r="S95">
        <f t="shared" ref="S95:S101" si="17">G95</f>
        <v>-7.2676970004977193E-2</v>
      </c>
    </row>
    <row r="96" spans="1:21" x14ac:dyDescent="0.2">
      <c r="A96" s="69" t="s">
        <v>146</v>
      </c>
      <c r="B96" s="87" t="s">
        <v>41</v>
      </c>
      <c r="C96" s="69">
        <v>28068.642</v>
      </c>
      <c r="D96" s="69" t="s">
        <v>101</v>
      </c>
      <c r="E96" s="27">
        <f t="shared" si="10"/>
        <v>-12555.992175192327</v>
      </c>
      <c r="F96" s="15">
        <f t="shared" si="11"/>
        <v>-12556</v>
      </c>
      <c r="G96" s="93">
        <f t="shared" si="15"/>
        <v>1.3697089994820999E-2</v>
      </c>
      <c r="K96">
        <f t="shared" si="16"/>
        <v>1.3697089994820999E-2</v>
      </c>
      <c r="O96">
        <f t="shared" ca="1" si="12"/>
        <v>-5.8398402080197961E-2</v>
      </c>
      <c r="P96">
        <f t="shared" ca="1" si="13"/>
        <v>6.2724037097228777E-2</v>
      </c>
      <c r="Q96" s="1">
        <f t="shared" si="14"/>
        <v>13050.142</v>
      </c>
      <c r="S96">
        <f t="shared" si="17"/>
        <v>1.3697089994820999E-2</v>
      </c>
    </row>
    <row r="97" spans="1:19" x14ac:dyDescent="0.2">
      <c r="A97" s="83" t="s">
        <v>146</v>
      </c>
      <c r="B97" s="87" t="s">
        <v>41</v>
      </c>
      <c r="C97" s="69">
        <v>28075.665000000001</v>
      </c>
      <c r="D97" s="69" t="s">
        <v>101</v>
      </c>
      <c r="E97" s="27">
        <f t="shared" si="10"/>
        <v>-12551.980109540422</v>
      </c>
      <c r="F97" s="15">
        <f t="shared" si="11"/>
        <v>-12552</v>
      </c>
      <c r="G97" s="93">
        <f t="shared" si="15"/>
        <v>3.4817649993783562E-2</v>
      </c>
      <c r="K97">
        <f t="shared" si="16"/>
        <v>3.4817649993783562E-2</v>
      </c>
      <c r="O97">
        <f t="shared" ca="1" si="12"/>
        <v>-5.8389234812370648E-2</v>
      </c>
      <c r="P97">
        <f t="shared" ca="1" si="13"/>
        <v>6.2711355455455517E-2</v>
      </c>
      <c r="Q97" s="1">
        <f t="shared" si="14"/>
        <v>13057.165000000001</v>
      </c>
      <c r="S97">
        <f t="shared" si="17"/>
        <v>3.4817649993783562E-2</v>
      </c>
    </row>
    <row r="98" spans="1:19" x14ac:dyDescent="0.2">
      <c r="A98" s="83" t="s">
        <v>146</v>
      </c>
      <c r="B98" s="86" t="s">
        <v>41</v>
      </c>
      <c r="C98" s="83">
        <v>28096.584999999999</v>
      </c>
      <c r="D98" s="83" t="s">
        <v>101</v>
      </c>
      <c r="E98" s="27">
        <f t="shared" si="10"/>
        <v>-12540.02903258786</v>
      </c>
      <c r="F98" s="15">
        <f t="shared" si="11"/>
        <v>-12540</v>
      </c>
      <c r="G98" s="93">
        <f t="shared" si="15"/>
        <v>-5.0820670006942237E-2</v>
      </c>
      <c r="K98">
        <f t="shared" si="16"/>
        <v>-5.0820670006942237E-2</v>
      </c>
      <c r="O98">
        <f t="shared" ca="1" si="12"/>
        <v>-5.8361733008888708E-2</v>
      </c>
      <c r="P98">
        <f t="shared" ca="1" si="13"/>
        <v>6.2673310530135751E-2</v>
      </c>
      <c r="Q98" s="1">
        <f t="shared" si="14"/>
        <v>13078.084999999999</v>
      </c>
      <c r="S98">
        <f t="shared" si="17"/>
        <v>-5.0820670006942237E-2</v>
      </c>
    </row>
    <row r="99" spans="1:19" x14ac:dyDescent="0.2">
      <c r="A99" s="83" t="s">
        <v>146</v>
      </c>
      <c r="B99" s="86" t="s">
        <v>41</v>
      </c>
      <c r="C99" s="83">
        <v>28110.587</v>
      </c>
      <c r="D99" s="83" t="s">
        <v>101</v>
      </c>
      <c r="E99" s="27">
        <f t="shared" si="10"/>
        <v>-12532.030037392364</v>
      </c>
      <c r="F99" s="15">
        <f t="shared" si="11"/>
        <v>-12532</v>
      </c>
      <c r="G99" s="93">
        <f t="shared" si="15"/>
        <v>-5.2579550007067155E-2</v>
      </c>
      <c r="K99">
        <f t="shared" si="16"/>
        <v>-5.2579550007067155E-2</v>
      </c>
      <c r="O99">
        <f t="shared" ca="1" si="12"/>
        <v>-5.8343398473234082E-2</v>
      </c>
      <c r="P99">
        <f t="shared" ca="1" si="13"/>
        <v>6.2647947246589231E-2</v>
      </c>
      <c r="Q99" s="1">
        <f t="shared" si="14"/>
        <v>13092.087</v>
      </c>
      <c r="S99">
        <f t="shared" si="17"/>
        <v>-5.2579550007067155E-2</v>
      </c>
    </row>
    <row r="100" spans="1:19" x14ac:dyDescent="0.2">
      <c r="A100" s="83" t="s">
        <v>296</v>
      </c>
      <c r="B100" s="86" t="s">
        <v>41</v>
      </c>
      <c r="C100" s="83">
        <v>28126.407999999999</v>
      </c>
      <c r="D100" s="83" t="s">
        <v>101</v>
      </c>
      <c r="E100" s="27">
        <f t="shared" si="10"/>
        <v>-12522.991892628192</v>
      </c>
      <c r="F100" s="15">
        <f t="shared" si="11"/>
        <v>-12523</v>
      </c>
      <c r="G100" s="93">
        <f t="shared" si="15"/>
        <v>1.4191709993610857E-2</v>
      </c>
      <c r="K100">
        <f t="shared" si="16"/>
        <v>1.4191709993610857E-2</v>
      </c>
      <c r="O100">
        <f t="shared" ca="1" si="12"/>
        <v>-5.8322772120622632E-2</v>
      </c>
      <c r="P100">
        <f t="shared" ca="1" si="13"/>
        <v>6.2619413552599396E-2</v>
      </c>
      <c r="Q100" s="1">
        <f t="shared" si="14"/>
        <v>13107.907999999999</v>
      </c>
      <c r="S100">
        <f t="shared" si="17"/>
        <v>1.4191709993610857E-2</v>
      </c>
    </row>
    <row r="101" spans="1:19" x14ac:dyDescent="0.2">
      <c r="A101" s="83" t="s">
        <v>296</v>
      </c>
      <c r="B101" s="86" t="s">
        <v>41</v>
      </c>
      <c r="C101" s="83">
        <v>28126.43</v>
      </c>
      <c r="D101" s="83" t="s">
        <v>101</v>
      </c>
      <c r="E101" s="27">
        <f t="shared" si="10"/>
        <v>-12522.979324574035</v>
      </c>
      <c r="F101" s="15">
        <f t="shared" si="11"/>
        <v>-12523</v>
      </c>
      <c r="G101" s="93">
        <f t="shared" si="15"/>
        <v>3.6191709994454868E-2</v>
      </c>
      <c r="K101">
        <f t="shared" si="16"/>
        <v>3.6191709994454868E-2</v>
      </c>
      <c r="O101">
        <f t="shared" ca="1" si="12"/>
        <v>-5.8322772120622632E-2</v>
      </c>
      <c r="P101">
        <f t="shared" ca="1" si="13"/>
        <v>6.2619413552599396E-2</v>
      </c>
      <c r="Q101" s="1">
        <f t="shared" si="14"/>
        <v>13107.93</v>
      </c>
      <c r="S101">
        <f t="shared" si="17"/>
        <v>3.6191709994454868E-2</v>
      </c>
    </row>
    <row r="102" spans="1:19" x14ac:dyDescent="0.2">
      <c r="A102" s="83" t="s">
        <v>316</v>
      </c>
      <c r="B102" s="86" t="s">
        <v>39</v>
      </c>
      <c r="C102" s="83">
        <v>28183.285</v>
      </c>
      <c r="D102" s="83" t="s">
        <v>101</v>
      </c>
      <c r="E102" s="27">
        <f t="shared" si="10"/>
        <v>-12490.499473707023</v>
      </c>
      <c r="F102" s="15">
        <f t="shared" si="11"/>
        <v>-12490.5</v>
      </c>
      <c r="G102" s="93">
        <f t="shared" si="15"/>
        <v>9.2125999435666017E-4</v>
      </c>
      <c r="K102">
        <f t="shared" si="16"/>
        <v>9.2125999435666017E-4</v>
      </c>
      <c r="O102">
        <f t="shared" ca="1" si="12"/>
        <v>-5.8248288069525714E-2</v>
      </c>
      <c r="P102">
        <f t="shared" ca="1" si="13"/>
        <v>6.2516375213191686E-2</v>
      </c>
      <c r="Q102" s="1">
        <f t="shared" si="14"/>
        <v>13164.785</v>
      </c>
      <c r="R102">
        <f>G102</f>
        <v>9.2125999435666017E-4</v>
      </c>
    </row>
    <row r="103" spans="1:19" x14ac:dyDescent="0.2">
      <c r="A103" s="83" t="s">
        <v>192</v>
      </c>
      <c r="B103" s="86" t="s">
        <v>41</v>
      </c>
      <c r="C103" s="83">
        <v>28576.224999999999</v>
      </c>
      <c r="D103" s="83" t="s">
        <v>101</v>
      </c>
      <c r="E103" s="27">
        <f t="shared" si="10"/>
        <v>-12266.022600966124</v>
      </c>
      <c r="F103" s="15">
        <f t="shared" si="11"/>
        <v>-12266</v>
      </c>
      <c r="G103" s="93">
        <f t="shared" si="15"/>
        <v>-3.9562310008477652E-2</v>
      </c>
      <c r="K103">
        <f t="shared" si="16"/>
        <v>-3.9562310008477652E-2</v>
      </c>
      <c r="O103">
        <f t="shared" ca="1" si="12"/>
        <v>-5.7733775162717799E-2</v>
      </c>
      <c r="P103">
        <f t="shared" ca="1" si="13"/>
        <v>6.1804618068667612E-2</v>
      </c>
      <c r="Q103" s="1">
        <f t="shared" si="14"/>
        <v>13557.724999999999</v>
      </c>
      <c r="S103">
        <f>G103</f>
        <v>-3.9562310008477652E-2</v>
      </c>
    </row>
    <row r="104" spans="1:19" x14ac:dyDescent="0.2">
      <c r="A104" s="83" t="s">
        <v>192</v>
      </c>
      <c r="B104" s="86" t="s">
        <v>39</v>
      </c>
      <c r="C104" s="83">
        <v>28729.42</v>
      </c>
      <c r="D104" s="83" t="s">
        <v>101</v>
      </c>
      <c r="E104" s="27">
        <f t="shared" si="10"/>
        <v>-12178.506098396923</v>
      </c>
      <c r="F104" s="15">
        <f t="shared" si="11"/>
        <v>-12178.5</v>
      </c>
      <c r="G104" s="93">
        <f t="shared" si="15"/>
        <v>-1.0675060009816661E-2</v>
      </c>
      <c r="K104">
        <f t="shared" si="16"/>
        <v>-1.0675060009816661E-2</v>
      </c>
      <c r="O104">
        <f t="shared" ca="1" si="12"/>
        <v>-5.7533241178995331E-2</v>
      </c>
      <c r="P104">
        <f t="shared" ca="1" si="13"/>
        <v>6.1527207154877604E-2</v>
      </c>
      <c r="Q104" s="1">
        <f t="shared" si="14"/>
        <v>13710.919999999998</v>
      </c>
      <c r="R104">
        <f>G104</f>
        <v>-1.0675060009816661E-2</v>
      </c>
    </row>
    <row r="105" spans="1:19" x14ac:dyDescent="0.2">
      <c r="A105" s="83" t="s">
        <v>192</v>
      </c>
      <c r="B105" s="86" t="s">
        <v>41</v>
      </c>
      <c r="C105" s="83">
        <v>28744.27</v>
      </c>
      <c r="D105" s="83" t="s">
        <v>101</v>
      </c>
      <c r="E105" s="27">
        <f t="shared" si="10"/>
        <v>-12170.022661841207</v>
      </c>
      <c r="F105" s="15">
        <f t="shared" si="11"/>
        <v>-12170</v>
      </c>
      <c r="G105" s="93">
        <f t="shared" si="15"/>
        <v>-3.9668870005698409E-2</v>
      </c>
      <c r="K105">
        <f t="shared" si="16"/>
        <v>-3.9668870005698409E-2</v>
      </c>
      <c r="O105">
        <f t="shared" ca="1" si="12"/>
        <v>-5.7513760734862293E-2</v>
      </c>
      <c r="P105">
        <f t="shared" ca="1" si="13"/>
        <v>6.1500258666109434E-2</v>
      </c>
      <c r="Q105" s="1">
        <f t="shared" si="14"/>
        <v>13725.77</v>
      </c>
      <c r="S105">
        <f>G105</f>
        <v>-3.9668870005698409E-2</v>
      </c>
    </row>
    <row r="106" spans="1:19" x14ac:dyDescent="0.2">
      <c r="A106" s="83" t="s">
        <v>192</v>
      </c>
      <c r="B106" s="86" t="s">
        <v>41</v>
      </c>
      <c r="C106" s="83">
        <v>28751.31</v>
      </c>
      <c r="D106" s="83" t="s">
        <v>101</v>
      </c>
      <c r="E106" s="27">
        <f t="shared" si="10"/>
        <v>-12166.000884511091</v>
      </c>
      <c r="F106" s="15">
        <f t="shared" si="11"/>
        <v>-12166</v>
      </c>
      <c r="G106" s="93">
        <f t="shared" si="15"/>
        <v>-1.5483100069104694E-3</v>
      </c>
      <c r="K106">
        <f t="shared" si="16"/>
        <v>-1.5483100069104694E-3</v>
      </c>
      <c r="O106">
        <f t="shared" ca="1" si="12"/>
        <v>-5.7504593467034987E-2</v>
      </c>
      <c r="P106">
        <f t="shared" ca="1" si="13"/>
        <v>6.1487577024336174E-2</v>
      </c>
      <c r="Q106" s="1">
        <f t="shared" si="14"/>
        <v>13732.810000000001</v>
      </c>
      <c r="S106">
        <f>G106</f>
        <v>-1.5483100069104694E-3</v>
      </c>
    </row>
    <row r="107" spans="1:19" x14ac:dyDescent="0.2">
      <c r="A107" s="83" t="s">
        <v>192</v>
      </c>
      <c r="B107" s="86" t="s">
        <v>39</v>
      </c>
      <c r="C107" s="83">
        <v>28757.43</v>
      </c>
      <c r="D107" s="83" t="s">
        <v>101</v>
      </c>
      <c r="E107" s="27">
        <f t="shared" si="10"/>
        <v>-12162.504680354798</v>
      </c>
      <c r="F107" s="15">
        <f t="shared" si="11"/>
        <v>-12162.5</v>
      </c>
      <c r="G107" s="93">
        <f t="shared" si="15"/>
        <v>-8.1928200052061584E-3</v>
      </c>
      <c r="K107">
        <f t="shared" si="16"/>
        <v>-8.1928200052061584E-3</v>
      </c>
      <c r="O107">
        <f t="shared" ca="1" si="12"/>
        <v>-5.7496572107686085E-2</v>
      </c>
      <c r="P107">
        <f t="shared" ca="1" si="13"/>
        <v>6.1476480587784578E-2</v>
      </c>
      <c r="Q107" s="1">
        <f t="shared" si="14"/>
        <v>13738.93</v>
      </c>
      <c r="R107">
        <f>G107</f>
        <v>-8.1928200052061584E-3</v>
      </c>
    </row>
    <row r="108" spans="1:19" x14ac:dyDescent="0.2">
      <c r="A108" s="83" t="s">
        <v>192</v>
      </c>
      <c r="B108" s="86" t="s">
        <v>39</v>
      </c>
      <c r="C108" s="83">
        <v>28764.435000000001</v>
      </c>
      <c r="D108" s="83" t="s">
        <v>101</v>
      </c>
      <c r="E108" s="27">
        <f t="shared" si="10"/>
        <v>-12158.502897656293</v>
      </c>
      <c r="F108" s="15">
        <f t="shared" si="11"/>
        <v>-12158.5</v>
      </c>
      <c r="G108" s="93">
        <f t="shared" si="15"/>
        <v>-5.0722600062726997E-3</v>
      </c>
      <c r="K108">
        <f t="shared" si="16"/>
        <v>-5.0722600062726997E-3</v>
      </c>
      <c r="O108">
        <f t="shared" ca="1" si="12"/>
        <v>-5.7487404839858772E-2</v>
      </c>
      <c r="P108">
        <f t="shared" ca="1" si="13"/>
        <v>6.1463798946011318E-2</v>
      </c>
      <c r="Q108" s="1">
        <f t="shared" si="14"/>
        <v>13745.935000000001</v>
      </c>
      <c r="R108">
        <f>G108</f>
        <v>-5.0722600062726997E-3</v>
      </c>
    </row>
    <row r="109" spans="1:19" x14ac:dyDescent="0.2">
      <c r="A109" s="83" t="s">
        <v>192</v>
      </c>
      <c r="B109" s="86" t="s">
        <v>39</v>
      </c>
      <c r="C109" s="83">
        <v>28773.22</v>
      </c>
      <c r="D109" s="83" t="s">
        <v>101</v>
      </c>
      <c r="E109" s="27">
        <f t="shared" si="10"/>
        <v>-12153.484245121481</v>
      </c>
      <c r="F109" s="15">
        <f t="shared" si="11"/>
        <v>-12153.5</v>
      </c>
      <c r="G109" s="93">
        <f t="shared" si="15"/>
        <v>2.757843999643228E-2</v>
      </c>
      <c r="K109">
        <f t="shared" si="16"/>
        <v>2.757843999643228E-2</v>
      </c>
      <c r="O109">
        <f t="shared" ca="1" si="12"/>
        <v>-5.7475945755074628E-2</v>
      </c>
      <c r="P109">
        <f t="shared" ca="1" si="13"/>
        <v>6.1447946893794743E-2</v>
      </c>
      <c r="Q109" s="1">
        <f t="shared" si="14"/>
        <v>13754.720000000001</v>
      </c>
      <c r="R109">
        <f>G109</f>
        <v>2.757843999643228E-2</v>
      </c>
    </row>
    <row r="110" spans="1:19" x14ac:dyDescent="0.2">
      <c r="A110" s="83" t="s">
        <v>146</v>
      </c>
      <c r="B110" s="86" t="s">
        <v>41</v>
      </c>
      <c r="C110" s="83">
        <v>28796.816999999999</v>
      </c>
      <c r="D110" s="83" t="s">
        <v>101</v>
      </c>
      <c r="E110" s="27">
        <f t="shared" si="10"/>
        <v>-12140.003864488137</v>
      </c>
      <c r="F110" s="15">
        <f t="shared" si="11"/>
        <v>-12140</v>
      </c>
      <c r="G110" s="93">
        <f t="shared" si="15"/>
        <v>-6.7646700081240851E-3</v>
      </c>
      <c r="K110">
        <f t="shared" si="16"/>
        <v>-6.7646700081240851E-3</v>
      </c>
      <c r="O110">
        <f t="shared" ca="1" si="12"/>
        <v>-5.7445006226157454E-2</v>
      </c>
      <c r="P110">
        <f t="shared" ca="1" si="13"/>
        <v>6.1405146352810004E-2</v>
      </c>
      <c r="Q110" s="1">
        <f t="shared" si="14"/>
        <v>13778.316999999999</v>
      </c>
      <c r="S110">
        <f>G110</f>
        <v>-6.7646700081240851E-3</v>
      </c>
    </row>
    <row r="111" spans="1:19" x14ac:dyDescent="0.2">
      <c r="A111" s="83" t="s">
        <v>146</v>
      </c>
      <c r="B111" s="86" t="s">
        <v>41</v>
      </c>
      <c r="C111" s="83">
        <v>28798.648000000001</v>
      </c>
      <c r="D111" s="83" t="s">
        <v>101</v>
      </c>
      <c r="E111" s="27">
        <f t="shared" si="10"/>
        <v>-12138.957859617192</v>
      </c>
      <c r="F111" s="15">
        <f t="shared" si="11"/>
        <v>-12139</v>
      </c>
      <c r="G111" s="93">
        <f t="shared" si="15"/>
        <v>7.3765469995123567E-2</v>
      </c>
      <c r="K111">
        <f t="shared" si="16"/>
        <v>7.3765469995123567E-2</v>
      </c>
      <c r="O111">
        <f t="shared" ca="1" si="12"/>
        <v>-5.7442714409200624E-2</v>
      </c>
      <c r="P111">
        <f t="shared" ca="1" si="13"/>
        <v>6.1401975942366689E-2</v>
      </c>
      <c r="Q111" s="1">
        <f t="shared" si="14"/>
        <v>13780.148000000001</v>
      </c>
      <c r="S111">
        <f>G111</f>
        <v>7.3765469995123567E-2</v>
      </c>
    </row>
    <row r="112" spans="1:19" x14ac:dyDescent="0.2">
      <c r="A112" s="83" t="s">
        <v>413</v>
      </c>
      <c r="B112" s="86" t="s">
        <v>41</v>
      </c>
      <c r="C112" s="83">
        <v>28835.335999999999</v>
      </c>
      <c r="D112" s="83" t="s">
        <v>101</v>
      </c>
      <c r="E112" s="27">
        <f t="shared" si="10"/>
        <v>-12117.998915485472</v>
      </c>
      <c r="F112" s="15">
        <f t="shared" si="11"/>
        <v>-12118</v>
      </c>
      <c r="G112" s="93">
        <f t="shared" si="15"/>
        <v>1.8984099915542174E-3</v>
      </c>
      <c r="K112">
        <f t="shared" si="16"/>
        <v>1.8984099915542174E-3</v>
      </c>
      <c r="O112">
        <f t="shared" ca="1" si="12"/>
        <v>-5.7394586253107234E-2</v>
      </c>
      <c r="P112">
        <f t="shared" ca="1" si="13"/>
        <v>6.1335397323057088E-2</v>
      </c>
      <c r="Q112" s="1">
        <f t="shared" si="14"/>
        <v>13816.835999999999</v>
      </c>
      <c r="S112">
        <f>G112</f>
        <v>1.8984099915542174E-3</v>
      </c>
    </row>
    <row r="113" spans="1:19" x14ac:dyDescent="0.2">
      <c r="A113" s="83" t="s">
        <v>316</v>
      </c>
      <c r="B113" s="86" t="s">
        <v>41</v>
      </c>
      <c r="C113" s="83">
        <v>28863.345000000001</v>
      </c>
      <c r="D113" s="83" t="s">
        <v>101</v>
      </c>
      <c r="E113" s="27">
        <f t="shared" si="10"/>
        <v>-12101.998068718536</v>
      </c>
      <c r="F113" s="15">
        <f t="shared" si="11"/>
        <v>-12102</v>
      </c>
      <c r="G113" s="93">
        <f t="shared" si="15"/>
        <v>3.3806499959609937E-3</v>
      </c>
      <c r="K113">
        <f t="shared" si="16"/>
        <v>3.3806499959609937E-3</v>
      </c>
      <c r="O113">
        <f t="shared" ca="1" si="12"/>
        <v>-5.7357917181797988E-2</v>
      </c>
      <c r="P113">
        <f t="shared" ca="1" si="13"/>
        <v>6.1284670755964055E-2</v>
      </c>
      <c r="Q113" s="1">
        <f t="shared" si="14"/>
        <v>13844.845000000001</v>
      </c>
      <c r="S113">
        <f>G113</f>
        <v>3.3806499959609937E-3</v>
      </c>
    </row>
    <row r="114" spans="1:19" x14ac:dyDescent="0.2">
      <c r="A114" s="83" t="s">
        <v>146</v>
      </c>
      <c r="B114" s="86" t="s">
        <v>39</v>
      </c>
      <c r="C114" s="83">
        <v>28904.492999999999</v>
      </c>
      <c r="D114" s="83" t="s">
        <v>101</v>
      </c>
      <c r="E114" s="27">
        <f t="shared" si="10"/>
        <v>-12078.491237244158</v>
      </c>
      <c r="F114" s="15">
        <f t="shared" si="11"/>
        <v>-12078.5</v>
      </c>
      <c r="G114" s="93">
        <f t="shared" si="15"/>
        <v>1.5338939992943779E-2</v>
      </c>
      <c r="K114">
        <f t="shared" si="16"/>
        <v>1.5338939992943779E-2</v>
      </c>
      <c r="O114">
        <f t="shared" ca="1" si="12"/>
        <v>-5.7304059483312519E-2</v>
      </c>
      <c r="P114">
        <f t="shared" ca="1" si="13"/>
        <v>6.1210166110546166E-2</v>
      </c>
      <c r="Q114" s="1">
        <f t="shared" si="14"/>
        <v>13885.992999999999</v>
      </c>
      <c r="R114">
        <f>G114</f>
        <v>1.5338939992943779E-2</v>
      </c>
    </row>
    <row r="115" spans="1:19" x14ac:dyDescent="0.2">
      <c r="A115" s="83" t="s">
        <v>296</v>
      </c>
      <c r="B115" s="86" t="s">
        <v>39</v>
      </c>
      <c r="C115" s="83">
        <v>29114.496999999999</v>
      </c>
      <c r="D115" s="83" t="s">
        <v>101</v>
      </c>
      <c r="E115" s="27">
        <f t="shared" si="10"/>
        <v>-11958.521162466635</v>
      </c>
      <c r="F115" s="15">
        <f t="shared" si="11"/>
        <v>-11958.5</v>
      </c>
      <c r="G115" s="93">
        <f t="shared" si="15"/>
        <v>-3.7044260006950935E-2</v>
      </c>
      <c r="K115">
        <f t="shared" si="16"/>
        <v>-3.7044260006950935E-2</v>
      </c>
      <c r="O115">
        <f t="shared" ca="1" si="12"/>
        <v>-5.7029041448493148E-2</v>
      </c>
      <c r="P115">
        <f t="shared" ca="1" si="13"/>
        <v>6.0829716857348448E-2</v>
      </c>
      <c r="Q115" s="1">
        <f t="shared" si="14"/>
        <v>14095.996999999999</v>
      </c>
      <c r="R115">
        <f>G115</f>
        <v>-3.7044260006950935E-2</v>
      </c>
    </row>
    <row r="116" spans="1:19" x14ac:dyDescent="0.2">
      <c r="A116" s="83" t="s">
        <v>146</v>
      </c>
      <c r="B116" s="86" t="s">
        <v>41</v>
      </c>
      <c r="C116" s="83">
        <v>29176.699000000001</v>
      </c>
      <c r="D116" s="83" t="s">
        <v>101</v>
      </c>
      <c r="E116" s="27">
        <f t="shared" si="10"/>
        <v>-11922.986703164375</v>
      </c>
      <c r="F116" s="15">
        <f t="shared" si="11"/>
        <v>-11923</v>
      </c>
      <c r="G116" s="93">
        <f t="shared" si="15"/>
        <v>2.3275709994777571E-2</v>
      </c>
      <c r="K116">
        <f t="shared" si="16"/>
        <v>2.3275709994777571E-2</v>
      </c>
      <c r="O116">
        <f t="shared" ca="1" si="12"/>
        <v>-5.6947681946525747E-2</v>
      </c>
      <c r="P116">
        <f t="shared" ca="1" si="13"/>
        <v>6.0717167286610786E-2</v>
      </c>
      <c r="Q116" s="1">
        <f t="shared" si="14"/>
        <v>14158.199000000001</v>
      </c>
      <c r="S116">
        <f>G116</f>
        <v>2.3275709994777571E-2</v>
      </c>
    </row>
    <row r="117" spans="1:19" x14ac:dyDescent="0.2">
      <c r="A117" s="83" t="s">
        <v>192</v>
      </c>
      <c r="B117" s="86" t="s">
        <v>41</v>
      </c>
      <c r="C117" s="83">
        <v>29460.240000000002</v>
      </c>
      <c r="D117" s="83" t="s">
        <v>101</v>
      </c>
      <c r="E117" s="27">
        <f t="shared" si="10"/>
        <v>-11761.006764817992</v>
      </c>
      <c r="F117" s="15">
        <f t="shared" si="11"/>
        <v>-11761</v>
      </c>
      <c r="G117" s="93">
        <f t="shared" si="15"/>
        <v>-1.1841610004921677E-2</v>
      </c>
      <c r="K117">
        <f t="shared" si="16"/>
        <v>-1.1841610004921677E-2</v>
      </c>
      <c r="O117">
        <f t="shared" ca="1" si="12"/>
        <v>-5.6576407599519582E-2</v>
      </c>
      <c r="P117">
        <f t="shared" ca="1" si="13"/>
        <v>6.0203560794793859E-2</v>
      </c>
      <c r="Q117" s="1">
        <f t="shared" si="14"/>
        <v>14441.740000000002</v>
      </c>
      <c r="S117">
        <f>G117</f>
        <v>-1.1841610004921677E-2</v>
      </c>
    </row>
    <row r="118" spans="1:19" x14ac:dyDescent="0.2">
      <c r="A118" s="83" t="s">
        <v>192</v>
      </c>
      <c r="B118" s="86" t="s">
        <v>39</v>
      </c>
      <c r="C118" s="83">
        <v>29466.39</v>
      </c>
      <c r="D118" s="83" t="s">
        <v>101</v>
      </c>
      <c r="E118" s="27">
        <f t="shared" si="10"/>
        <v>-11757.493422406031</v>
      </c>
      <c r="F118" s="15">
        <f t="shared" si="11"/>
        <v>-11757.5</v>
      </c>
      <c r="G118" s="93">
        <f t="shared" si="15"/>
        <v>1.1513879991980502E-2</v>
      </c>
      <c r="K118">
        <f t="shared" si="16"/>
        <v>1.1513879991980502E-2</v>
      </c>
      <c r="O118">
        <f t="shared" ca="1" si="12"/>
        <v>-5.6568386240170687E-2</v>
      </c>
      <c r="P118">
        <f t="shared" ca="1" si="13"/>
        <v>6.0192464358242263E-2</v>
      </c>
      <c r="Q118" s="1">
        <f t="shared" si="14"/>
        <v>14447.89</v>
      </c>
      <c r="R118">
        <f>G118</f>
        <v>1.1513879991980502E-2</v>
      </c>
    </row>
    <row r="119" spans="1:19" x14ac:dyDescent="0.2">
      <c r="A119" s="83" t="s">
        <v>192</v>
      </c>
      <c r="B119" s="86" t="s">
        <v>41</v>
      </c>
      <c r="C119" s="83">
        <v>29467.25</v>
      </c>
      <c r="D119" s="83" t="s">
        <v>101</v>
      </c>
      <c r="E119" s="27">
        <f t="shared" si="10"/>
        <v>-11757.002125743546</v>
      </c>
      <c r="F119" s="15">
        <f t="shared" si="11"/>
        <v>-11757</v>
      </c>
      <c r="G119" s="93">
        <f t="shared" si="15"/>
        <v>-3.7210500049695838E-3</v>
      </c>
      <c r="K119">
        <f t="shared" si="16"/>
        <v>-3.7210500049695838E-3</v>
      </c>
      <c r="O119">
        <f t="shared" ca="1" si="12"/>
        <v>-5.6567240331692276E-2</v>
      </c>
      <c r="P119">
        <f t="shared" ca="1" si="13"/>
        <v>6.0190879153020606E-2</v>
      </c>
      <c r="Q119" s="1">
        <f t="shared" si="14"/>
        <v>14448.75</v>
      </c>
      <c r="S119">
        <f>G119</f>
        <v>-3.7210500049695838E-3</v>
      </c>
    </row>
    <row r="120" spans="1:19" x14ac:dyDescent="0.2">
      <c r="A120" s="83" t="s">
        <v>192</v>
      </c>
      <c r="B120" s="86" t="s">
        <v>41</v>
      </c>
      <c r="C120" s="83">
        <v>29488.258999999998</v>
      </c>
      <c r="D120" s="83" t="s">
        <v>101</v>
      </c>
      <c r="E120" s="27">
        <f t="shared" si="10"/>
        <v>-11745.000205299169</v>
      </c>
      <c r="F120" s="15">
        <f t="shared" si="11"/>
        <v>-11745</v>
      </c>
      <c r="G120" s="93">
        <f t="shared" si="15"/>
        <v>-3.593700093915686E-4</v>
      </c>
      <c r="K120">
        <f t="shared" si="16"/>
        <v>-3.593700093915686E-4</v>
      </c>
      <c r="O120">
        <f t="shared" ca="1" si="12"/>
        <v>-5.6539738528210329E-2</v>
      </c>
      <c r="P120">
        <f t="shared" ca="1" si="13"/>
        <v>6.0152834227700833E-2</v>
      </c>
      <c r="Q120" s="1">
        <f t="shared" si="14"/>
        <v>14469.758999999998</v>
      </c>
      <c r="S120">
        <f>G120</f>
        <v>-3.593700093915686E-4</v>
      </c>
    </row>
    <row r="121" spans="1:19" x14ac:dyDescent="0.2">
      <c r="A121" s="83" t="s">
        <v>296</v>
      </c>
      <c r="B121" s="86" t="s">
        <v>41</v>
      </c>
      <c r="C121" s="83">
        <v>29493.477999999999</v>
      </c>
      <c r="D121" s="83" t="s">
        <v>101</v>
      </c>
      <c r="E121" s="27">
        <f t="shared" si="10"/>
        <v>-11742.018720088106</v>
      </c>
      <c r="F121" s="15">
        <f t="shared" si="11"/>
        <v>-11742</v>
      </c>
      <c r="G121" s="93">
        <f t="shared" ref="G121:G152" si="18">C121-(C$7+F121*C$8)</f>
        <v>-3.2768950008176034E-2</v>
      </c>
      <c r="K121">
        <f t="shared" ref="K121:K148" si="19">G121</f>
        <v>-3.2768950008176034E-2</v>
      </c>
      <c r="O121">
        <f t="shared" ca="1" si="12"/>
        <v>-5.6532863077339846E-2</v>
      </c>
      <c r="P121">
        <f t="shared" ca="1" si="13"/>
        <v>6.0143322996370888E-2</v>
      </c>
      <c r="Q121" s="1">
        <f t="shared" si="14"/>
        <v>14474.977999999999</v>
      </c>
      <c r="S121">
        <f>G121</f>
        <v>-3.2768950008176034E-2</v>
      </c>
    </row>
    <row r="122" spans="1:19" x14ac:dyDescent="0.2">
      <c r="A122" s="83" t="s">
        <v>146</v>
      </c>
      <c r="B122" s="86" t="s">
        <v>39</v>
      </c>
      <c r="C122" s="83">
        <v>29541.633999999998</v>
      </c>
      <c r="D122" s="83" t="s">
        <v>101</v>
      </c>
      <c r="E122" s="27">
        <f t="shared" si="10"/>
        <v>-11714.508392089658</v>
      </c>
      <c r="F122" s="15">
        <f t="shared" si="11"/>
        <v>-11714.5</v>
      </c>
      <c r="G122" s="93">
        <f t="shared" si="18"/>
        <v>-1.4690100008010631E-2</v>
      </c>
      <c r="K122">
        <f t="shared" si="19"/>
        <v>-1.4690100008010631E-2</v>
      </c>
      <c r="O122">
        <f t="shared" ca="1" si="12"/>
        <v>-5.6469838111027071E-2</v>
      </c>
      <c r="P122">
        <f t="shared" ca="1" si="13"/>
        <v>6.0056136709179746E-2</v>
      </c>
      <c r="Q122" s="1">
        <f t="shared" si="14"/>
        <v>14523.133999999998</v>
      </c>
      <c r="R122">
        <f>G122</f>
        <v>-1.4690100008010631E-2</v>
      </c>
    </row>
    <row r="123" spans="1:19" x14ac:dyDescent="0.2">
      <c r="A123" s="83" t="s">
        <v>146</v>
      </c>
      <c r="B123" s="86" t="s">
        <v>41</v>
      </c>
      <c r="C123" s="83">
        <v>29626.502</v>
      </c>
      <c r="D123" s="83" t="s">
        <v>101</v>
      </c>
      <c r="E123" s="27">
        <f t="shared" si="10"/>
        <v>-11666.025409354952</v>
      </c>
      <c r="F123" s="15">
        <f t="shared" si="11"/>
        <v>-11666</v>
      </c>
      <c r="G123" s="93">
        <f t="shared" si="18"/>
        <v>-4.4478310006525135E-2</v>
      </c>
      <c r="K123">
        <f t="shared" si="19"/>
        <v>-4.4478310006525135E-2</v>
      </c>
      <c r="O123">
        <f t="shared" ca="1" si="12"/>
        <v>-5.6358684988620913E-2</v>
      </c>
      <c r="P123">
        <f t="shared" ca="1" si="13"/>
        <v>5.9902371802678996E-2</v>
      </c>
      <c r="Q123" s="1">
        <f t="shared" si="14"/>
        <v>14608.002</v>
      </c>
      <c r="S123">
        <f>G123</f>
        <v>-4.4478310006525135E-2</v>
      </c>
    </row>
    <row r="124" spans="1:19" x14ac:dyDescent="0.2">
      <c r="A124" s="83" t="s">
        <v>146</v>
      </c>
      <c r="B124" s="86" t="s">
        <v>39</v>
      </c>
      <c r="C124" s="83">
        <v>29656.77</v>
      </c>
      <c r="D124" s="83" t="s">
        <v>101</v>
      </c>
      <c r="E124" s="27">
        <f t="shared" si="10"/>
        <v>-11648.734051936208</v>
      </c>
      <c r="F124" s="15">
        <f t="shared" si="11"/>
        <v>-11648.5</v>
      </c>
      <c r="G124" s="93">
        <f t="shared" si="18"/>
        <v>-0.40970086000743322</v>
      </c>
      <c r="K124">
        <f t="shared" si="19"/>
        <v>-0.40970086000743322</v>
      </c>
      <c r="O124">
        <f t="shared" ca="1" si="12"/>
        <v>-5.6318578191876419E-2</v>
      </c>
      <c r="P124">
        <f t="shared" ca="1" si="13"/>
        <v>5.9846889619920997E-2</v>
      </c>
      <c r="Q124" s="1">
        <f t="shared" si="14"/>
        <v>14638.27</v>
      </c>
      <c r="R124">
        <f>G124</f>
        <v>-0.40970086000743322</v>
      </c>
    </row>
    <row r="125" spans="1:19" x14ac:dyDescent="0.2">
      <c r="A125" s="83" t="s">
        <v>446</v>
      </c>
      <c r="B125" s="86" t="s">
        <v>39</v>
      </c>
      <c r="C125" s="83">
        <v>29872.491000000002</v>
      </c>
      <c r="D125" s="83" t="s">
        <v>101</v>
      </c>
      <c r="E125" s="27">
        <f t="shared" si="10"/>
        <v>-11525.49799690353</v>
      </c>
      <c r="F125" s="15">
        <f t="shared" si="11"/>
        <v>-11525.5</v>
      </c>
      <c r="G125" s="93">
        <f t="shared" si="18"/>
        <v>3.5063599971181247E-3</v>
      </c>
      <c r="K125">
        <f t="shared" si="19"/>
        <v>3.5063599971181247E-3</v>
      </c>
      <c r="O125">
        <f t="shared" ca="1" si="12"/>
        <v>-5.6036684706186557E-2</v>
      </c>
      <c r="P125">
        <f t="shared" ca="1" si="13"/>
        <v>5.9456929135393334E-2</v>
      </c>
      <c r="Q125" s="1">
        <f t="shared" si="14"/>
        <v>14853.991000000002</v>
      </c>
      <c r="R125">
        <f>G125</f>
        <v>3.5063599971181247E-3</v>
      </c>
    </row>
    <row r="126" spans="1:19" x14ac:dyDescent="0.2">
      <c r="A126" s="83" t="s">
        <v>192</v>
      </c>
      <c r="B126" s="86" t="s">
        <v>41</v>
      </c>
      <c r="C126" s="83">
        <v>29908.367999999999</v>
      </c>
      <c r="D126" s="83" t="s">
        <v>101</v>
      </c>
      <c r="E126" s="27">
        <f t="shared" si="10"/>
        <v>-11505.002356950041</v>
      </c>
      <c r="F126" s="15">
        <f t="shared" si="11"/>
        <v>-11505</v>
      </c>
      <c r="G126" s="93">
        <f t="shared" si="18"/>
        <v>-4.1257700067944825E-3</v>
      </c>
      <c r="K126">
        <f t="shared" si="19"/>
        <v>-4.1257700067944825E-3</v>
      </c>
      <c r="O126">
        <f t="shared" ca="1" si="12"/>
        <v>-5.5989702458571579E-2</v>
      </c>
      <c r="P126">
        <f t="shared" ca="1" si="13"/>
        <v>5.9391935721305383E-2</v>
      </c>
      <c r="Q126" s="1">
        <f t="shared" si="14"/>
        <v>14889.867999999999</v>
      </c>
      <c r="S126">
        <f>G126</f>
        <v>-4.1257700067944825E-3</v>
      </c>
    </row>
    <row r="127" spans="1:19" x14ac:dyDescent="0.2">
      <c r="A127" s="83" t="s">
        <v>146</v>
      </c>
      <c r="B127" s="86" t="s">
        <v>39</v>
      </c>
      <c r="C127" s="83">
        <v>30306.668000000001</v>
      </c>
      <c r="D127" s="83" t="s">
        <v>101</v>
      </c>
      <c r="E127" s="27">
        <f t="shared" si="10"/>
        <v>-11277.463449196437</v>
      </c>
      <c r="F127" s="15">
        <f t="shared" si="11"/>
        <v>-11277.5</v>
      </c>
      <c r="G127" s="93">
        <f t="shared" si="18"/>
        <v>6.3981079994846368E-2</v>
      </c>
      <c r="K127">
        <f t="shared" si="19"/>
        <v>6.3981079994846368E-2</v>
      </c>
      <c r="O127">
        <f t="shared" ca="1" si="12"/>
        <v>-5.5468314100893173E-2</v>
      </c>
      <c r="P127">
        <f t="shared" ca="1" si="13"/>
        <v>5.8670667345451372E-2</v>
      </c>
      <c r="Q127" s="1">
        <f t="shared" si="14"/>
        <v>15288.168000000001</v>
      </c>
      <c r="R127">
        <f>G127</f>
        <v>6.3981079994846368E-2</v>
      </c>
    </row>
    <row r="128" spans="1:19" x14ac:dyDescent="0.2">
      <c r="A128" s="83" t="s">
        <v>446</v>
      </c>
      <c r="B128" s="86" t="s">
        <v>41</v>
      </c>
      <c r="C128" s="83">
        <v>30321.439999999999</v>
      </c>
      <c r="D128" s="83" t="s">
        <v>101</v>
      </c>
      <c r="E128" s="27">
        <f t="shared" si="10"/>
        <v>-11269.024572105462</v>
      </c>
      <c r="F128" s="15">
        <f t="shared" si="11"/>
        <v>-11269</v>
      </c>
      <c r="G128" s="93">
        <f t="shared" si="18"/>
        <v>-4.3012730006012134E-2</v>
      </c>
      <c r="K128">
        <f t="shared" si="19"/>
        <v>-4.3012730006012134E-2</v>
      </c>
      <c r="O128">
        <f t="shared" ca="1" si="12"/>
        <v>-5.5448833656760135E-2</v>
      </c>
      <c r="P128">
        <f t="shared" ca="1" si="13"/>
        <v>5.8643718856683201E-2</v>
      </c>
      <c r="Q128" s="1">
        <f t="shared" si="14"/>
        <v>15302.939999999999</v>
      </c>
      <c r="S128">
        <f>G128</f>
        <v>-4.3012730006012134E-2</v>
      </c>
    </row>
    <row r="129" spans="1:19" x14ac:dyDescent="0.2">
      <c r="A129" s="83" t="s">
        <v>146</v>
      </c>
      <c r="B129" s="86" t="s">
        <v>41</v>
      </c>
      <c r="C129" s="83">
        <v>30384.513999999999</v>
      </c>
      <c r="D129" s="83" t="s">
        <v>101</v>
      </c>
      <c r="E129" s="27">
        <f t="shared" si="10"/>
        <v>-11232.99196083845</v>
      </c>
      <c r="F129" s="15">
        <f t="shared" si="11"/>
        <v>-11233</v>
      </c>
      <c r="G129" s="93">
        <f t="shared" si="18"/>
        <v>1.407230999393505E-2</v>
      </c>
      <c r="K129">
        <f t="shared" si="19"/>
        <v>1.407230999393505E-2</v>
      </c>
      <c r="O129">
        <f t="shared" ca="1" si="12"/>
        <v>-5.5366328246314322E-2</v>
      </c>
      <c r="P129">
        <f t="shared" ca="1" si="13"/>
        <v>5.8529584080723882E-2</v>
      </c>
      <c r="Q129" s="1">
        <f t="shared" si="14"/>
        <v>15366.013999999999</v>
      </c>
      <c r="S129">
        <f>G129</f>
        <v>1.407230999393505E-2</v>
      </c>
    </row>
    <row r="130" spans="1:19" x14ac:dyDescent="0.2">
      <c r="A130" s="83" t="s">
        <v>460</v>
      </c>
      <c r="B130" s="86" t="s">
        <v>41</v>
      </c>
      <c r="C130" s="83">
        <v>30617.26</v>
      </c>
      <c r="D130" s="83" t="s">
        <v>101</v>
      </c>
      <c r="E130" s="27">
        <f t="shared" si="10"/>
        <v>-11100.029945714123</v>
      </c>
      <c r="F130" s="15">
        <f t="shared" si="11"/>
        <v>-11100</v>
      </c>
      <c r="G130" s="93">
        <f t="shared" si="18"/>
        <v>-5.241907000890933E-2</v>
      </c>
      <c r="K130">
        <f t="shared" si="19"/>
        <v>-5.241907000890933E-2</v>
      </c>
      <c r="O130">
        <f t="shared" ca="1" si="12"/>
        <v>-5.5061516591056181E-2</v>
      </c>
      <c r="P130">
        <f t="shared" ca="1" si="13"/>
        <v>5.8107919491763076E-2</v>
      </c>
      <c r="Q130" s="1">
        <f t="shared" si="14"/>
        <v>15598.759999999998</v>
      </c>
      <c r="S130">
        <f>G130</f>
        <v>-5.241907000890933E-2</v>
      </c>
    </row>
    <row r="131" spans="1:19" x14ac:dyDescent="0.2">
      <c r="A131" s="83" t="s">
        <v>446</v>
      </c>
      <c r="B131" s="86" t="s">
        <v>41</v>
      </c>
      <c r="C131" s="83">
        <v>30622.562000000002</v>
      </c>
      <c r="D131" s="83" t="s">
        <v>101</v>
      </c>
      <c r="E131" s="27">
        <f t="shared" si="10"/>
        <v>-11097.001044662376</v>
      </c>
      <c r="F131" s="15">
        <f t="shared" si="11"/>
        <v>-11097</v>
      </c>
      <c r="G131" s="93">
        <f t="shared" si="18"/>
        <v>-1.8286500053363852E-3</v>
      </c>
      <c r="K131">
        <f t="shared" si="19"/>
        <v>-1.8286500053363852E-3</v>
      </c>
      <c r="O131">
        <f t="shared" ca="1" si="12"/>
        <v>-5.5054641140185698E-2</v>
      </c>
      <c r="P131">
        <f t="shared" ca="1" si="13"/>
        <v>5.8098408260433131E-2</v>
      </c>
      <c r="Q131" s="1">
        <f t="shared" si="14"/>
        <v>15604.062000000002</v>
      </c>
      <c r="S131">
        <f>G131</f>
        <v>-1.8286500053363852E-3</v>
      </c>
    </row>
    <row r="132" spans="1:19" x14ac:dyDescent="0.2">
      <c r="A132" s="83" t="s">
        <v>460</v>
      </c>
      <c r="B132" s="86" t="s">
        <v>39</v>
      </c>
      <c r="C132" s="83">
        <v>30646.215</v>
      </c>
      <c r="D132" s="83" t="s">
        <v>101</v>
      </c>
      <c r="E132" s="27">
        <f t="shared" si="10"/>
        <v>-11083.48867261845</v>
      </c>
      <c r="F132" s="15">
        <f t="shared" si="11"/>
        <v>-11083.5</v>
      </c>
      <c r="G132" s="93">
        <f t="shared" si="18"/>
        <v>1.9828239994239993E-2</v>
      </c>
      <c r="K132">
        <f t="shared" si="19"/>
        <v>1.9828239994239993E-2</v>
      </c>
      <c r="O132">
        <f t="shared" ca="1" si="12"/>
        <v>-5.5023701611268516E-2</v>
      </c>
      <c r="P132">
        <f t="shared" ca="1" si="13"/>
        <v>5.8055607719448385E-2</v>
      </c>
      <c r="Q132" s="1">
        <f t="shared" si="14"/>
        <v>15627.715</v>
      </c>
      <c r="R132">
        <f>G132</f>
        <v>1.9828239994239993E-2</v>
      </c>
    </row>
    <row r="133" spans="1:19" x14ac:dyDescent="0.2">
      <c r="A133" s="83" t="s">
        <v>146</v>
      </c>
      <c r="B133" s="86" t="s">
        <v>39</v>
      </c>
      <c r="C133" s="83">
        <v>30943.812000000002</v>
      </c>
      <c r="D133" s="83" t="s">
        <v>101</v>
      </c>
      <c r="E133" s="27">
        <f t="shared" si="10"/>
        <v>-10913.478890216371</v>
      </c>
      <c r="F133" s="15">
        <f t="shared" si="11"/>
        <v>-10913.5</v>
      </c>
      <c r="G133" s="93">
        <f t="shared" si="18"/>
        <v>3.6952039994503139E-2</v>
      </c>
      <c r="K133">
        <f t="shared" si="19"/>
        <v>3.6952039994503139E-2</v>
      </c>
      <c r="O133">
        <f t="shared" ca="1" si="12"/>
        <v>-5.4634092728607725E-2</v>
      </c>
      <c r="P133">
        <f t="shared" ca="1" si="13"/>
        <v>5.7516637944084945E-2</v>
      </c>
      <c r="Q133" s="1">
        <f t="shared" si="14"/>
        <v>15925.312000000002</v>
      </c>
      <c r="R133">
        <f>G133</f>
        <v>3.6952039994503139E-2</v>
      </c>
    </row>
    <row r="134" spans="1:19" x14ac:dyDescent="0.2">
      <c r="A134" s="83" t="s">
        <v>460</v>
      </c>
      <c r="B134" s="86" t="s">
        <v>39</v>
      </c>
      <c r="C134" s="83">
        <v>30961.285</v>
      </c>
      <c r="D134" s="83" t="s">
        <v>101</v>
      </c>
      <c r="E134" s="27">
        <f t="shared" si="10"/>
        <v>-10903.496998840075</v>
      </c>
      <c r="F134" s="15">
        <f t="shared" si="11"/>
        <v>-10903.5</v>
      </c>
      <c r="G134" s="93">
        <f t="shared" si="18"/>
        <v>5.2534399947035126E-3</v>
      </c>
      <c r="K134">
        <f t="shared" si="19"/>
        <v>5.2534399947035126E-3</v>
      </c>
      <c r="O134">
        <f t="shared" ca="1" si="12"/>
        <v>-5.4611174559039445E-2</v>
      </c>
      <c r="P134">
        <f t="shared" ca="1" si="13"/>
        <v>5.7484933839651801E-2</v>
      </c>
      <c r="Q134" s="1">
        <f t="shared" si="14"/>
        <v>15942.785</v>
      </c>
      <c r="R134">
        <f>G134</f>
        <v>5.2534399947035126E-3</v>
      </c>
    </row>
    <row r="135" spans="1:19" x14ac:dyDescent="0.2">
      <c r="A135" s="83" t="s">
        <v>460</v>
      </c>
      <c r="B135" s="86" t="s">
        <v>39</v>
      </c>
      <c r="C135" s="83">
        <v>30968.280999999999</v>
      </c>
      <c r="D135" s="83" t="s">
        <v>101</v>
      </c>
      <c r="E135" s="27">
        <f t="shared" si="10"/>
        <v>-10899.500357618272</v>
      </c>
      <c r="F135" s="15">
        <f t="shared" si="11"/>
        <v>-10899.5</v>
      </c>
      <c r="G135" s="93">
        <f t="shared" si="18"/>
        <v>-6.2600000819656998E-4</v>
      </c>
      <c r="K135">
        <f t="shared" si="19"/>
        <v>-6.2600000819656998E-4</v>
      </c>
      <c r="O135">
        <f t="shared" ca="1" si="12"/>
        <v>-5.4602007291212132E-2</v>
      </c>
      <c r="P135">
        <f t="shared" ca="1" si="13"/>
        <v>5.7472252197878548E-2</v>
      </c>
      <c r="Q135" s="1">
        <f t="shared" si="14"/>
        <v>15949.780999999999</v>
      </c>
      <c r="R135">
        <f>G135</f>
        <v>-6.2600000819656998E-4</v>
      </c>
    </row>
    <row r="136" spans="1:19" x14ac:dyDescent="0.2">
      <c r="A136" s="83" t="s">
        <v>460</v>
      </c>
      <c r="B136" s="86" t="s">
        <v>39</v>
      </c>
      <c r="C136" s="83">
        <v>30975.29</v>
      </c>
      <c r="D136" s="83" t="s">
        <v>101</v>
      </c>
      <c r="E136" s="27">
        <f t="shared" si="10"/>
        <v>-10895.496289819012</v>
      </c>
      <c r="F136" s="15">
        <f t="shared" si="11"/>
        <v>-10895.5</v>
      </c>
      <c r="G136" s="93">
        <f t="shared" si="18"/>
        <v>6.4945599951897748E-3</v>
      </c>
      <c r="K136">
        <f t="shared" si="19"/>
        <v>6.4945599951897748E-3</v>
      </c>
      <c r="O136">
        <f t="shared" ca="1" si="12"/>
        <v>-5.4592840023384825E-2</v>
      </c>
      <c r="P136">
        <f t="shared" ca="1" si="13"/>
        <v>5.7459570556105288E-2</v>
      </c>
      <c r="Q136" s="1">
        <f t="shared" si="14"/>
        <v>15956.79</v>
      </c>
      <c r="R136">
        <f>G136</f>
        <v>6.4945599951897748E-3</v>
      </c>
    </row>
    <row r="137" spans="1:19" x14ac:dyDescent="0.2">
      <c r="A137" s="83" t="s">
        <v>460</v>
      </c>
      <c r="B137" s="86" t="s">
        <v>41</v>
      </c>
      <c r="C137" s="83">
        <v>31018.16</v>
      </c>
      <c r="D137" s="83" t="s">
        <v>101</v>
      </c>
      <c r="E137" s="27">
        <f t="shared" si="10"/>
        <v>-10871.005722469285</v>
      </c>
      <c r="F137" s="15">
        <f t="shared" si="11"/>
        <v>-10871</v>
      </c>
      <c r="G137" s="93">
        <f t="shared" si="18"/>
        <v>-1.0017010004958138E-2</v>
      </c>
      <c r="K137">
        <f t="shared" si="19"/>
        <v>-1.0017010004958138E-2</v>
      </c>
      <c r="O137">
        <f t="shared" ca="1" si="12"/>
        <v>-5.4536690507942534E-2</v>
      </c>
      <c r="P137">
        <f t="shared" ca="1" si="13"/>
        <v>5.7381895500244084E-2</v>
      </c>
      <c r="Q137" s="1">
        <f t="shared" si="14"/>
        <v>15999.66</v>
      </c>
      <c r="S137">
        <f>G137</f>
        <v>-1.0017010004958138E-2</v>
      </c>
    </row>
    <row r="138" spans="1:19" x14ac:dyDescent="0.2">
      <c r="A138" s="83" t="s">
        <v>460</v>
      </c>
      <c r="B138" s="86" t="s">
        <v>39</v>
      </c>
      <c r="C138" s="83">
        <v>31290.353999999999</v>
      </c>
      <c r="D138" s="83" t="s">
        <v>101</v>
      </c>
      <c r="E138" s="27">
        <f t="shared" si="10"/>
        <v>-10715.508043691771</v>
      </c>
      <c r="F138" s="15">
        <f t="shared" si="11"/>
        <v>-10715.5</v>
      </c>
      <c r="G138" s="93">
        <f t="shared" si="18"/>
        <v>-1.4080240005569067E-2</v>
      </c>
      <c r="K138">
        <f t="shared" si="19"/>
        <v>-1.4080240005569067E-2</v>
      </c>
      <c r="O138">
        <f t="shared" ca="1" si="12"/>
        <v>-5.4180312971155754E-2</v>
      </c>
      <c r="P138">
        <f t="shared" ca="1" si="13"/>
        <v>5.6888896676308705E-2</v>
      </c>
      <c r="Q138" s="1">
        <f t="shared" si="14"/>
        <v>16271.853999999999</v>
      </c>
      <c r="R138">
        <f>G138</f>
        <v>-1.4080240005569067E-2</v>
      </c>
    </row>
    <row r="139" spans="1:19" x14ac:dyDescent="0.2">
      <c r="A139" s="83" t="s">
        <v>146</v>
      </c>
      <c r="B139" s="86" t="s">
        <v>41</v>
      </c>
      <c r="C139" s="83">
        <v>31315.781999999999</v>
      </c>
      <c r="D139" s="83" t="s">
        <v>101</v>
      </c>
      <c r="E139" s="27">
        <f t="shared" si="10"/>
        <v>-10700.98165818748</v>
      </c>
      <c r="F139" s="15">
        <f t="shared" si="11"/>
        <v>-10701</v>
      </c>
      <c r="G139" s="93">
        <f t="shared" si="18"/>
        <v>3.210678999312222E-2</v>
      </c>
      <c r="K139">
        <f t="shared" si="19"/>
        <v>3.210678999312222E-2</v>
      </c>
      <c r="O139">
        <f t="shared" ca="1" si="12"/>
        <v>-5.4147081625281743E-2</v>
      </c>
      <c r="P139">
        <f t="shared" ca="1" si="13"/>
        <v>5.6842925724880644E-2</v>
      </c>
      <c r="Q139" s="1">
        <f t="shared" si="14"/>
        <v>16297.281999999999</v>
      </c>
      <c r="S139">
        <f>G139</f>
        <v>3.210678999312222E-2</v>
      </c>
    </row>
    <row r="140" spans="1:19" x14ac:dyDescent="0.2">
      <c r="A140" s="83" t="s">
        <v>460</v>
      </c>
      <c r="B140" s="86" t="s">
        <v>41</v>
      </c>
      <c r="C140" s="83">
        <v>31347.258000000002</v>
      </c>
      <c r="D140" s="83" t="s">
        <v>101</v>
      </c>
      <c r="E140" s="27">
        <f t="shared" si="10"/>
        <v>-10683.000200340499</v>
      </c>
      <c r="F140" s="15">
        <f t="shared" si="11"/>
        <v>-10683</v>
      </c>
      <c r="G140" s="93">
        <f t="shared" si="18"/>
        <v>-3.5069000296061859E-4</v>
      </c>
      <c r="K140">
        <f t="shared" si="19"/>
        <v>-3.5069000296061859E-4</v>
      </c>
      <c r="O140">
        <f t="shared" ca="1" si="12"/>
        <v>-5.4105828920058843E-2</v>
      </c>
      <c r="P140">
        <f t="shared" ca="1" si="13"/>
        <v>5.6785858336900988E-2</v>
      </c>
      <c r="Q140" s="1">
        <f t="shared" si="14"/>
        <v>16328.758000000002</v>
      </c>
      <c r="S140">
        <f>G140</f>
        <v>-3.5069000296061859E-4</v>
      </c>
    </row>
    <row r="141" spans="1:19" x14ac:dyDescent="0.2">
      <c r="A141" s="83" t="s">
        <v>460</v>
      </c>
      <c r="B141" s="86" t="s">
        <v>41</v>
      </c>
      <c r="C141" s="83">
        <v>31648.325000000001</v>
      </c>
      <c r="D141" s="83" t="s">
        <v>101</v>
      </c>
      <c r="E141" s="27">
        <f t="shared" si="10"/>
        <v>-10511.008093032808</v>
      </c>
      <c r="F141" s="15">
        <f t="shared" si="11"/>
        <v>-10511</v>
      </c>
      <c r="G141" s="93">
        <f t="shared" si="18"/>
        <v>-1.4166610006213887E-2</v>
      </c>
      <c r="K141">
        <f t="shared" si="19"/>
        <v>-1.4166610006213887E-2</v>
      </c>
      <c r="O141">
        <f t="shared" ca="1" si="12"/>
        <v>-5.3711636403484399E-2</v>
      </c>
      <c r="P141">
        <f t="shared" ca="1" si="13"/>
        <v>5.6240547740650917E-2</v>
      </c>
      <c r="Q141" s="1">
        <f t="shared" si="14"/>
        <v>16629.825000000001</v>
      </c>
      <c r="S141">
        <f>G141</f>
        <v>-1.4166610006213887E-2</v>
      </c>
    </row>
    <row r="142" spans="1:19" x14ac:dyDescent="0.2">
      <c r="A142" s="83" t="s">
        <v>146</v>
      </c>
      <c r="B142" s="86" t="s">
        <v>39</v>
      </c>
      <c r="C142" s="83">
        <v>31701.758000000002</v>
      </c>
      <c r="D142" s="83" t="s">
        <v>101</v>
      </c>
      <c r="E142" s="27">
        <f t="shared" si="10"/>
        <v>-10480.483145862338</v>
      </c>
      <c r="F142" s="15">
        <f t="shared" si="11"/>
        <v>-10480.5</v>
      </c>
      <c r="G142" s="93">
        <f t="shared" si="18"/>
        <v>2.9502659996069269E-2</v>
      </c>
      <c r="K142">
        <f t="shared" si="19"/>
        <v>2.9502659996069269E-2</v>
      </c>
      <c r="O142">
        <f t="shared" ca="1" si="12"/>
        <v>-5.3641735986301134E-2</v>
      </c>
      <c r="P142">
        <f t="shared" ca="1" si="13"/>
        <v>5.6143850222129831E-2</v>
      </c>
      <c r="Q142" s="1">
        <f t="shared" si="14"/>
        <v>16683.258000000002</v>
      </c>
      <c r="R142">
        <f>G142</f>
        <v>2.9502659996069269E-2</v>
      </c>
    </row>
    <row r="143" spans="1:19" x14ac:dyDescent="0.2">
      <c r="A143" s="83" t="s">
        <v>296</v>
      </c>
      <c r="B143" s="86" t="s">
        <v>39</v>
      </c>
      <c r="C143" s="83">
        <v>31710.468000000001</v>
      </c>
      <c r="D143" s="83" t="s">
        <v>101</v>
      </c>
      <c r="E143" s="27">
        <f t="shared" si="10"/>
        <v>-10475.507338966696</v>
      </c>
      <c r="F143" s="15">
        <f t="shared" si="11"/>
        <v>-10475.5</v>
      </c>
      <c r="G143" s="93">
        <f t="shared" si="18"/>
        <v>-1.2846640005591325E-2</v>
      </c>
      <c r="K143">
        <f t="shared" si="19"/>
        <v>-1.2846640005591325E-2</v>
      </c>
      <c r="O143">
        <f t="shared" ca="1" si="12"/>
        <v>-5.3630276901516998E-2</v>
      </c>
      <c r="P143">
        <f t="shared" ca="1" si="13"/>
        <v>5.6127998169913255E-2</v>
      </c>
      <c r="Q143" s="1">
        <f t="shared" si="14"/>
        <v>16691.968000000001</v>
      </c>
      <c r="R143">
        <f>G143</f>
        <v>-1.2846640005591325E-2</v>
      </c>
    </row>
    <row r="144" spans="1:19" x14ac:dyDescent="0.2">
      <c r="A144" s="83" t="s">
        <v>146</v>
      </c>
      <c r="B144" s="86" t="s">
        <v>39</v>
      </c>
      <c r="C144" s="83">
        <v>32065.773000000001</v>
      </c>
      <c r="D144" s="83" t="s">
        <v>101</v>
      </c>
      <c r="E144" s="27">
        <f t="shared" si="10"/>
        <v>-10272.53040796144</v>
      </c>
      <c r="F144" s="15">
        <f t="shared" si="11"/>
        <v>-10272.5</v>
      </c>
      <c r="G144" s="93">
        <f t="shared" si="18"/>
        <v>-5.3228220003802562E-2</v>
      </c>
      <c r="K144">
        <f t="shared" si="19"/>
        <v>-5.3228220003802562E-2</v>
      </c>
      <c r="O144">
        <f t="shared" ca="1" si="12"/>
        <v>-5.3165038059280884E-2</v>
      </c>
      <c r="P144">
        <f t="shared" ca="1" si="13"/>
        <v>5.5484404849920448E-2</v>
      </c>
      <c r="Q144" s="1">
        <f t="shared" si="14"/>
        <v>17047.273000000001</v>
      </c>
      <c r="R144">
        <f>G144</f>
        <v>-5.3228220003802562E-2</v>
      </c>
    </row>
    <row r="145" spans="1:21" x14ac:dyDescent="0.2">
      <c r="A145" s="83" t="s">
        <v>146</v>
      </c>
      <c r="B145" s="86" t="s">
        <v>39</v>
      </c>
      <c r="C145" s="83">
        <v>32116.580999999998</v>
      </c>
      <c r="D145" s="83" t="s">
        <v>101</v>
      </c>
      <c r="E145" s="27">
        <f t="shared" si="10"/>
        <v>-10243.505058161931</v>
      </c>
      <c r="F145" s="15">
        <f t="shared" si="11"/>
        <v>-10243.5</v>
      </c>
      <c r="G145" s="93">
        <f t="shared" si="18"/>
        <v>-8.8541600089229178E-3</v>
      </c>
      <c r="K145">
        <f t="shared" si="19"/>
        <v>-8.8541600089229178E-3</v>
      </c>
      <c r="O145">
        <f t="shared" ca="1" si="12"/>
        <v>-5.3098575367532867E-2</v>
      </c>
      <c r="P145">
        <f t="shared" ca="1" si="13"/>
        <v>5.5392462947064326E-2</v>
      </c>
      <c r="Q145" s="1">
        <f t="shared" si="14"/>
        <v>17098.080999999998</v>
      </c>
      <c r="R145">
        <f>G145</f>
        <v>-8.8541600089229178E-3</v>
      </c>
    </row>
    <row r="146" spans="1:21" x14ac:dyDescent="0.2">
      <c r="A146" s="83" t="s">
        <v>296</v>
      </c>
      <c r="B146" s="86" t="s">
        <v>39</v>
      </c>
      <c r="C146" s="83">
        <v>32146.332999999999</v>
      </c>
      <c r="D146" s="83" t="s">
        <v>101</v>
      </c>
      <c r="E146" s="27">
        <f t="shared" si="10"/>
        <v>-10226.508478740678</v>
      </c>
      <c r="F146" s="15">
        <f t="shared" si="11"/>
        <v>-10226.5</v>
      </c>
      <c r="G146" s="93">
        <f t="shared" si="18"/>
        <v>-1.4841780008282512E-2</v>
      </c>
      <c r="K146">
        <f t="shared" si="19"/>
        <v>-1.4841780008282512E-2</v>
      </c>
      <c r="O146">
        <f t="shared" ca="1" si="12"/>
        <v>-5.3059614479266784E-2</v>
      </c>
      <c r="P146">
        <f t="shared" ca="1" si="13"/>
        <v>5.5338565969527985E-2</v>
      </c>
      <c r="Q146" s="1">
        <f t="shared" si="14"/>
        <v>17127.832999999999</v>
      </c>
      <c r="R146">
        <f>G146</f>
        <v>-1.4841780008282512E-2</v>
      </c>
    </row>
    <row r="147" spans="1:21" x14ac:dyDescent="0.2">
      <c r="A147" s="83" t="s">
        <v>146</v>
      </c>
      <c r="B147" s="86" t="s">
        <v>41</v>
      </c>
      <c r="C147" s="83">
        <v>32173.504000000001</v>
      </c>
      <c r="D147" s="83" t="s">
        <v>101</v>
      </c>
      <c r="E147" s="27">
        <f t="shared" si="10"/>
        <v>-10210.98636058207</v>
      </c>
      <c r="F147" s="15">
        <f t="shared" si="11"/>
        <v>-10211</v>
      </c>
      <c r="G147" s="93">
        <f t="shared" si="18"/>
        <v>2.3875389993918361E-2</v>
      </c>
      <c r="K147">
        <f t="shared" si="19"/>
        <v>2.3875389993918361E-2</v>
      </c>
      <c r="O147">
        <f t="shared" ca="1" si="12"/>
        <v>-5.3024091316435956E-2</v>
      </c>
      <c r="P147">
        <f t="shared" ca="1" si="13"/>
        <v>5.5289424607656609E-2</v>
      </c>
      <c r="Q147" s="1">
        <f t="shared" si="14"/>
        <v>17155.004000000001</v>
      </c>
      <c r="S147">
        <f>G147</f>
        <v>2.3875389993918361E-2</v>
      </c>
    </row>
    <row r="148" spans="1:21" x14ac:dyDescent="0.2">
      <c r="A148" s="83" t="s">
        <v>413</v>
      </c>
      <c r="B148" s="86" t="s">
        <v>41</v>
      </c>
      <c r="C148" s="83">
        <v>32439.51</v>
      </c>
      <c r="D148" s="83" t="s">
        <v>101</v>
      </c>
      <c r="E148" s="27">
        <f t="shared" si="10"/>
        <v>-10059.023732673699</v>
      </c>
      <c r="F148" s="15">
        <f t="shared" si="11"/>
        <v>-10059</v>
      </c>
      <c r="G148" s="93">
        <f t="shared" si="18"/>
        <v>-4.1543330007698387E-2</v>
      </c>
      <c r="K148">
        <f t="shared" si="19"/>
        <v>-4.1543330007698387E-2</v>
      </c>
      <c r="O148">
        <f t="shared" ca="1" si="12"/>
        <v>-5.2675735138998078E-2</v>
      </c>
      <c r="P148">
        <f t="shared" ca="1" si="13"/>
        <v>5.4807522220272832E-2</v>
      </c>
      <c r="Q148" s="1">
        <f t="shared" si="14"/>
        <v>17421.009999999998</v>
      </c>
      <c r="S148">
        <f>G148</f>
        <v>-4.1543330007698387E-2</v>
      </c>
    </row>
    <row r="149" spans="1:21" x14ac:dyDescent="0.2">
      <c r="A149" s="83" t="s">
        <v>146</v>
      </c>
      <c r="B149" s="86" t="s">
        <v>41</v>
      </c>
      <c r="C149" s="83">
        <v>32757.792000000001</v>
      </c>
      <c r="D149" s="83" t="s">
        <v>101</v>
      </c>
      <c r="E149" s="27">
        <f t="shared" ref="E149:E212" si="20">(C149-C$7)/C$8</f>
        <v>-9877.1971229884566</v>
      </c>
      <c r="F149" s="15">
        <f t="shared" ref="F149:F212" si="21">ROUND(2*E149,0)/2</f>
        <v>-9877</v>
      </c>
      <c r="O149">
        <f t="shared" ref="O149:O212" ca="1" si="22">+C$11+C$12*$F149</f>
        <v>-5.2258624452855354E-2</v>
      </c>
      <c r="P149">
        <f t="shared" ref="P149:P212" ca="1" si="23">+D$11+D$12*$F149</f>
        <v>5.4230507519589619E-2</v>
      </c>
      <c r="Q149" s="1">
        <f t="shared" ref="Q149:Q212" si="24">+C149-15018.5</f>
        <v>17739.292000000001</v>
      </c>
      <c r="U149" s="93">
        <f>C149-(C$7+F149*C$8)</f>
        <v>-0.34505785000510514</v>
      </c>
    </row>
    <row r="150" spans="1:21" x14ac:dyDescent="0.2">
      <c r="A150" s="83" t="s">
        <v>146</v>
      </c>
      <c r="B150" s="86" t="s">
        <v>39</v>
      </c>
      <c r="C150" s="83">
        <v>32788.752</v>
      </c>
      <c r="D150" s="83" t="s">
        <v>101</v>
      </c>
      <c r="E150" s="27">
        <f t="shared" si="20"/>
        <v>-9859.5104431389664</v>
      </c>
      <c r="F150" s="15">
        <f t="shared" si="21"/>
        <v>-9859.5</v>
      </c>
      <c r="G150" s="93">
        <f>C150-(C$7+F150*C$8)</f>
        <v>-1.8280400006915443E-2</v>
      </c>
      <c r="K150">
        <f>G150</f>
        <v>-1.8280400006915443E-2</v>
      </c>
      <c r="O150">
        <f t="shared" ca="1" si="22"/>
        <v>-5.2218517656110859E-2</v>
      </c>
      <c r="P150">
        <f t="shared" ca="1" si="23"/>
        <v>5.4175025336831613E-2</v>
      </c>
      <c r="Q150" s="1">
        <f t="shared" si="24"/>
        <v>17770.252</v>
      </c>
      <c r="R150">
        <f>G150</f>
        <v>-1.8280400006915443E-2</v>
      </c>
    </row>
    <row r="151" spans="1:21" x14ac:dyDescent="0.2">
      <c r="A151" s="83" t="s">
        <v>146</v>
      </c>
      <c r="B151" s="86" t="s">
        <v>41</v>
      </c>
      <c r="C151" s="83">
        <v>32827.669000000002</v>
      </c>
      <c r="D151" s="83" t="s">
        <v>101</v>
      </c>
      <c r="E151" s="27">
        <f t="shared" si="20"/>
        <v>-9837.2781266111051</v>
      </c>
      <c r="F151" s="15">
        <f t="shared" si="21"/>
        <v>-9837.5</v>
      </c>
      <c r="O151">
        <f t="shared" ca="1" si="22"/>
        <v>-5.2168097683060639E-2</v>
      </c>
      <c r="P151">
        <f t="shared" ca="1" si="23"/>
        <v>5.4105276307078704E-2</v>
      </c>
      <c r="Q151" s="1">
        <f t="shared" si="24"/>
        <v>17809.169000000002</v>
      </c>
      <c r="U151" s="93">
        <f>C151-(C$7+F151*C$8)</f>
        <v>0.3883826799938106</v>
      </c>
    </row>
    <row r="152" spans="1:21" x14ac:dyDescent="0.2">
      <c r="A152" s="83" t="s">
        <v>296</v>
      </c>
      <c r="B152" s="86" t="s">
        <v>39</v>
      </c>
      <c r="C152" s="83">
        <v>32833.434000000001</v>
      </c>
      <c r="D152" s="83" t="s">
        <v>101</v>
      </c>
      <c r="E152" s="27">
        <f t="shared" si="20"/>
        <v>-9833.9847251468836</v>
      </c>
      <c r="F152" s="15">
        <f t="shared" si="21"/>
        <v>-9834</v>
      </c>
      <c r="G152" s="93">
        <f t="shared" ref="G152:G183" si="25">C152-(C$7+F152*C$8)</f>
        <v>2.6738169995951466E-2</v>
      </c>
      <c r="K152">
        <f t="shared" ref="K152:K183" si="26">G152</f>
        <v>2.6738169995951466E-2</v>
      </c>
      <c r="O152">
        <f t="shared" ca="1" si="22"/>
        <v>-5.2160076323711738E-2</v>
      </c>
      <c r="P152">
        <f t="shared" ca="1" si="23"/>
        <v>5.4094179870527101E-2</v>
      </c>
      <c r="Q152" s="1">
        <f t="shared" si="24"/>
        <v>17814.934000000001</v>
      </c>
      <c r="R152">
        <f>G152</f>
        <v>2.6738169995951466E-2</v>
      </c>
    </row>
    <row r="153" spans="1:21" x14ac:dyDescent="0.2">
      <c r="A153" s="83" t="s">
        <v>460</v>
      </c>
      <c r="B153" s="86" t="s">
        <v>39</v>
      </c>
      <c r="C153" s="83">
        <v>32849.154000000002</v>
      </c>
      <c r="D153" s="83" t="s">
        <v>101</v>
      </c>
      <c r="E153" s="27">
        <f t="shared" si="20"/>
        <v>-9825.0042791767937</v>
      </c>
      <c r="F153" s="15">
        <f t="shared" si="21"/>
        <v>-9825</v>
      </c>
      <c r="G153" s="93">
        <f t="shared" si="25"/>
        <v>-7.4905700093950145E-3</v>
      </c>
      <c r="K153">
        <f t="shared" si="26"/>
        <v>-7.4905700093950145E-3</v>
      </c>
      <c r="O153">
        <f t="shared" ca="1" si="22"/>
        <v>-5.2139449971100288E-2</v>
      </c>
      <c r="P153">
        <f t="shared" ca="1" si="23"/>
        <v>5.4065646176537266E-2</v>
      </c>
      <c r="Q153" s="1">
        <f t="shared" si="24"/>
        <v>17830.654000000002</v>
      </c>
      <c r="R153">
        <f>G153</f>
        <v>-7.4905700093950145E-3</v>
      </c>
    </row>
    <row r="154" spans="1:21" x14ac:dyDescent="0.2">
      <c r="A154" s="83" t="s">
        <v>460</v>
      </c>
      <c r="B154" s="86" t="s">
        <v>41</v>
      </c>
      <c r="C154" s="83">
        <v>33156.387999999999</v>
      </c>
      <c r="D154" s="83" t="s">
        <v>101</v>
      </c>
      <c r="E154" s="27">
        <f t="shared" si="20"/>
        <v>-9649.4891177789304</v>
      </c>
      <c r="F154" s="15">
        <f t="shared" si="21"/>
        <v>-9649.5</v>
      </c>
      <c r="G154" s="93">
        <f t="shared" si="25"/>
        <v>1.9048999987717252E-2</v>
      </c>
      <c r="K154">
        <f t="shared" si="26"/>
        <v>1.9048999987717252E-2</v>
      </c>
      <c r="O154">
        <f t="shared" ca="1" si="22"/>
        <v>-5.1737236095176949E-2</v>
      </c>
      <c r="P154">
        <f t="shared" ca="1" si="23"/>
        <v>5.35092391437356E-2</v>
      </c>
      <c r="Q154" s="1">
        <f t="shared" si="24"/>
        <v>18137.887999999999</v>
      </c>
      <c r="S154">
        <f>G154</f>
        <v>1.9048999987717252E-2</v>
      </c>
    </row>
    <row r="155" spans="1:21" x14ac:dyDescent="0.2">
      <c r="A155" s="83" t="s">
        <v>413</v>
      </c>
      <c r="B155" s="86" t="s">
        <v>39</v>
      </c>
      <c r="C155" s="83">
        <v>33183.487999999998</v>
      </c>
      <c r="D155" s="83" t="s">
        <v>101</v>
      </c>
      <c r="E155" s="27">
        <f t="shared" si="20"/>
        <v>-9634.0075601587378</v>
      </c>
      <c r="F155" s="15">
        <f t="shared" si="21"/>
        <v>-9634</v>
      </c>
      <c r="G155" s="93">
        <f t="shared" si="25"/>
        <v>-1.3233830009994563E-2</v>
      </c>
      <c r="K155">
        <f t="shared" si="26"/>
        <v>-1.3233830009994563E-2</v>
      </c>
      <c r="O155">
        <f t="shared" ca="1" si="22"/>
        <v>-5.1701712932346114E-2</v>
      </c>
      <c r="P155">
        <f t="shared" ca="1" si="23"/>
        <v>5.3460097781864224E-2</v>
      </c>
      <c r="Q155" s="1">
        <f t="shared" si="24"/>
        <v>18164.987999999998</v>
      </c>
      <c r="R155">
        <f>G155</f>
        <v>-1.3233830009994563E-2</v>
      </c>
    </row>
    <row r="156" spans="1:21" x14ac:dyDescent="0.2">
      <c r="A156" s="83" t="s">
        <v>192</v>
      </c>
      <c r="B156" s="86" t="s">
        <v>41</v>
      </c>
      <c r="C156" s="83">
        <v>33184.421999999999</v>
      </c>
      <c r="D156" s="83" t="s">
        <v>101</v>
      </c>
      <c r="E156" s="27">
        <f t="shared" si="20"/>
        <v>-9633.4739891322715</v>
      </c>
      <c r="F156" s="15">
        <f t="shared" si="21"/>
        <v>-9633.5</v>
      </c>
      <c r="G156" s="93">
        <f t="shared" si="25"/>
        <v>4.553123999357922E-2</v>
      </c>
      <c r="K156">
        <f t="shared" si="26"/>
        <v>4.553123999357922E-2</v>
      </c>
      <c r="O156">
        <f t="shared" ca="1" si="22"/>
        <v>-5.1700567023867695E-2</v>
      </c>
      <c r="P156">
        <f t="shared" ca="1" si="23"/>
        <v>5.3458512576642567E-2</v>
      </c>
      <c r="Q156" s="1">
        <f t="shared" si="24"/>
        <v>18165.921999999999</v>
      </c>
      <c r="S156">
        <f>G156</f>
        <v>4.553123999357922E-2</v>
      </c>
    </row>
    <row r="157" spans="1:21" x14ac:dyDescent="0.2">
      <c r="A157" s="83" t="s">
        <v>460</v>
      </c>
      <c r="B157" s="86" t="s">
        <v>41</v>
      </c>
      <c r="C157" s="83">
        <v>33214.099000000002</v>
      </c>
      <c r="D157" s="83" t="s">
        <v>101</v>
      </c>
      <c r="E157" s="27">
        <f t="shared" si="20"/>
        <v>-9616.5202553501858</v>
      </c>
      <c r="F157" s="15">
        <f t="shared" si="21"/>
        <v>-9616.5</v>
      </c>
      <c r="G157" s="93">
        <f t="shared" si="25"/>
        <v>-3.545638000650797E-2</v>
      </c>
      <c r="K157">
        <f t="shared" si="26"/>
        <v>-3.545638000650797E-2</v>
      </c>
      <c r="O157">
        <f t="shared" ca="1" si="22"/>
        <v>-5.1661606135601619E-2</v>
      </c>
      <c r="P157">
        <f t="shared" ca="1" si="23"/>
        <v>5.3404615599106225E-2</v>
      </c>
      <c r="Q157" s="1">
        <f t="shared" si="24"/>
        <v>18195.599000000002</v>
      </c>
      <c r="S157">
        <f>G157</f>
        <v>-3.545638000650797E-2</v>
      </c>
    </row>
    <row r="158" spans="1:21" x14ac:dyDescent="0.2">
      <c r="A158" s="83" t="s">
        <v>192</v>
      </c>
      <c r="B158" s="86" t="s">
        <v>41</v>
      </c>
      <c r="C158" s="83">
        <v>33333.194000000003</v>
      </c>
      <c r="D158" s="83" t="s">
        <v>101</v>
      </c>
      <c r="E158" s="27">
        <f t="shared" si="20"/>
        <v>-9548.4842367237343</v>
      </c>
      <c r="F158" s="15">
        <f t="shared" si="21"/>
        <v>-9548.5</v>
      </c>
      <c r="G158" s="93">
        <f t="shared" si="25"/>
        <v>2.759313999558799E-2</v>
      </c>
      <c r="K158">
        <f t="shared" si="26"/>
        <v>2.759313999558799E-2</v>
      </c>
      <c r="O158">
        <f t="shared" ca="1" si="22"/>
        <v>-5.1505762582537307E-2</v>
      </c>
      <c r="P158">
        <f t="shared" ca="1" si="23"/>
        <v>5.3189027688960847E-2</v>
      </c>
      <c r="Q158" s="1">
        <f t="shared" si="24"/>
        <v>18314.694000000003</v>
      </c>
      <c r="S158">
        <f>G158</f>
        <v>2.759313999558799E-2</v>
      </c>
    </row>
    <row r="159" spans="1:21" x14ac:dyDescent="0.2">
      <c r="A159" s="83" t="s">
        <v>192</v>
      </c>
      <c r="B159" s="86" t="s">
        <v>39</v>
      </c>
      <c r="C159" s="83">
        <v>33358.542999999998</v>
      </c>
      <c r="D159" s="83" t="s">
        <v>101</v>
      </c>
      <c r="E159" s="27">
        <f t="shared" si="20"/>
        <v>-9534.0029819593747</v>
      </c>
      <c r="F159" s="15">
        <f t="shared" si="21"/>
        <v>-9534</v>
      </c>
      <c r="G159" s="93">
        <f t="shared" si="25"/>
        <v>-5.2198300036252476E-3</v>
      </c>
      <c r="K159">
        <f t="shared" si="26"/>
        <v>-5.2198300036252476E-3</v>
      </c>
      <c r="O159">
        <f t="shared" ca="1" si="22"/>
        <v>-5.1472531236663295E-2</v>
      </c>
      <c r="P159">
        <f t="shared" ca="1" si="23"/>
        <v>5.3143056737532793E-2</v>
      </c>
      <c r="Q159" s="1">
        <f t="shared" si="24"/>
        <v>18340.042999999998</v>
      </c>
      <c r="R159">
        <f>G159</f>
        <v>-5.2198300036252476E-3</v>
      </c>
    </row>
    <row r="160" spans="1:21" x14ac:dyDescent="0.2">
      <c r="A160" s="83" t="s">
        <v>192</v>
      </c>
      <c r="B160" s="86" t="s">
        <v>39</v>
      </c>
      <c r="C160" s="83">
        <v>33533.58</v>
      </c>
      <c r="D160" s="83" t="s">
        <v>101</v>
      </c>
      <c r="E160" s="27">
        <f t="shared" si="20"/>
        <v>-9434.0086867134087</v>
      </c>
      <c r="F160" s="15">
        <f t="shared" si="21"/>
        <v>-9434</v>
      </c>
      <c r="G160" s="93">
        <f t="shared" si="25"/>
        <v>-1.5205830000923015E-2</v>
      </c>
      <c r="K160">
        <f t="shared" si="26"/>
        <v>-1.5205830000923015E-2</v>
      </c>
      <c r="O160">
        <f t="shared" ca="1" si="22"/>
        <v>-5.1243349540980476E-2</v>
      </c>
      <c r="P160">
        <f t="shared" ca="1" si="23"/>
        <v>5.2826015693201361E-2</v>
      </c>
      <c r="Q160" s="1">
        <f t="shared" si="24"/>
        <v>18515.080000000002</v>
      </c>
      <c r="R160">
        <f>G160</f>
        <v>-1.5205830000923015E-2</v>
      </c>
    </row>
    <row r="161" spans="1:19" x14ac:dyDescent="0.2">
      <c r="A161" s="83" t="s">
        <v>192</v>
      </c>
      <c r="B161" s="86" t="s">
        <v>39</v>
      </c>
      <c r="C161" s="83">
        <v>33892.455999999998</v>
      </c>
      <c r="D161" s="83" t="s">
        <v>101</v>
      </c>
      <c r="E161" s="27">
        <f t="shared" si="20"/>
        <v>-9228.9917320084605</v>
      </c>
      <c r="F161" s="15">
        <f t="shared" si="21"/>
        <v>-9229</v>
      </c>
      <c r="G161" s="93">
        <f t="shared" si="25"/>
        <v>1.4472869988821913E-2</v>
      </c>
      <c r="K161">
        <f t="shared" si="26"/>
        <v>1.4472869988821913E-2</v>
      </c>
      <c r="O161">
        <f t="shared" ca="1" si="22"/>
        <v>-5.0773527064830709E-2</v>
      </c>
      <c r="P161">
        <f t="shared" ca="1" si="23"/>
        <v>5.2176081552321917E-2</v>
      </c>
      <c r="Q161" s="1">
        <f t="shared" si="24"/>
        <v>18873.955999999998</v>
      </c>
      <c r="R161">
        <f>G161</f>
        <v>1.4472869988821913E-2</v>
      </c>
    </row>
    <row r="162" spans="1:19" x14ac:dyDescent="0.2">
      <c r="A162" s="83" t="s">
        <v>192</v>
      </c>
      <c r="B162" s="86" t="s">
        <v>39</v>
      </c>
      <c r="C162" s="83">
        <v>33899.46</v>
      </c>
      <c r="D162" s="83" t="s">
        <v>101</v>
      </c>
      <c r="E162" s="27">
        <f t="shared" si="20"/>
        <v>-9224.9905205851464</v>
      </c>
      <c r="F162" s="15">
        <f t="shared" si="21"/>
        <v>-9225</v>
      </c>
      <c r="G162" s="93">
        <f t="shared" si="25"/>
        <v>1.6593429994827602E-2</v>
      </c>
      <c r="K162">
        <f t="shared" si="26"/>
        <v>1.6593429994827602E-2</v>
      </c>
      <c r="O162">
        <f t="shared" ca="1" si="22"/>
        <v>-5.0764359797003403E-2</v>
      </c>
      <c r="P162">
        <f t="shared" ca="1" si="23"/>
        <v>5.2163399910548656E-2</v>
      </c>
      <c r="Q162" s="1">
        <f t="shared" si="24"/>
        <v>18880.96</v>
      </c>
      <c r="R162">
        <f>G162</f>
        <v>1.6593429994827602E-2</v>
      </c>
    </row>
    <row r="163" spans="1:19" x14ac:dyDescent="0.2">
      <c r="A163" s="83" t="s">
        <v>192</v>
      </c>
      <c r="B163" s="86" t="s">
        <v>41</v>
      </c>
      <c r="C163" s="83">
        <v>34229.392999999996</v>
      </c>
      <c r="D163" s="83" t="s">
        <v>101</v>
      </c>
      <c r="E163" s="27">
        <f t="shared" si="20"/>
        <v>-9036.5079836736004</v>
      </c>
      <c r="F163" s="15">
        <f t="shared" si="21"/>
        <v>-9036.5</v>
      </c>
      <c r="G163" s="93">
        <f t="shared" si="25"/>
        <v>-1.3975180008856114E-2</v>
      </c>
      <c r="K163">
        <f t="shared" si="26"/>
        <v>-1.3975180008856114E-2</v>
      </c>
      <c r="O163">
        <f t="shared" ca="1" si="22"/>
        <v>-5.0332352300641287E-2</v>
      </c>
      <c r="P163">
        <f t="shared" ca="1" si="23"/>
        <v>5.1565777541983902E-2</v>
      </c>
      <c r="Q163" s="1">
        <f t="shared" si="24"/>
        <v>19210.892999999996</v>
      </c>
      <c r="S163">
        <f>G163</f>
        <v>-1.3975180008856114E-2</v>
      </c>
    </row>
    <row r="164" spans="1:19" x14ac:dyDescent="0.2">
      <c r="A164" s="83" t="s">
        <v>146</v>
      </c>
      <c r="B164" s="86" t="s">
        <v>39</v>
      </c>
      <c r="C164" s="83">
        <v>34305.531000000003</v>
      </c>
      <c r="D164" s="83" t="s">
        <v>101</v>
      </c>
      <c r="E164" s="27">
        <f t="shared" si="20"/>
        <v>-8993.0122333383133</v>
      </c>
      <c r="F164" s="15">
        <f t="shared" si="21"/>
        <v>-8993</v>
      </c>
      <c r="G164" s="93">
        <f t="shared" si="25"/>
        <v>-2.141409000614658E-2</v>
      </c>
      <c r="K164">
        <f t="shared" si="26"/>
        <v>-2.141409000614658E-2</v>
      </c>
      <c r="O164">
        <f t="shared" ca="1" si="22"/>
        <v>-5.0232658263019266E-2</v>
      </c>
      <c r="P164">
        <f t="shared" ca="1" si="23"/>
        <v>5.1427864687699727E-2</v>
      </c>
      <c r="Q164" s="1">
        <f t="shared" si="24"/>
        <v>19287.031000000003</v>
      </c>
      <c r="R164">
        <f>G164</f>
        <v>-2.141409000614658E-2</v>
      </c>
    </row>
    <row r="165" spans="1:19" x14ac:dyDescent="0.2">
      <c r="A165" s="83" t="s">
        <v>192</v>
      </c>
      <c r="B165" s="86" t="s">
        <v>41</v>
      </c>
      <c r="C165" s="83">
        <v>34385.163</v>
      </c>
      <c r="D165" s="83" t="s">
        <v>101</v>
      </c>
      <c r="E165" s="27">
        <f t="shared" si="20"/>
        <v>-8947.5204474928832</v>
      </c>
      <c r="F165" s="15">
        <f t="shared" si="21"/>
        <v>-8947.5</v>
      </c>
      <c r="G165" s="93">
        <f t="shared" si="25"/>
        <v>-3.5792720009339973E-2</v>
      </c>
      <c r="K165">
        <f t="shared" si="26"/>
        <v>-3.5792720009339973E-2</v>
      </c>
      <c r="O165">
        <f t="shared" ca="1" si="22"/>
        <v>-5.0128380591483584E-2</v>
      </c>
      <c r="P165">
        <f t="shared" ca="1" si="23"/>
        <v>5.1283611012528929E-2</v>
      </c>
      <c r="Q165" s="1">
        <f t="shared" si="24"/>
        <v>19366.663</v>
      </c>
      <c r="S165">
        <f>G165</f>
        <v>-3.5792720009339973E-2</v>
      </c>
    </row>
    <row r="166" spans="1:19" x14ac:dyDescent="0.2">
      <c r="A166" s="83" t="s">
        <v>192</v>
      </c>
      <c r="B166" s="86" t="s">
        <v>39</v>
      </c>
      <c r="C166" s="83">
        <v>34608.375</v>
      </c>
      <c r="D166" s="83" t="s">
        <v>101</v>
      </c>
      <c r="E166" s="27">
        <f t="shared" si="20"/>
        <v>-8820.0049700198815</v>
      </c>
      <c r="F166" s="15">
        <f t="shared" si="21"/>
        <v>-8820</v>
      </c>
      <c r="G166" s="93">
        <f t="shared" si="25"/>
        <v>-8.6998700062395073E-3</v>
      </c>
      <c r="K166">
        <f t="shared" si="26"/>
        <v>-8.6998700062395073E-3</v>
      </c>
      <c r="O166">
        <f t="shared" ca="1" si="22"/>
        <v>-4.9836173929487998E-2</v>
      </c>
      <c r="P166">
        <f t="shared" ca="1" si="23"/>
        <v>5.0879383681006349E-2</v>
      </c>
      <c r="Q166" s="1">
        <f t="shared" si="24"/>
        <v>19589.875</v>
      </c>
      <c r="R166">
        <f>G166</f>
        <v>-8.6998700062395073E-3</v>
      </c>
    </row>
    <row r="167" spans="1:19" x14ac:dyDescent="0.2">
      <c r="A167" s="83" t="s">
        <v>192</v>
      </c>
      <c r="B167" s="86" t="s">
        <v>39</v>
      </c>
      <c r="C167" s="83">
        <v>35338.366999999998</v>
      </c>
      <c r="D167" s="83" t="s">
        <v>101</v>
      </c>
      <c r="E167" s="27">
        <f t="shared" si="20"/>
        <v>-8402.9786522973936</v>
      </c>
      <c r="F167" s="15">
        <f t="shared" si="21"/>
        <v>-8403</v>
      </c>
      <c r="G167" s="93">
        <f t="shared" si="25"/>
        <v>3.7368509991210885E-2</v>
      </c>
      <c r="K167">
        <f t="shared" si="26"/>
        <v>3.7368509991210885E-2</v>
      </c>
      <c r="O167">
        <f t="shared" ca="1" si="22"/>
        <v>-4.888048625849066E-2</v>
      </c>
      <c r="P167">
        <f t="shared" ca="1" si="23"/>
        <v>4.9557322526144254E-2</v>
      </c>
      <c r="Q167" s="1">
        <f t="shared" si="24"/>
        <v>20319.866999999998</v>
      </c>
      <c r="R167">
        <f>G167</f>
        <v>3.7368509991210885E-2</v>
      </c>
    </row>
    <row r="168" spans="1:19" x14ac:dyDescent="0.2">
      <c r="A168" s="83" t="s">
        <v>192</v>
      </c>
      <c r="B168" s="86" t="s">
        <v>41</v>
      </c>
      <c r="C168" s="83">
        <v>35365.464999999997</v>
      </c>
      <c r="D168" s="83" t="s">
        <v>101</v>
      </c>
      <c r="E168" s="27">
        <f t="shared" si="20"/>
        <v>-8387.4982372275808</v>
      </c>
      <c r="F168" s="15">
        <f t="shared" si="21"/>
        <v>-8387.5</v>
      </c>
      <c r="G168" s="93">
        <f t="shared" si="25"/>
        <v>3.0856799858156592E-3</v>
      </c>
      <c r="K168">
        <f t="shared" si="26"/>
        <v>3.0856799858156592E-3</v>
      </c>
      <c r="O168">
        <f t="shared" ca="1" si="22"/>
        <v>-4.8844963095659819E-2</v>
      </c>
      <c r="P168">
        <f t="shared" ca="1" si="23"/>
        <v>4.9508181164272885E-2</v>
      </c>
      <c r="Q168" s="1">
        <f t="shared" si="24"/>
        <v>20346.964999999997</v>
      </c>
      <c r="S168">
        <f>G168</f>
        <v>3.0856799858156592E-3</v>
      </c>
    </row>
    <row r="169" spans="1:19" x14ac:dyDescent="0.2">
      <c r="A169" s="83" t="s">
        <v>192</v>
      </c>
      <c r="B169" s="86" t="s">
        <v>39</v>
      </c>
      <c r="C169" s="83">
        <v>35394.377</v>
      </c>
      <c r="D169" s="83" t="s">
        <v>101</v>
      </c>
      <c r="E169" s="27">
        <f t="shared" si="20"/>
        <v>-8370.9815289650323</v>
      </c>
      <c r="F169" s="15">
        <f t="shared" si="21"/>
        <v>-8371</v>
      </c>
      <c r="G169" s="93">
        <f t="shared" si="25"/>
        <v>3.2332989991118666E-2</v>
      </c>
      <c r="K169">
        <f t="shared" si="26"/>
        <v>3.2332989991118666E-2</v>
      </c>
      <c r="O169">
        <f t="shared" ca="1" si="22"/>
        <v>-4.8807148115872154E-2</v>
      </c>
      <c r="P169">
        <f t="shared" ca="1" si="23"/>
        <v>4.9455869391958202E-2</v>
      </c>
      <c r="Q169" s="1">
        <f t="shared" si="24"/>
        <v>20375.877</v>
      </c>
      <c r="R169">
        <f>G169</f>
        <v>3.2332989991118666E-2</v>
      </c>
    </row>
    <row r="170" spans="1:19" x14ac:dyDescent="0.2">
      <c r="A170" s="83" t="s">
        <v>192</v>
      </c>
      <c r="B170" s="86" t="s">
        <v>41</v>
      </c>
      <c r="C170" s="83">
        <v>35395.237999999998</v>
      </c>
      <c r="D170" s="83" t="s">
        <v>101</v>
      </c>
      <c r="E170" s="27">
        <f t="shared" si="20"/>
        <v>-8370.489661027359</v>
      </c>
      <c r="F170" s="15">
        <f t="shared" si="21"/>
        <v>-8370.5</v>
      </c>
      <c r="G170" s="93">
        <f t="shared" si="25"/>
        <v>1.8098059990734328E-2</v>
      </c>
      <c r="K170">
        <f t="shared" si="26"/>
        <v>1.8098059990734328E-2</v>
      </c>
      <c r="O170">
        <f t="shared" ca="1" si="22"/>
        <v>-4.8806002207393742E-2</v>
      </c>
      <c r="P170">
        <f t="shared" ca="1" si="23"/>
        <v>4.9454284186736544E-2</v>
      </c>
      <c r="Q170" s="1">
        <f t="shared" si="24"/>
        <v>20376.737999999998</v>
      </c>
      <c r="S170">
        <f>G170</f>
        <v>1.8098059990734328E-2</v>
      </c>
    </row>
    <row r="171" spans="1:19" x14ac:dyDescent="0.2">
      <c r="A171" s="83" t="s">
        <v>192</v>
      </c>
      <c r="B171" s="86" t="s">
        <v>41</v>
      </c>
      <c r="C171" s="83">
        <v>35402.239999999998</v>
      </c>
      <c r="D171" s="83" t="s">
        <v>101</v>
      </c>
      <c r="E171" s="27">
        <f t="shared" si="20"/>
        <v>-8366.4895921544212</v>
      </c>
      <c r="F171" s="15">
        <f t="shared" si="21"/>
        <v>-8366.5</v>
      </c>
      <c r="G171" s="93">
        <f t="shared" si="25"/>
        <v>1.8218619989056606E-2</v>
      </c>
      <c r="K171">
        <f t="shared" si="26"/>
        <v>1.8218619989056606E-2</v>
      </c>
      <c r="O171">
        <f t="shared" ca="1" si="22"/>
        <v>-4.8796834939566436E-2</v>
      </c>
      <c r="P171">
        <f t="shared" ca="1" si="23"/>
        <v>4.9441602544963284E-2</v>
      </c>
      <c r="Q171" s="1">
        <f t="shared" si="24"/>
        <v>20383.739999999998</v>
      </c>
      <c r="S171">
        <f>G171</f>
        <v>1.8218619989056606E-2</v>
      </c>
    </row>
    <row r="172" spans="1:19" x14ac:dyDescent="0.2">
      <c r="A172" s="83" t="s">
        <v>446</v>
      </c>
      <c r="B172" s="86" t="s">
        <v>39</v>
      </c>
      <c r="C172" s="83">
        <v>36052.506999999998</v>
      </c>
      <c r="D172" s="83" t="s">
        <v>101</v>
      </c>
      <c r="E172" s="27">
        <f t="shared" si="20"/>
        <v>-7995.0081888699351</v>
      </c>
      <c r="F172" s="15">
        <f t="shared" si="21"/>
        <v>-7995</v>
      </c>
      <c r="G172" s="93">
        <f t="shared" si="25"/>
        <v>-1.4334370011056308E-2</v>
      </c>
      <c r="K172">
        <f t="shared" si="26"/>
        <v>-1.4334370011056308E-2</v>
      </c>
      <c r="O172">
        <f t="shared" ca="1" si="22"/>
        <v>-4.7945424940104772E-2</v>
      </c>
      <c r="P172">
        <f t="shared" ca="1" si="23"/>
        <v>4.8263795065272001E-2</v>
      </c>
      <c r="Q172" s="1">
        <f t="shared" si="24"/>
        <v>21034.006999999998</v>
      </c>
      <c r="R172">
        <f>G172</f>
        <v>-1.4334370011056308E-2</v>
      </c>
    </row>
    <row r="173" spans="1:19" x14ac:dyDescent="0.2">
      <c r="A173" s="83" t="s">
        <v>446</v>
      </c>
      <c r="B173" s="86" t="s">
        <v>39</v>
      </c>
      <c r="C173" s="83">
        <v>36073.453999999998</v>
      </c>
      <c r="D173" s="83" t="s">
        <v>101</v>
      </c>
      <c r="E173" s="27">
        <f t="shared" si="20"/>
        <v>-7983.0416874872717</v>
      </c>
      <c r="F173" s="15">
        <f t="shared" si="21"/>
        <v>-7983</v>
      </c>
      <c r="G173" s="93">
        <f t="shared" si="25"/>
        <v>-7.2972690009919461E-2</v>
      </c>
      <c r="K173">
        <f t="shared" si="26"/>
        <v>-7.2972690009919461E-2</v>
      </c>
      <c r="O173">
        <f t="shared" ca="1" si="22"/>
        <v>-4.7917923136622839E-2</v>
      </c>
      <c r="P173">
        <f t="shared" ca="1" si="23"/>
        <v>4.8225750139952228E-2</v>
      </c>
      <c r="Q173" s="1">
        <f t="shared" si="24"/>
        <v>21054.953999999998</v>
      </c>
      <c r="R173">
        <f>G173</f>
        <v>-7.2972690009919461E-2</v>
      </c>
    </row>
    <row r="174" spans="1:19" x14ac:dyDescent="0.2">
      <c r="A174" s="83" t="s">
        <v>578</v>
      </c>
      <c r="B174" s="86" t="s">
        <v>39</v>
      </c>
      <c r="C174" s="83">
        <v>36453.398999999998</v>
      </c>
      <c r="D174" s="83" t="s">
        <v>101</v>
      </c>
      <c r="E174" s="27">
        <f t="shared" si="20"/>
        <v>-7765.9885358266083</v>
      </c>
      <c r="F174" s="15">
        <f t="shared" si="21"/>
        <v>-7766</v>
      </c>
      <c r="G174" s="93">
        <f t="shared" si="25"/>
        <v>2.006768999126507E-2</v>
      </c>
      <c r="K174">
        <f t="shared" si="26"/>
        <v>2.006768999126507E-2</v>
      </c>
      <c r="O174">
        <f t="shared" ca="1" si="22"/>
        <v>-4.7420598856991125E-2</v>
      </c>
      <c r="P174">
        <f t="shared" ca="1" si="23"/>
        <v>4.753777107375301E-2</v>
      </c>
      <c r="Q174" s="1">
        <f t="shared" si="24"/>
        <v>21434.898999999998</v>
      </c>
      <c r="R174">
        <f>G174</f>
        <v>2.006768999126507E-2</v>
      </c>
    </row>
    <row r="175" spans="1:19" x14ac:dyDescent="0.2">
      <c r="A175" s="83" t="s">
        <v>584</v>
      </c>
      <c r="B175" s="86" t="s">
        <v>41</v>
      </c>
      <c r="C175" s="83">
        <v>36851.5916</v>
      </c>
      <c r="D175" s="83" t="s">
        <v>101</v>
      </c>
      <c r="E175" s="27">
        <f t="shared" si="20"/>
        <v>-7538.5109830282972</v>
      </c>
      <c r="F175" s="15">
        <f t="shared" si="21"/>
        <v>-7538.5</v>
      </c>
      <c r="G175" s="93">
        <f t="shared" si="25"/>
        <v>-1.9225460004236083E-2</v>
      </c>
      <c r="K175">
        <f t="shared" si="26"/>
        <v>-1.9225460004236083E-2</v>
      </c>
      <c r="O175">
        <f t="shared" ca="1" si="22"/>
        <v>-4.6899210499312727E-2</v>
      </c>
      <c r="P175">
        <f t="shared" ca="1" si="23"/>
        <v>4.6816502697898998E-2</v>
      </c>
      <c r="Q175" s="1">
        <f t="shared" si="24"/>
        <v>21833.0916</v>
      </c>
      <c r="S175">
        <f>G175</f>
        <v>-1.9225460004236083E-2</v>
      </c>
    </row>
    <row r="176" spans="1:19" x14ac:dyDescent="0.2">
      <c r="A176" s="83" t="s">
        <v>584</v>
      </c>
      <c r="B176" s="86" t="s">
        <v>41</v>
      </c>
      <c r="C176" s="83">
        <v>36895.352299999999</v>
      </c>
      <c r="D176" s="83" t="s">
        <v>101</v>
      </c>
      <c r="E176" s="27">
        <f t="shared" si="20"/>
        <v>-7513.5115808677838</v>
      </c>
      <c r="F176" s="15">
        <f t="shared" si="21"/>
        <v>-7513.5</v>
      </c>
      <c r="G176" s="93">
        <f t="shared" si="25"/>
        <v>-2.0271960005629808E-2</v>
      </c>
      <c r="K176">
        <f t="shared" si="26"/>
        <v>-2.0271960005629808E-2</v>
      </c>
      <c r="O176">
        <f t="shared" ca="1" si="22"/>
        <v>-4.6841915075392024E-2</v>
      </c>
      <c r="P176">
        <f t="shared" ca="1" si="23"/>
        <v>4.6737242436816137E-2</v>
      </c>
      <c r="Q176" s="1">
        <f t="shared" si="24"/>
        <v>21876.852299999999</v>
      </c>
      <c r="S176">
        <f>G176</f>
        <v>-2.0271960005629808E-2</v>
      </c>
    </row>
    <row r="177" spans="1:19" x14ac:dyDescent="0.2">
      <c r="A177" s="83" t="s">
        <v>591</v>
      </c>
      <c r="B177" s="86" t="s">
        <v>41</v>
      </c>
      <c r="C177" s="83">
        <v>36895.366000000002</v>
      </c>
      <c r="D177" s="83" t="s">
        <v>101</v>
      </c>
      <c r="E177" s="27">
        <f t="shared" si="20"/>
        <v>-7513.5037543976932</v>
      </c>
      <c r="F177" s="15">
        <f t="shared" si="21"/>
        <v>-7513.5</v>
      </c>
      <c r="G177" s="93">
        <f t="shared" si="25"/>
        <v>-6.5719600024749525E-3</v>
      </c>
      <c r="K177">
        <f t="shared" si="26"/>
        <v>-6.5719600024749525E-3</v>
      </c>
      <c r="O177">
        <f t="shared" ca="1" si="22"/>
        <v>-4.6841915075392024E-2</v>
      </c>
      <c r="P177">
        <f t="shared" ca="1" si="23"/>
        <v>4.6737242436816137E-2</v>
      </c>
      <c r="Q177" s="1">
        <f t="shared" si="24"/>
        <v>21876.866000000002</v>
      </c>
      <c r="S177">
        <f>G177</f>
        <v>-6.5719600024749525E-3</v>
      </c>
    </row>
    <row r="178" spans="1:19" x14ac:dyDescent="0.2">
      <c r="A178" s="83" t="s">
        <v>578</v>
      </c>
      <c r="B178" s="86" t="s">
        <v>39</v>
      </c>
      <c r="C178" s="83">
        <v>37281.370000000003</v>
      </c>
      <c r="D178" s="83" t="s">
        <v>101</v>
      </c>
      <c r="E178" s="27">
        <f t="shared" si="20"/>
        <v>-7292.9892463672604</v>
      </c>
      <c r="F178" s="15">
        <f t="shared" si="21"/>
        <v>-7293</v>
      </c>
      <c r="G178" s="93">
        <f t="shared" si="25"/>
        <v>1.8823909995262511E-2</v>
      </c>
      <c r="K178">
        <f t="shared" si="26"/>
        <v>1.8823909995262511E-2</v>
      </c>
      <c r="O178">
        <f t="shared" ca="1" si="22"/>
        <v>-4.6336569436411415E-2</v>
      </c>
      <c r="P178">
        <f t="shared" ca="1" si="23"/>
        <v>4.6038166934065324E-2</v>
      </c>
      <c r="Q178" s="1">
        <f t="shared" si="24"/>
        <v>22262.870000000003</v>
      </c>
      <c r="R178">
        <f>G178</f>
        <v>1.8823909995262511E-2</v>
      </c>
    </row>
    <row r="179" spans="1:19" x14ac:dyDescent="0.2">
      <c r="A179" s="83" t="s">
        <v>578</v>
      </c>
      <c r="B179" s="86" t="s">
        <v>39</v>
      </c>
      <c r="C179" s="83">
        <v>37365.370999999999</v>
      </c>
      <c r="D179" s="83" t="s">
        <v>101</v>
      </c>
      <c r="E179" s="27">
        <f t="shared" si="20"/>
        <v>-7245.0015592213667</v>
      </c>
      <c r="F179" s="15">
        <f t="shared" si="21"/>
        <v>-7245</v>
      </c>
      <c r="G179" s="93">
        <f t="shared" si="25"/>
        <v>-2.7293700113659725E-3</v>
      </c>
      <c r="K179">
        <f t="shared" si="26"/>
        <v>-2.7293700113659725E-3</v>
      </c>
      <c r="O179">
        <f t="shared" ca="1" si="22"/>
        <v>-4.6226562222483662E-2</v>
      </c>
      <c r="P179">
        <f t="shared" ca="1" si="23"/>
        <v>4.5885987232786238E-2</v>
      </c>
      <c r="Q179" s="1">
        <f t="shared" si="24"/>
        <v>22346.870999999999</v>
      </c>
      <c r="R179">
        <f>G179</f>
        <v>-2.7293700113659725E-3</v>
      </c>
    </row>
    <row r="180" spans="1:19" x14ac:dyDescent="0.2">
      <c r="A180" s="83" t="s">
        <v>591</v>
      </c>
      <c r="B180" s="86" t="s">
        <v>41</v>
      </c>
      <c r="C180" s="83">
        <v>37583.285000000003</v>
      </c>
      <c r="D180" s="83" t="s">
        <v>101</v>
      </c>
      <c r="E180" s="27">
        <f t="shared" si="20"/>
        <v>-7120.5126976993497</v>
      </c>
      <c r="F180" s="15">
        <f t="shared" si="21"/>
        <v>-7120.5</v>
      </c>
      <c r="G180" s="93">
        <f t="shared" si="25"/>
        <v>-2.2226940003747586E-2</v>
      </c>
      <c r="K180">
        <f t="shared" si="26"/>
        <v>-2.2226940003747586E-2</v>
      </c>
      <c r="O180">
        <f t="shared" ca="1" si="22"/>
        <v>-4.5941231011358559E-2</v>
      </c>
      <c r="P180">
        <f t="shared" ca="1" si="23"/>
        <v>4.5491271132593603E-2</v>
      </c>
      <c r="Q180" s="1">
        <f t="shared" si="24"/>
        <v>22564.785000000003</v>
      </c>
      <c r="S180">
        <f>G180</f>
        <v>-2.2226940003747586E-2</v>
      </c>
    </row>
    <row r="181" spans="1:19" x14ac:dyDescent="0.2">
      <c r="A181" s="83" t="s">
        <v>578</v>
      </c>
      <c r="B181" s="86" t="s">
        <v>39</v>
      </c>
      <c r="C181" s="83">
        <v>37696.239000000001</v>
      </c>
      <c r="D181" s="83" t="s">
        <v>101</v>
      </c>
      <c r="E181" s="27">
        <f t="shared" si="20"/>
        <v>-7055.9848800081627</v>
      </c>
      <c r="F181" s="15">
        <f t="shared" si="21"/>
        <v>-7056</v>
      </c>
      <c r="G181" s="93">
        <f t="shared" si="25"/>
        <v>2.64670899923658E-2</v>
      </c>
      <c r="K181">
        <f t="shared" si="26"/>
        <v>2.64670899923658E-2</v>
      </c>
      <c r="O181">
        <f t="shared" ca="1" si="22"/>
        <v>-4.5793408817643141E-2</v>
      </c>
      <c r="P181">
        <f t="shared" ca="1" si="23"/>
        <v>4.5286779658999826E-2</v>
      </c>
      <c r="Q181" s="1">
        <f t="shared" si="24"/>
        <v>22677.739000000001</v>
      </c>
      <c r="R181">
        <f>G181</f>
        <v>2.64670899923658E-2</v>
      </c>
    </row>
    <row r="182" spans="1:19" x14ac:dyDescent="0.2">
      <c r="A182" s="83" t="s">
        <v>591</v>
      </c>
      <c r="B182" s="86" t="s">
        <v>41</v>
      </c>
      <c r="C182" s="83">
        <v>37917.582999999999</v>
      </c>
      <c r="D182" s="83" t="s">
        <v>101</v>
      </c>
      <c r="E182" s="27">
        <f t="shared" si="20"/>
        <v>-6929.5365445880952</v>
      </c>
      <c r="F182" s="15">
        <f t="shared" si="21"/>
        <v>-6929.5</v>
      </c>
      <c r="G182" s="93">
        <f t="shared" si="25"/>
        <v>-6.3970200004405342E-2</v>
      </c>
      <c r="K182">
        <f t="shared" si="26"/>
        <v>-6.3970200004405342E-2</v>
      </c>
      <c r="O182">
        <f t="shared" ca="1" si="22"/>
        <v>-4.5503493972604378E-2</v>
      </c>
      <c r="P182">
        <f t="shared" ca="1" si="23"/>
        <v>4.4885722737920561E-2</v>
      </c>
      <c r="Q182" s="1">
        <f t="shared" si="24"/>
        <v>22899.082999999999</v>
      </c>
      <c r="S182">
        <f>G182</f>
        <v>-6.3970200004405342E-2</v>
      </c>
    </row>
    <row r="183" spans="1:19" x14ac:dyDescent="0.2">
      <c r="A183" s="83" t="s">
        <v>578</v>
      </c>
      <c r="B183" s="86" t="s">
        <v>39</v>
      </c>
      <c r="C183" s="83">
        <v>37946.557999999997</v>
      </c>
      <c r="D183" s="83" t="s">
        <v>101</v>
      </c>
      <c r="E183" s="27">
        <f t="shared" si="20"/>
        <v>-6912.9838459886469</v>
      </c>
      <c r="F183" s="15">
        <f t="shared" si="21"/>
        <v>-6913</v>
      </c>
      <c r="G183" s="93">
        <f t="shared" si="25"/>
        <v>2.827710999554256E-2</v>
      </c>
      <c r="K183">
        <f t="shared" si="26"/>
        <v>2.827710999554256E-2</v>
      </c>
      <c r="O183">
        <f t="shared" ca="1" si="22"/>
        <v>-4.5465678992816713E-2</v>
      </c>
      <c r="P183">
        <f t="shared" ca="1" si="23"/>
        <v>4.483341096560587E-2</v>
      </c>
      <c r="Q183" s="1">
        <f t="shared" si="24"/>
        <v>22928.057999999997</v>
      </c>
      <c r="R183">
        <f>G183</f>
        <v>2.827710999554256E-2</v>
      </c>
    </row>
    <row r="184" spans="1:19" x14ac:dyDescent="0.2">
      <c r="A184" s="83" t="s">
        <v>578</v>
      </c>
      <c r="B184" s="86" t="s">
        <v>39</v>
      </c>
      <c r="C184" s="83">
        <v>38060.311000000002</v>
      </c>
      <c r="D184" s="83" t="s">
        <v>101</v>
      </c>
      <c r="E184" s="27">
        <f t="shared" si="20"/>
        <v>-6847.9995794214956</v>
      </c>
      <c r="F184" s="15">
        <f t="shared" si="21"/>
        <v>-6848</v>
      </c>
      <c r="G184" s="93">
        <f t="shared" ref="G184:G215" si="27">C184-(C$7+F184*C$8)</f>
        <v>7.3620999319246039E-4</v>
      </c>
      <c r="K184">
        <f t="shared" ref="K184:K206" si="28">G184</f>
        <v>7.3620999319246039E-4</v>
      </c>
      <c r="O184">
        <f t="shared" ca="1" si="22"/>
        <v>-4.5316710890622891E-2</v>
      </c>
      <c r="P184">
        <f t="shared" ca="1" si="23"/>
        <v>4.4627334286790436E-2</v>
      </c>
      <c r="Q184" s="1">
        <f t="shared" si="24"/>
        <v>23041.811000000002</v>
      </c>
      <c r="R184">
        <f>G184</f>
        <v>7.3620999319246039E-4</v>
      </c>
    </row>
    <row r="185" spans="1:19" x14ac:dyDescent="0.2">
      <c r="A185" s="83" t="s">
        <v>578</v>
      </c>
      <c r="B185" s="86" t="s">
        <v>39</v>
      </c>
      <c r="C185" s="83">
        <v>38284.381000000001</v>
      </c>
      <c r="D185" s="83" t="s">
        <v>101</v>
      </c>
      <c r="E185" s="27">
        <f t="shared" si="20"/>
        <v>-6719.9939478363858</v>
      </c>
      <c r="F185" s="15">
        <f t="shared" si="21"/>
        <v>-6720</v>
      </c>
      <c r="G185" s="93">
        <f t="shared" si="27"/>
        <v>1.0594129991659429E-2</v>
      </c>
      <c r="K185">
        <f t="shared" si="28"/>
        <v>1.0594129991659429E-2</v>
      </c>
      <c r="O185">
        <f t="shared" ca="1" si="22"/>
        <v>-4.5023358320148886E-2</v>
      </c>
      <c r="P185">
        <f t="shared" ca="1" si="23"/>
        <v>4.4221521750046199E-2</v>
      </c>
      <c r="Q185" s="1">
        <f t="shared" si="24"/>
        <v>23265.881000000001</v>
      </c>
      <c r="R185">
        <f>G185</f>
        <v>1.0594129991659429E-2</v>
      </c>
    </row>
    <row r="186" spans="1:19" x14ac:dyDescent="0.2">
      <c r="A186" s="83" t="s">
        <v>591</v>
      </c>
      <c r="B186" s="86" t="s">
        <v>41</v>
      </c>
      <c r="C186" s="83">
        <v>38290.493000000002</v>
      </c>
      <c r="D186" s="83" t="s">
        <v>101</v>
      </c>
      <c r="E186" s="27">
        <f t="shared" si="20"/>
        <v>-6716.5023138816023</v>
      </c>
      <c r="F186" s="15">
        <f t="shared" si="21"/>
        <v>-6716.5</v>
      </c>
      <c r="G186" s="93">
        <f t="shared" si="27"/>
        <v>-4.0503800046280958E-3</v>
      </c>
      <c r="K186">
        <f t="shared" si="28"/>
        <v>-4.0503800046280958E-3</v>
      </c>
      <c r="O186">
        <f t="shared" ca="1" si="22"/>
        <v>-4.5015336960799984E-2</v>
      </c>
      <c r="P186">
        <f t="shared" ca="1" si="23"/>
        <v>4.4210425313494603E-2</v>
      </c>
      <c r="Q186" s="1">
        <f t="shared" si="24"/>
        <v>23271.993000000002</v>
      </c>
      <c r="S186">
        <f>G186</f>
        <v>-4.0503800046280958E-3</v>
      </c>
    </row>
    <row r="187" spans="1:19" x14ac:dyDescent="0.2">
      <c r="A187" s="83" t="s">
        <v>591</v>
      </c>
      <c r="B187" s="86" t="s">
        <v>41</v>
      </c>
      <c r="C187" s="83">
        <v>38467.305999999997</v>
      </c>
      <c r="D187" s="83" t="s">
        <v>101</v>
      </c>
      <c r="E187" s="27">
        <f t="shared" si="20"/>
        <v>-6615.4934339000893</v>
      </c>
      <c r="F187" s="15">
        <f t="shared" si="21"/>
        <v>-6615.5</v>
      </c>
      <c r="G187" s="93">
        <f t="shared" si="27"/>
        <v>1.1493759986478835E-2</v>
      </c>
      <c r="K187">
        <f t="shared" si="28"/>
        <v>1.1493759986478835E-2</v>
      </c>
      <c r="O187">
        <f t="shared" ca="1" si="22"/>
        <v>-4.4783863448160342E-2</v>
      </c>
      <c r="P187">
        <f t="shared" ca="1" si="23"/>
        <v>4.389021385871985E-2</v>
      </c>
      <c r="Q187" s="1">
        <f t="shared" si="24"/>
        <v>23448.805999999997</v>
      </c>
      <c r="S187">
        <f>G187</f>
        <v>1.1493759986478835E-2</v>
      </c>
    </row>
    <row r="188" spans="1:19" x14ac:dyDescent="0.2">
      <c r="A188" s="83" t="s">
        <v>591</v>
      </c>
      <c r="B188" s="86" t="s">
        <v>41</v>
      </c>
      <c r="C188" s="83">
        <v>38584.506000000001</v>
      </c>
      <c r="D188" s="83" t="s">
        <v>101</v>
      </c>
      <c r="E188" s="27">
        <f t="shared" si="20"/>
        <v>-6548.5399817566722</v>
      </c>
      <c r="F188" s="15">
        <f t="shared" si="21"/>
        <v>-6548.5</v>
      </c>
      <c r="G188" s="93">
        <f t="shared" si="27"/>
        <v>-6.99868600058835E-2</v>
      </c>
      <c r="K188">
        <f t="shared" si="28"/>
        <v>-6.99868600058835E-2</v>
      </c>
      <c r="O188">
        <f t="shared" ca="1" si="22"/>
        <v>-4.4630311712052853E-2</v>
      </c>
      <c r="P188">
        <f t="shared" ca="1" si="23"/>
        <v>4.3677796359017793E-2</v>
      </c>
      <c r="Q188" s="1">
        <f t="shared" si="24"/>
        <v>23566.006000000001</v>
      </c>
      <c r="S188">
        <f>G188</f>
        <v>-6.99868600058835E-2</v>
      </c>
    </row>
    <row r="189" spans="1:19" x14ac:dyDescent="0.2">
      <c r="A189" s="83" t="s">
        <v>578</v>
      </c>
      <c r="B189" s="86" t="s">
        <v>39</v>
      </c>
      <c r="C189" s="83">
        <v>38669.474999999999</v>
      </c>
      <c r="D189" s="83" t="s">
        <v>101</v>
      </c>
      <c r="E189" s="27">
        <f t="shared" si="20"/>
        <v>-6499.999300227887</v>
      </c>
      <c r="F189" s="15">
        <f t="shared" si="21"/>
        <v>-6500</v>
      </c>
      <c r="G189" s="93">
        <f t="shared" si="27"/>
        <v>1.2249299907125533E-3</v>
      </c>
      <c r="K189">
        <f t="shared" si="28"/>
        <v>1.2249299907125533E-3</v>
      </c>
      <c r="O189">
        <f t="shared" ca="1" si="22"/>
        <v>-4.4519158589646689E-2</v>
      </c>
      <c r="P189">
        <f t="shared" ca="1" si="23"/>
        <v>4.3524031452517042E-2</v>
      </c>
      <c r="Q189" s="1">
        <f t="shared" si="24"/>
        <v>23650.974999999999</v>
      </c>
      <c r="R189">
        <f>G189</f>
        <v>1.2249299907125533E-3</v>
      </c>
    </row>
    <row r="190" spans="1:19" x14ac:dyDescent="0.2">
      <c r="A190" s="69" t="s">
        <v>626</v>
      </c>
      <c r="B190" s="70" t="s">
        <v>39</v>
      </c>
      <c r="C190" s="69">
        <v>39026.561000000002</v>
      </c>
      <c r="D190" s="69" t="s">
        <v>101</v>
      </c>
      <c r="E190" s="27">
        <f t="shared" si="20"/>
        <v>-6296.0049281111324</v>
      </c>
      <c r="F190" s="15">
        <f t="shared" si="21"/>
        <v>-6296</v>
      </c>
      <c r="G190" s="93">
        <f t="shared" si="27"/>
        <v>-8.6265100035234354E-3</v>
      </c>
      <c r="K190">
        <f t="shared" si="28"/>
        <v>-8.6265100035234354E-3</v>
      </c>
      <c r="O190">
        <f t="shared" ca="1" si="22"/>
        <v>-4.4051627930453752E-2</v>
      </c>
      <c r="P190">
        <f t="shared" ca="1" si="23"/>
        <v>4.2877267722080913E-2</v>
      </c>
      <c r="Q190" s="1">
        <f t="shared" si="24"/>
        <v>24008.061000000002</v>
      </c>
      <c r="R190">
        <f>G190</f>
        <v>-8.6265100035234354E-3</v>
      </c>
    </row>
    <row r="191" spans="1:19" x14ac:dyDescent="0.2">
      <c r="A191" s="69" t="s">
        <v>629</v>
      </c>
      <c r="B191" s="70" t="s">
        <v>41</v>
      </c>
      <c r="C191" s="69">
        <v>39027.430999999997</v>
      </c>
      <c r="D191" s="69" t="s">
        <v>101</v>
      </c>
      <c r="E191" s="27">
        <f t="shared" si="20"/>
        <v>-6295.5079186967605</v>
      </c>
      <c r="F191" s="15">
        <f t="shared" si="21"/>
        <v>-6295.5</v>
      </c>
      <c r="G191" s="93">
        <f t="shared" si="27"/>
        <v>-1.3861440005712211E-2</v>
      </c>
      <c r="K191">
        <f t="shared" si="28"/>
        <v>-1.3861440005712211E-2</v>
      </c>
      <c r="O191">
        <f t="shared" ca="1" si="22"/>
        <v>-4.4050482021975333E-2</v>
      </c>
      <c r="P191">
        <f t="shared" ca="1" si="23"/>
        <v>4.2875682516859255E-2</v>
      </c>
      <c r="Q191" s="1">
        <f t="shared" si="24"/>
        <v>24008.930999999997</v>
      </c>
      <c r="S191">
        <f>G191</f>
        <v>-1.3861440005712211E-2</v>
      </c>
    </row>
    <row r="192" spans="1:19" x14ac:dyDescent="0.2">
      <c r="A192" s="69" t="s">
        <v>629</v>
      </c>
      <c r="B192" s="70" t="s">
        <v>41</v>
      </c>
      <c r="C192" s="69">
        <v>39034.457000000002</v>
      </c>
      <c r="D192" s="69" t="s">
        <v>101</v>
      </c>
      <c r="E192" s="27">
        <f t="shared" si="20"/>
        <v>-6291.4941392192859</v>
      </c>
      <c r="F192" s="15">
        <f t="shared" si="21"/>
        <v>-6291.5</v>
      </c>
      <c r="G192" s="93">
        <f t="shared" si="27"/>
        <v>1.0259119997499511E-2</v>
      </c>
      <c r="K192">
        <f t="shared" si="28"/>
        <v>1.0259119997499511E-2</v>
      </c>
      <c r="O192">
        <f t="shared" ca="1" si="22"/>
        <v>-4.404131475414802E-2</v>
      </c>
      <c r="P192">
        <f t="shared" ca="1" si="23"/>
        <v>4.2863000875086002E-2</v>
      </c>
      <c r="Q192" s="1">
        <f t="shared" si="24"/>
        <v>24015.957000000002</v>
      </c>
      <c r="S192">
        <f>G192</f>
        <v>1.0259119997499511E-2</v>
      </c>
    </row>
    <row r="193" spans="1:19" x14ac:dyDescent="0.2">
      <c r="A193" s="69" t="s">
        <v>626</v>
      </c>
      <c r="B193" s="70" t="s">
        <v>39</v>
      </c>
      <c r="C193" s="69">
        <v>39056.345000000001</v>
      </c>
      <c r="D193" s="69" t="s">
        <v>101</v>
      </c>
      <c r="E193" s="27">
        <f t="shared" si="20"/>
        <v>-6278.9900678838339</v>
      </c>
      <c r="F193" s="15">
        <f t="shared" si="21"/>
        <v>-6279</v>
      </c>
      <c r="G193" s="93">
        <f t="shared" si="27"/>
        <v>1.7385869992722291E-2</v>
      </c>
      <c r="K193">
        <f t="shared" si="28"/>
        <v>1.7385869992722291E-2</v>
      </c>
      <c r="O193">
        <f t="shared" ca="1" si="22"/>
        <v>-4.4012667042187668E-2</v>
      </c>
      <c r="P193">
        <f t="shared" ca="1" si="23"/>
        <v>4.2823370744544564E-2</v>
      </c>
      <c r="Q193" s="1">
        <f t="shared" si="24"/>
        <v>24037.845000000001</v>
      </c>
      <c r="R193">
        <f>G193</f>
        <v>1.7385869992722291E-2</v>
      </c>
    </row>
    <row r="194" spans="1:19" x14ac:dyDescent="0.2">
      <c r="A194" s="69" t="s">
        <v>640</v>
      </c>
      <c r="B194" s="70" t="s">
        <v>41</v>
      </c>
      <c r="C194" s="69">
        <v>39286.495999999999</v>
      </c>
      <c r="D194" s="69" t="s">
        <v>101</v>
      </c>
      <c r="E194" s="27">
        <f t="shared" si="20"/>
        <v>-6147.5105118747988</v>
      </c>
      <c r="F194" s="15">
        <f t="shared" si="21"/>
        <v>-6147.5</v>
      </c>
      <c r="G194" s="93">
        <f t="shared" si="27"/>
        <v>-1.8400720007775817E-2</v>
      </c>
      <c r="K194">
        <f t="shared" si="28"/>
        <v>-1.8400720007775817E-2</v>
      </c>
      <c r="O194">
        <f t="shared" ca="1" si="22"/>
        <v>-4.3711293112364769E-2</v>
      </c>
      <c r="P194">
        <f t="shared" ca="1" si="23"/>
        <v>4.2406461771248731E-2</v>
      </c>
      <c r="Q194" s="1">
        <f t="shared" si="24"/>
        <v>24267.995999999999</v>
      </c>
      <c r="S194">
        <f>G194</f>
        <v>-1.8400720007775817E-2</v>
      </c>
    </row>
    <row r="195" spans="1:19" x14ac:dyDescent="0.2">
      <c r="A195" s="69" t="s">
        <v>626</v>
      </c>
      <c r="B195" s="70" t="s">
        <v>39</v>
      </c>
      <c r="C195" s="69">
        <v>39378.400999999998</v>
      </c>
      <c r="D195" s="69" t="s">
        <v>101</v>
      </c>
      <c r="E195" s="27">
        <f t="shared" si="20"/>
        <v>-6095.0074656355455</v>
      </c>
      <c r="F195" s="15">
        <f t="shared" si="21"/>
        <v>-6095</v>
      </c>
      <c r="G195" s="93">
        <f t="shared" si="27"/>
        <v>-1.306837001175154E-2</v>
      </c>
      <c r="K195">
        <f t="shared" si="28"/>
        <v>-1.306837001175154E-2</v>
      </c>
      <c r="O195">
        <f t="shared" ca="1" si="22"/>
        <v>-4.3590972722131291E-2</v>
      </c>
      <c r="P195">
        <f t="shared" ca="1" si="23"/>
        <v>4.2240015222974728E-2</v>
      </c>
      <c r="Q195" s="1">
        <f t="shared" si="24"/>
        <v>24359.900999999998</v>
      </c>
      <c r="R195">
        <f>G195</f>
        <v>-1.306837001175154E-2</v>
      </c>
    </row>
    <row r="196" spans="1:19" x14ac:dyDescent="0.2">
      <c r="A196" s="69" t="s">
        <v>640</v>
      </c>
      <c r="B196" s="70" t="s">
        <v>39</v>
      </c>
      <c r="C196" s="69">
        <v>39385.470999999998</v>
      </c>
      <c r="D196" s="69" t="s">
        <v>101</v>
      </c>
      <c r="E196" s="27">
        <f t="shared" si="20"/>
        <v>-6090.9685500497608</v>
      </c>
      <c r="F196" s="15">
        <f t="shared" si="21"/>
        <v>-6091</v>
      </c>
      <c r="G196" s="93">
        <f t="shared" si="27"/>
        <v>5.5052189993148204E-2</v>
      </c>
      <c r="K196">
        <f t="shared" si="28"/>
        <v>5.5052189993148204E-2</v>
      </c>
      <c r="O196">
        <f t="shared" ca="1" si="22"/>
        <v>-4.3581805454303978E-2</v>
      </c>
      <c r="P196">
        <f t="shared" ca="1" si="23"/>
        <v>4.2227333581201468E-2</v>
      </c>
      <c r="Q196" s="1">
        <f t="shared" si="24"/>
        <v>24366.970999999998</v>
      </c>
      <c r="R196">
        <f>G196</f>
        <v>5.5052189993148204E-2</v>
      </c>
    </row>
    <row r="197" spans="1:19" x14ac:dyDescent="0.2">
      <c r="A197" s="69" t="s">
        <v>640</v>
      </c>
      <c r="B197" s="70" t="s">
        <v>39</v>
      </c>
      <c r="C197" s="69">
        <v>39441.463000000003</v>
      </c>
      <c r="D197" s="69" t="s">
        <v>101</v>
      </c>
      <c r="E197" s="27">
        <f t="shared" si="20"/>
        <v>-6058.9817096707984</v>
      </c>
      <c r="F197" s="15">
        <f t="shared" si="21"/>
        <v>-6059</v>
      </c>
      <c r="G197" s="93">
        <f t="shared" si="27"/>
        <v>3.2016669996664859E-2</v>
      </c>
      <c r="K197">
        <f t="shared" si="28"/>
        <v>3.2016669996664859E-2</v>
      </c>
      <c r="O197">
        <f t="shared" ca="1" si="22"/>
        <v>-4.3508467311685478E-2</v>
      </c>
      <c r="P197">
        <f t="shared" ca="1" si="23"/>
        <v>4.2125880447015415E-2</v>
      </c>
      <c r="Q197" s="1">
        <f t="shared" si="24"/>
        <v>24422.963000000003</v>
      </c>
      <c r="R197">
        <f>G197</f>
        <v>3.2016669996664859E-2</v>
      </c>
    </row>
    <row r="198" spans="1:19" x14ac:dyDescent="0.2">
      <c r="A198" s="69" t="s">
        <v>629</v>
      </c>
      <c r="B198" s="70" t="s">
        <v>41</v>
      </c>
      <c r="C198" s="69">
        <v>39533.326999999997</v>
      </c>
      <c r="D198" s="69" t="s">
        <v>101</v>
      </c>
      <c r="E198" s="27">
        <f t="shared" si="20"/>
        <v>-6006.5020857142945</v>
      </c>
      <c r="F198" s="15">
        <f t="shared" si="21"/>
        <v>-6006.5</v>
      </c>
      <c r="G198" s="93">
        <f t="shared" si="27"/>
        <v>-3.6509800047497265E-3</v>
      </c>
      <c r="K198">
        <f t="shared" si="28"/>
        <v>-3.6509800047497265E-3</v>
      </c>
      <c r="O198">
        <f t="shared" ca="1" si="22"/>
        <v>-4.3388146921452E-2</v>
      </c>
      <c r="P198">
        <f t="shared" ca="1" si="23"/>
        <v>4.1959433898741405E-2</v>
      </c>
      <c r="Q198" s="1">
        <f t="shared" si="24"/>
        <v>24514.826999999997</v>
      </c>
      <c r="S198">
        <f>G198</f>
        <v>-3.6509800047497265E-3</v>
      </c>
    </row>
    <row r="199" spans="1:19" x14ac:dyDescent="0.2">
      <c r="A199" s="69" t="s">
        <v>626</v>
      </c>
      <c r="B199" s="70" t="s">
        <v>39</v>
      </c>
      <c r="C199" s="69">
        <v>39651.504000000001</v>
      </c>
      <c r="D199" s="69" t="s">
        <v>101</v>
      </c>
      <c r="E199" s="27">
        <f t="shared" si="20"/>
        <v>-5938.9904977112865</v>
      </c>
      <c r="F199" s="15">
        <f t="shared" si="21"/>
        <v>-5939</v>
      </c>
      <c r="G199" s="93">
        <f t="shared" si="27"/>
        <v>1.663346999703208E-2</v>
      </c>
      <c r="K199">
        <f t="shared" si="28"/>
        <v>1.663346999703208E-2</v>
      </c>
      <c r="O199">
        <f t="shared" ca="1" si="22"/>
        <v>-4.32334492768661E-2</v>
      </c>
      <c r="P199">
        <f t="shared" ca="1" si="23"/>
        <v>4.1745431193817684E-2</v>
      </c>
      <c r="Q199" s="1">
        <f t="shared" si="24"/>
        <v>24633.004000000001</v>
      </c>
      <c r="R199">
        <f>G199</f>
        <v>1.663346999703208E-2</v>
      </c>
    </row>
    <row r="200" spans="1:19" x14ac:dyDescent="0.2">
      <c r="A200" s="69" t="s">
        <v>656</v>
      </c>
      <c r="B200" s="70" t="s">
        <v>39</v>
      </c>
      <c r="C200" s="69">
        <v>39835.297599999998</v>
      </c>
      <c r="D200" s="69" t="s">
        <v>101</v>
      </c>
      <c r="E200" s="27">
        <f t="shared" si="20"/>
        <v>-5833.9937741458789</v>
      </c>
      <c r="F200" s="15">
        <f t="shared" si="21"/>
        <v>-5834</v>
      </c>
      <c r="G200" s="93">
        <f t="shared" si="27"/>
        <v>1.0898169995925855E-2</v>
      </c>
      <c r="K200">
        <f t="shared" si="28"/>
        <v>1.0898169995925855E-2</v>
      </c>
      <c r="O200">
        <f t="shared" ca="1" si="22"/>
        <v>-4.2992808496399144E-2</v>
      </c>
      <c r="P200">
        <f t="shared" ca="1" si="23"/>
        <v>4.1412538097269677E-2</v>
      </c>
      <c r="Q200" s="1">
        <f t="shared" si="24"/>
        <v>24816.797599999998</v>
      </c>
      <c r="R200">
        <f>G200</f>
        <v>1.0898169995925855E-2</v>
      </c>
    </row>
    <row r="201" spans="1:19" x14ac:dyDescent="0.2">
      <c r="A201" s="69" t="s">
        <v>626</v>
      </c>
      <c r="B201" s="70" t="s">
        <v>39</v>
      </c>
      <c r="C201" s="69">
        <v>39940.305999999997</v>
      </c>
      <c r="D201" s="69" t="s">
        <v>101</v>
      </c>
      <c r="E201" s="27">
        <f t="shared" si="20"/>
        <v>-5774.005080595909</v>
      </c>
      <c r="F201" s="15">
        <f t="shared" si="21"/>
        <v>-5774</v>
      </c>
      <c r="G201" s="93">
        <f t="shared" si="27"/>
        <v>-8.8934300074470229E-3</v>
      </c>
      <c r="K201">
        <f t="shared" si="28"/>
        <v>-8.8934300074470229E-3</v>
      </c>
      <c r="O201">
        <f t="shared" ca="1" si="22"/>
        <v>-4.2855299478989459E-2</v>
      </c>
      <c r="P201">
        <f t="shared" ca="1" si="23"/>
        <v>4.1222313470670818E-2</v>
      </c>
      <c r="Q201" s="1">
        <f t="shared" si="24"/>
        <v>24921.805999999997</v>
      </c>
      <c r="R201">
        <f>G201</f>
        <v>-8.8934300074470229E-3</v>
      </c>
    </row>
    <row r="202" spans="1:19" x14ac:dyDescent="0.2">
      <c r="A202" s="69" t="s">
        <v>629</v>
      </c>
      <c r="B202" s="70" t="s">
        <v>41</v>
      </c>
      <c r="C202" s="69">
        <v>39944.620999999999</v>
      </c>
      <c r="D202" s="69" t="s">
        <v>101</v>
      </c>
      <c r="E202" s="27">
        <f t="shared" si="20"/>
        <v>-5771.540028155644</v>
      </c>
      <c r="F202" s="15">
        <f t="shared" si="21"/>
        <v>-5771.5</v>
      </c>
      <c r="G202" s="93">
        <f t="shared" si="27"/>
        <v>-7.0068080007331446E-2</v>
      </c>
      <c r="K202">
        <f t="shared" si="28"/>
        <v>-7.0068080007331446E-2</v>
      </c>
      <c r="O202">
        <f t="shared" ca="1" si="22"/>
        <v>-4.2849569936597387E-2</v>
      </c>
      <c r="P202">
        <f t="shared" ca="1" si="23"/>
        <v>4.1214387444562531E-2</v>
      </c>
      <c r="Q202" s="1">
        <f t="shared" si="24"/>
        <v>24926.120999999999</v>
      </c>
      <c r="S202">
        <f>G202</f>
        <v>-7.0068080007331446E-2</v>
      </c>
    </row>
    <row r="203" spans="1:19" x14ac:dyDescent="0.2">
      <c r="A203" s="69" t="s">
        <v>665</v>
      </c>
      <c r="B203" s="70" t="s">
        <v>39</v>
      </c>
      <c r="C203" s="69">
        <v>40059.404999999999</v>
      </c>
      <c r="D203" s="69" t="s">
        <v>101</v>
      </c>
      <c r="E203" s="27">
        <f t="shared" si="20"/>
        <v>-5705.9667768687013</v>
      </c>
      <c r="F203" s="15">
        <f t="shared" si="21"/>
        <v>-5706</v>
      </c>
      <c r="G203" s="93">
        <f t="shared" si="27"/>
        <v>5.8156089995463844E-2</v>
      </c>
      <c r="K203">
        <f t="shared" si="28"/>
        <v>5.8156089995463844E-2</v>
      </c>
      <c r="O203">
        <f t="shared" ca="1" si="22"/>
        <v>-4.2699455925925139E-2</v>
      </c>
      <c r="P203">
        <f t="shared" ca="1" si="23"/>
        <v>4.1006725560525439E-2</v>
      </c>
      <c r="Q203" s="1">
        <f t="shared" si="24"/>
        <v>25040.904999999999</v>
      </c>
      <c r="R203">
        <f>G203</f>
        <v>5.8156089995463844E-2</v>
      </c>
    </row>
    <row r="204" spans="1:19" x14ac:dyDescent="0.2">
      <c r="A204" s="69" t="s">
        <v>670</v>
      </c>
      <c r="B204" s="70" t="s">
        <v>39</v>
      </c>
      <c r="C204" s="69">
        <v>40129.380499999999</v>
      </c>
      <c r="D204" s="69" t="s">
        <v>101</v>
      </c>
      <c r="E204" s="27">
        <f t="shared" si="20"/>
        <v>-5665.9915098852416</v>
      </c>
      <c r="F204" s="15">
        <f t="shared" si="21"/>
        <v>-5666</v>
      </c>
      <c r="G204" s="93">
        <f t="shared" si="27"/>
        <v>1.4861689996905625E-2</v>
      </c>
      <c r="K204">
        <f t="shared" si="28"/>
        <v>1.4861689996905625E-2</v>
      </c>
      <c r="O204">
        <f t="shared" ca="1" si="22"/>
        <v>-4.2607783247652013E-2</v>
      </c>
      <c r="P204">
        <f t="shared" ca="1" si="23"/>
        <v>4.0879909142792867E-2</v>
      </c>
      <c r="Q204" s="1">
        <f t="shared" si="24"/>
        <v>25110.880499999999</v>
      </c>
      <c r="R204">
        <f>G204</f>
        <v>1.4861689996905625E-2</v>
      </c>
    </row>
    <row r="205" spans="1:19" x14ac:dyDescent="0.2">
      <c r="A205" s="43" t="s">
        <v>38</v>
      </c>
      <c r="B205" s="85"/>
      <c r="C205" s="88">
        <v>40129.381000000001</v>
      </c>
      <c r="D205" s="88"/>
      <c r="E205" s="15">
        <f t="shared" si="20"/>
        <v>-5665.9912242476457</v>
      </c>
      <c r="F205" s="15">
        <f t="shared" si="21"/>
        <v>-5666</v>
      </c>
      <c r="G205" s="93">
        <f t="shared" si="27"/>
        <v>1.5361689998826478E-2</v>
      </c>
      <c r="K205">
        <f t="shared" si="28"/>
        <v>1.5361689998826478E-2</v>
      </c>
      <c r="O205">
        <f t="shared" ca="1" si="22"/>
        <v>-4.2607783247652013E-2</v>
      </c>
      <c r="P205">
        <f t="shared" ca="1" si="23"/>
        <v>4.0879909142792867E-2</v>
      </c>
      <c r="Q205" s="1">
        <f t="shared" si="24"/>
        <v>25110.881000000001</v>
      </c>
      <c r="R205">
        <f>G205</f>
        <v>1.5361689998826478E-2</v>
      </c>
    </row>
    <row r="206" spans="1:19" x14ac:dyDescent="0.2">
      <c r="A206" s="69" t="s">
        <v>640</v>
      </c>
      <c r="B206" s="70" t="s">
        <v>41</v>
      </c>
      <c r="C206" s="69">
        <v>40149.49</v>
      </c>
      <c r="D206" s="69" t="s">
        <v>101</v>
      </c>
      <c r="E206" s="27">
        <f t="shared" si="20"/>
        <v>-5654.5034514733134</v>
      </c>
      <c r="F206" s="15">
        <f t="shared" si="21"/>
        <v>-5654.5</v>
      </c>
      <c r="G206" s="93">
        <f t="shared" si="27"/>
        <v>-6.041700005880557E-3</v>
      </c>
      <c r="K206">
        <f t="shared" si="28"/>
        <v>-6.041700005880557E-3</v>
      </c>
      <c r="O206">
        <f t="shared" ca="1" si="22"/>
        <v>-4.2581427352648492E-2</v>
      </c>
      <c r="P206">
        <f t="shared" ca="1" si="23"/>
        <v>4.0843449422694758E-2</v>
      </c>
      <c r="Q206" s="1">
        <f t="shared" si="24"/>
        <v>25130.989999999998</v>
      </c>
      <c r="S206">
        <f>G206</f>
        <v>-6.041700005880557E-3</v>
      </c>
    </row>
    <row r="207" spans="1:19" x14ac:dyDescent="0.2">
      <c r="A207" s="9" t="s">
        <v>17</v>
      </c>
      <c r="B207" s="63" t="s">
        <v>39</v>
      </c>
      <c r="C207" s="55">
        <v>40227.404399999999</v>
      </c>
      <c r="D207" s="55"/>
      <c r="E207" s="15">
        <f t="shared" si="20"/>
        <v>-5609.9928878924011</v>
      </c>
      <c r="F207" s="15">
        <f t="shared" si="21"/>
        <v>-5610</v>
      </c>
      <c r="G207" s="93">
        <f t="shared" si="27"/>
        <v>1.2449529996956699E-2</v>
      </c>
      <c r="H207">
        <f>G207</f>
        <v>1.2449529996956699E-2</v>
      </c>
      <c r="O207">
        <f t="shared" ca="1" si="22"/>
        <v>-4.2479441498069641E-2</v>
      </c>
      <c r="P207">
        <f t="shared" ca="1" si="23"/>
        <v>4.0702366157967268E-2</v>
      </c>
      <c r="Q207" s="1">
        <f t="shared" si="24"/>
        <v>25208.904399999999</v>
      </c>
      <c r="R207">
        <f>G207</f>
        <v>1.2449529996956699E-2</v>
      </c>
    </row>
    <row r="208" spans="1:19" x14ac:dyDescent="0.2">
      <c r="A208" s="43" t="s">
        <v>38</v>
      </c>
      <c r="B208" s="85"/>
      <c r="C208" s="88">
        <v>40227.4061</v>
      </c>
      <c r="D208" s="88"/>
      <c r="E208" s="15">
        <f t="shared" si="20"/>
        <v>-5609.9919167245789</v>
      </c>
      <c r="F208" s="15">
        <f t="shared" si="21"/>
        <v>-5610</v>
      </c>
      <c r="G208" s="93">
        <f t="shared" si="27"/>
        <v>1.4149529997666832E-2</v>
      </c>
      <c r="K208">
        <f t="shared" ref="K208:K224" si="29">G208</f>
        <v>1.4149529997666832E-2</v>
      </c>
      <c r="O208">
        <f t="shared" ca="1" si="22"/>
        <v>-4.2479441498069641E-2</v>
      </c>
      <c r="P208">
        <f t="shared" ca="1" si="23"/>
        <v>4.0702366157967268E-2</v>
      </c>
      <c r="Q208" s="1">
        <f t="shared" si="24"/>
        <v>25208.9061</v>
      </c>
      <c r="R208">
        <f>G208</f>
        <v>1.4149529997666832E-2</v>
      </c>
    </row>
    <row r="209" spans="1:19" x14ac:dyDescent="0.2">
      <c r="A209" s="43" t="s">
        <v>38</v>
      </c>
      <c r="B209" s="85"/>
      <c r="C209" s="88">
        <v>40416.455999999998</v>
      </c>
      <c r="D209" s="88"/>
      <c r="E209" s="15">
        <f t="shared" si="20"/>
        <v>-5501.9923993835619</v>
      </c>
      <c r="F209" s="15">
        <f t="shared" si="21"/>
        <v>-5502</v>
      </c>
      <c r="G209" s="93">
        <f t="shared" si="27"/>
        <v>1.3304649990459438E-2</v>
      </c>
      <c r="K209">
        <f t="shared" si="29"/>
        <v>1.3304649990459438E-2</v>
      </c>
      <c r="O209">
        <f t="shared" ca="1" si="22"/>
        <v>-4.2231925266732195E-2</v>
      </c>
      <c r="P209">
        <f t="shared" ca="1" si="23"/>
        <v>4.0359961830089316E-2</v>
      </c>
      <c r="Q209" s="1">
        <f t="shared" si="24"/>
        <v>25397.955999999998</v>
      </c>
      <c r="R209">
        <f>G209</f>
        <v>1.3304649990459438E-2</v>
      </c>
    </row>
    <row r="210" spans="1:19" x14ac:dyDescent="0.2">
      <c r="A210" s="69" t="s">
        <v>685</v>
      </c>
      <c r="B210" s="70" t="s">
        <v>39</v>
      </c>
      <c r="C210" s="69">
        <v>40465.434999999998</v>
      </c>
      <c r="D210" s="69" t="s">
        <v>101</v>
      </c>
      <c r="E210" s="27">
        <f t="shared" si="20"/>
        <v>-5474.0119119046176</v>
      </c>
      <c r="F210" s="15">
        <f t="shared" si="21"/>
        <v>-5474</v>
      </c>
      <c r="G210" s="93">
        <f t="shared" si="27"/>
        <v>-2.0851430010225158E-2</v>
      </c>
      <c r="K210">
        <f t="shared" si="29"/>
        <v>-2.0851430010225158E-2</v>
      </c>
      <c r="O210">
        <f t="shared" ca="1" si="22"/>
        <v>-4.2167754391941009E-2</v>
      </c>
      <c r="P210">
        <f t="shared" ca="1" si="23"/>
        <v>4.027119033767651E-2</v>
      </c>
      <c r="Q210" s="1">
        <f t="shared" si="24"/>
        <v>25446.934999999998</v>
      </c>
      <c r="R210">
        <f>G210</f>
        <v>-2.0851430010225158E-2</v>
      </c>
    </row>
    <row r="211" spans="1:19" x14ac:dyDescent="0.2">
      <c r="A211" s="69" t="s">
        <v>629</v>
      </c>
      <c r="B211" s="70" t="s">
        <v>41</v>
      </c>
      <c r="C211" s="69">
        <v>40471.535000000003</v>
      </c>
      <c r="D211" s="69" t="s">
        <v>101</v>
      </c>
      <c r="E211" s="27">
        <f t="shared" si="20"/>
        <v>-5470.5271332520988</v>
      </c>
      <c r="F211" s="15">
        <f t="shared" si="21"/>
        <v>-5470.5</v>
      </c>
      <c r="G211" s="93">
        <f t="shared" si="27"/>
        <v>-4.7495940001681447E-2</v>
      </c>
      <c r="K211">
        <f t="shared" si="29"/>
        <v>-4.7495940001681447E-2</v>
      </c>
      <c r="O211">
        <f t="shared" ca="1" si="22"/>
        <v>-4.2159733032592114E-2</v>
      </c>
      <c r="P211">
        <f t="shared" ca="1" si="23"/>
        <v>4.0260093901124915E-2</v>
      </c>
      <c r="Q211" s="1">
        <f t="shared" si="24"/>
        <v>25453.035000000003</v>
      </c>
      <c r="S211">
        <f>G211</f>
        <v>-4.7495940001681447E-2</v>
      </c>
    </row>
    <row r="212" spans="1:19" x14ac:dyDescent="0.2">
      <c r="A212" s="69" t="s">
        <v>670</v>
      </c>
      <c r="B212" s="70" t="s">
        <v>39</v>
      </c>
      <c r="C212" s="69">
        <v>40479.4735</v>
      </c>
      <c r="D212" s="69" t="s">
        <v>101</v>
      </c>
      <c r="E212" s="27">
        <f t="shared" si="20"/>
        <v>-5465.9920651647244</v>
      </c>
      <c r="F212" s="15">
        <f t="shared" si="21"/>
        <v>-5466</v>
      </c>
      <c r="G212" s="93">
        <f t="shared" si="27"/>
        <v>1.3889689995266963E-2</v>
      </c>
      <c r="K212">
        <f t="shared" si="29"/>
        <v>1.3889689995266963E-2</v>
      </c>
      <c r="O212">
        <f t="shared" ca="1" si="22"/>
        <v>-4.2149419856286383E-2</v>
      </c>
      <c r="P212">
        <f t="shared" ca="1" si="23"/>
        <v>4.0245827054129997E-2</v>
      </c>
      <c r="Q212" s="1">
        <f t="shared" si="24"/>
        <v>25460.9735</v>
      </c>
      <c r="R212">
        <f>G212</f>
        <v>1.3889689995266963E-2</v>
      </c>
    </row>
    <row r="213" spans="1:19" x14ac:dyDescent="0.2">
      <c r="A213" s="43" t="s">
        <v>38</v>
      </c>
      <c r="B213" s="36"/>
      <c r="C213" s="35">
        <v>40479.474999999999</v>
      </c>
      <c r="D213" s="35"/>
      <c r="E213" s="27">
        <f t="shared" ref="E213:E276" si="30">(C213-C$7)/C$8</f>
        <v>-5465.9912082519422</v>
      </c>
      <c r="F213" s="15">
        <f t="shared" ref="F213:F276" si="31">ROUND(2*E213,0)/2</f>
        <v>-5466</v>
      </c>
      <c r="G213" s="93">
        <f t="shared" si="27"/>
        <v>1.5389689993753564E-2</v>
      </c>
      <c r="K213">
        <f t="shared" si="29"/>
        <v>1.5389689993753564E-2</v>
      </c>
      <c r="O213">
        <f t="shared" ref="O213:O276" ca="1" si="32">+C$11+C$12*$F213</f>
        <v>-4.2149419856286383E-2</v>
      </c>
      <c r="P213">
        <f t="shared" ref="P213:P276" ca="1" si="33">+D$11+D$12*$F213</f>
        <v>4.0245827054129997E-2</v>
      </c>
      <c r="Q213" s="1">
        <f t="shared" ref="Q213:Q276" si="34">+C213-15018.5</f>
        <v>25460.974999999999</v>
      </c>
      <c r="R213">
        <f>G213</f>
        <v>1.5389689993753564E-2</v>
      </c>
    </row>
    <row r="214" spans="1:19" x14ac:dyDescent="0.2">
      <c r="A214" s="69" t="s">
        <v>626</v>
      </c>
      <c r="B214" s="70" t="s">
        <v>39</v>
      </c>
      <c r="C214" s="69">
        <v>40514.493999999999</v>
      </c>
      <c r="D214" s="69" t="s">
        <v>101</v>
      </c>
      <c r="E214" s="27">
        <f t="shared" si="30"/>
        <v>-5445.9857224105572</v>
      </c>
      <c r="F214" s="15">
        <f t="shared" si="31"/>
        <v>-5446</v>
      </c>
      <c r="G214" s="93">
        <f t="shared" si="27"/>
        <v>2.4992489990836475E-2</v>
      </c>
      <c r="K214">
        <f t="shared" si="29"/>
        <v>2.4992489990836475E-2</v>
      </c>
      <c r="O214">
        <f t="shared" ca="1" si="32"/>
        <v>-4.2103583517149823E-2</v>
      </c>
      <c r="P214">
        <f t="shared" ca="1" si="33"/>
        <v>4.0182418845263711E-2</v>
      </c>
      <c r="Q214" s="1">
        <f t="shared" si="34"/>
        <v>25495.993999999999</v>
      </c>
      <c r="R214">
        <f>G214</f>
        <v>2.4992489990836475E-2</v>
      </c>
    </row>
    <row r="215" spans="1:19" x14ac:dyDescent="0.2">
      <c r="A215" s="69" t="s">
        <v>698</v>
      </c>
      <c r="B215" s="70" t="s">
        <v>41</v>
      </c>
      <c r="C215" s="69">
        <v>40515.32</v>
      </c>
      <c r="D215" s="69" t="s">
        <v>101</v>
      </c>
      <c r="E215" s="27">
        <f t="shared" si="30"/>
        <v>-5445.5138491044945</v>
      </c>
      <c r="F215" s="15">
        <f t="shared" si="31"/>
        <v>-5445.5</v>
      </c>
      <c r="G215" s="93">
        <f t="shared" si="27"/>
        <v>-2.4242440005764365E-2</v>
      </c>
      <c r="K215">
        <f t="shared" si="29"/>
        <v>-2.4242440005764365E-2</v>
      </c>
      <c r="O215">
        <f t="shared" ca="1" si="32"/>
        <v>-4.2102437608671411E-2</v>
      </c>
      <c r="P215">
        <f t="shared" ca="1" si="33"/>
        <v>4.0180833640042053E-2</v>
      </c>
      <c r="Q215" s="1">
        <f t="shared" si="34"/>
        <v>25496.82</v>
      </c>
      <c r="S215">
        <f>G215</f>
        <v>-2.4242440005764365E-2</v>
      </c>
    </row>
    <row r="216" spans="1:19" x14ac:dyDescent="0.2">
      <c r="A216" s="69" t="s">
        <v>626</v>
      </c>
      <c r="B216" s="70" t="s">
        <v>39</v>
      </c>
      <c r="C216" s="69">
        <v>40656.285000000003</v>
      </c>
      <c r="D216" s="69" t="s">
        <v>101</v>
      </c>
      <c r="E216" s="27">
        <f t="shared" si="30"/>
        <v>-5364.9840420959908</v>
      </c>
      <c r="F216" s="15">
        <f t="shared" si="31"/>
        <v>-5365</v>
      </c>
      <c r="G216" s="93">
        <f t="shared" ref="G216:G247" si="35">C216-(C$7+F216*C$8)</f>
        <v>2.7933829995163251E-2</v>
      </c>
      <c r="K216">
        <f t="shared" si="29"/>
        <v>2.7933829995163251E-2</v>
      </c>
      <c r="O216">
        <f t="shared" ca="1" si="32"/>
        <v>-4.1917946343646741E-2</v>
      </c>
      <c r="P216">
        <f t="shared" ca="1" si="33"/>
        <v>3.9925615599355244E-2</v>
      </c>
      <c r="Q216" s="1">
        <f t="shared" si="34"/>
        <v>25637.785000000003</v>
      </c>
      <c r="R216">
        <f>G216</f>
        <v>2.7933829995163251E-2</v>
      </c>
    </row>
    <row r="217" spans="1:19" x14ac:dyDescent="0.2">
      <c r="A217" s="9" t="s">
        <v>40</v>
      </c>
      <c r="B217" s="34" t="s">
        <v>41</v>
      </c>
      <c r="C217" s="33">
        <v>40767.388599999998</v>
      </c>
      <c r="D217" s="33"/>
      <c r="E217" s="27">
        <f t="shared" si="30"/>
        <v>-5301.5133120144137</v>
      </c>
      <c r="F217" s="15">
        <f t="shared" si="31"/>
        <v>-5301.5</v>
      </c>
      <c r="G217" s="93">
        <f t="shared" si="35"/>
        <v>-2.3302280009374954E-2</v>
      </c>
      <c r="K217">
        <f t="shared" si="29"/>
        <v>-2.3302280009374954E-2</v>
      </c>
      <c r="O217">
        <f t="shared" ca="1" si="32"/>
        <v>-4.1772415966888153E-2</v>
      </c>
      <c r="P217">
        <f t="shared" ca="1" si="33"/>
        <v>3.9724294536204782E-2</v>
      </c>
      <c r="Q217" s="1">
        <f t="shared" si="34"/>
        <v>25748.888599999998</v>
      </c>
      <c r="S217">
        <f>G217</f>
        <v>-2.3302280009374954E-2</v>
      </c>
    </row>
    <row r="218" spans="1:19" x14ac:dyDescent="0.2">
      <c r="A218" s="9" t="s">
        <v>40</v>
      </c>
      <c r="B218" s="34" t="s">
        <v>39</v>
      </c>
      <c r="C218" s="33">
        <v>40817.313999999998</v>
      </c>
      <c r="D218" s="33"/>
      <c r="E218" s="27">
        <f t="shared" si="30"/>
        <v>-5272.9921696966594</v>
      </c>
      <c r="F218" s="15">
        <f t="shared" si="31"/>
        <v>-5273</v>
      </c>
      <c r="G218" s="93">
        <f t="shared" si="35"/>
        <v>1.3706709993130062E-2</v>
      </c>
      <c r="K218">
        <f t="shared" si="29"/>
        <v>1.3706709993130062E-2</v>
      </c>
      <c r="O218">
        <f t="shared" ca="1" si="32"/>
        <v>-4.1707099183618548E-2</v>
      </c>
      <c r="P218">
        <f t="shared" ca="1" si="33"/>
        <v>3.9633937838570332E-2</v>
      </c>
      <c r="Q218" s="1">
        <f t="shared" si="34"/>
        <v>25798.813999999998</v>
      </c>
      <c r="R218">
        <f>G218</f>
        <v>1.3706709993130062E-2</v>
      </c>
    </row>
    <row r="219" spans="1:19" x14ac:dyDescent="0.2">
      <c r="A219" s="35" t="s">
        <v>40</v>
      </c>
      <c r="B219" s="36" t="s">
        <v>107</v>
      </c>
      <c r="C219" s="35">
        <v>40824.315999999999</v>
      </c>
      <c r="D219" s="35" t="s">
        <v>108</v>
      </c>
      <c r="E219" s="27">
        <f t="shared" si="30"/>
        <v>-5268.9921008237225</v>
      </c>
      <c r="F219" s="15">
        <f t="shared" si="31"/>
        <v>-5269</v>
      </c>
      <c r="G219" s="93">
        <f t="shared" si="35"/>
        <v>1.382726999145234E-2</v>
      </c>
      <c r="K219">
        <f t="shared" si="29"/>
        <v>1.382726999145234E-2</v>
      </c>
      <c r="O219">
        <f t="shared" ca="1" si="32"/>
        <v>-4.1697931915791242E-2</v>
      </c>
      <c r="P219">
        <f t="shared" ca="1" si="33"/>
        <v>3.9621256196797072E-2</v>
      </c>
      <c r="Q219" s="1">
        <f t="shared" si="34"/>
        <v>25805.815999999999</v>
      </c>
      <c r="R219">
        <f>G219</f>
        <v>1.382726999145234E-2</v>
      </c>
    </row>
    <row r="220" spans="1:19" x14ac:dyDescent="0.2">
      <c r="A220" s="35" t="s">
        <v>40</v>
      </c>
      <c r="B220" s="36" t="s">
        <v>107</v>
      </c>
      <c r="C220" s="35">
        <v>40824.317000000003</v>
      </c>
      <c r="D220" s="35" t="s">
        <v>108</v>
      </c>
      <c r="E220" s="27">
        <f t="shared" si="30"/>
        <v>-5268.9915295485316</v>
      </c>
      <c r="F220" s="15">
        <f t="shared" si="31"/>
        <v>-5269</v>
      </c>
      <c r="G220" s="93">
        <f t="shared" si="35"/>
        <v>1.4827269995294046E-2</v>
      </c>
      <c r="K220">
        <f t="shared" si="29"/>
        <v>1.4827269995294046E-2</v>
      </c>
      <c r="O220">
        <f t="shared" ca="1" si="32"/>
        <v>-4.1697931915791242E-2</v>
      </c>
      <c r="P220">
        <f t="shared" ca="1" si="33"/>
        <v>3.9621256196797072E-2</v>
      </c>
      <c r="Q220" s="1">
        <f t="shared" si="34"/>
        <v>25805.817000000003</v>
      </c>
      <c r="R220">
        <f>G220</f>
        <v>1.4827269995294046E-2</v>
      </c>
    </row>
    <row r="221" spans="1:19" x14ac:dyDescent="0.2">
      <c r="A221" s="35" t="s">
        <v>109</v>
      </c>
      <c r="B221" s="36" t="s">
        <v>110</v>
      </c>
      <c r="C221" s="35">
        <v>40824.317000000003</v>
      </c>
      <c r="D221" s="35" t="s">
        <v>108</v>
      </c>
      <c r="E221" s="27">
        <f t="shared" si="30"/>
        <v>-5268.9915295485316</v>
      </c>
      <c r="F221" s="15">
        <f t="shared" si="31"/>
        <v>-5269</v>
      </c>
      <c r="G221" s="93">
        <f t="shared" si="35"/>
        <v>1.4827269995294046E-2</v>
      </c>
      <c r="K221">
        <f t="shared" si="29"/>
        <v>1.4827269995294046E-2</v>
      </c>
      <c r="O221">
        <f t="shared" ca="1" si="32"/>
        <v>-4.1697931915791242E-2</v>
      </c>
      <c r="P221">
        <f t="shared" ca="1" si="33"/>
        <v>3.9621256196797072E-2</v>
      </c>
      <c r="Q221" s="1">
        <f t="shared" si="34"/>
        <v>25805.817000000003</v>
      </c>
      <c r="R221">
        <f>G221</f>
        <v>1.4827269995294046E-2</v>
      </c>
    </row>
    <row r="222" spans="1:19" x14ac:dyDescent="0.2">
      <c r="A222" s="9" t="s">
        <v>40</v>
      </c>
      <c r="B222" s="34" t="s">
        <v>41</v>
      </c>
      <c r="C222" s="33">
        <v>40830.407099999997</v>
      </c>
      <c r="D222" s="33"/>
      <c r="E222" s="27">
        <f t="shared" si="30"/>
        <v>-5265.512406520389</v>
      </c>
      <c r="F222" s="15">
        <f t="shared" si="31"/>
        <v>-5265.5</v>
      </c>
      <c r="G222" s="93">
        <f t="shared" si="35"/>
        <v>-2.1717240008001681E-2</v>
      </c>
      <c r="K222">
        <f t="shared" si="29"/>
        <v>-2.1717240008001681E-2</v>
      </c>
      <c r="O222">
        <f t="shared" ca="1" si="32"/>
        <v>-4.168991055644234E-2</v>
      </c>
      <c r="P222">
        <f t="shared" ca="1" si="33"/>
        <v>3.961015976024547E-2</v>
      </c>
      <c r="Q222" s="1">
        <f t="shared" si="34"/>
        <v>25811.907099999997</v>
      </c>
      <c r="S222">
        <f>G222</f>
        <v>-2.1717240008001681E-2</v>
      </c>
    </row>
    <row r="223" spans="1:19" x14ac:dyDescent="0.2">
      <c r="A223" s="9" t="s">
        <v>40</v>
      </c>
      <c r="B223" s="34" t="s">
        <v>39</v>
      </c>
      <c r="C223" s="33">
        <v>40831.316800000001</v>
      </c>
      <c r="D223" s="33"/>
      <c r="E223" s="27">
        <f t="shared" si="30"/>
        <v>-5264.9927174810109</v>
      </c>
      <c r="F223" s="15">
        <f t="shared" si="31"/>
        <v>-5265</v>
      </c>
      <c r="G223" s="93">
        <f t="shared" si="35"/>
        <v>1.2747829998261295E-2</v>
      </c>
      <c r="K223">
        <f t="shared" si="29"/>
        <v>1.2747829998261295E-2</v>
      </c>
      <c r="O223">
        <f t="shared" ca="1" si="32"/>
        <v>-4.1688764647963929E-2</v>
      </c>
      <c r="P223">
        <f t="shared" ca="1" si="33"/>
        <v>3.9608574555023812E-2</v>
      </c>
      <c r="Q223" s="1">
        <f t="shared" si="34"/>
        <v>25812.816800000001</v>
      </c>
      <c r="R223">
        <f>G223</f>
        <v>1.2747829998261295E-2</v>
      </c>
    </row>
    <row r="224" spans="1:19" x14ac:dyDescent="0.2">
      <c r="A224" s="9" t="s">
        <v>40</v>
      </c>
      <c r="B224" s="34" t="s">
        <v>39</v>
      </c>
      <c r="C224" s="33">
        <v>40852.321000000004</v>
      </c>
      <c r="D224" s="33"/>
      <c r="E224" s="27">
        <f t="shared" si="30"/>
        <v>-5252.9935391575391</v>
      </c>
      <c r="F224" s="15">
        <f t="shared" si="31"/>
        <v>-5253</v>
      </c>
      <c r="G224" s="93">
        <f t="shared" si="35"/>
        <v>1.1309509995044209E-2</v>
      </c>
      <c r="K224">
        <f t="shared" si="29"/>
        <v>1.1309509995044209E-2</v>
      </c>
      <c r="O224">
        <f t="shared" ca="1" si="32"/>
        <v>-4.1661262844481989E-2</v>
      </c>
      <c r="P224">
        <f t="shared" ca="1" si="33"/>
        <v>3.9570529629704046E-2</v>
      </c>
      <c r="Q224" s="1">
        <f t="shared" si="34"/>
        <v>25833.821000000004</v>
      </c>
      <c r="R224">
        <f>G224</f>
        <v>1.1309509995044209E-2</v>
      </c>
    </row>
    <row r="225" spans="1:19" x14ac:dyDescent="0.2">
      <c r="A225" s="35" t="s">
        <v>42</v>
      </c>
      <c r="B225" s="36" t="s">
        <v>107</v>
      </c>
      <c r="C225" s="35">
        <v>41000.492400000003</v>
      </c>
      <c r="D225" s="35" t="s">
        <v>108</v>
      </c>
      <c r="E225" s="27">
        <f t="shared" si="30"/>
        <v>-5168.3468946274816</v>
      </c>
      <c r="F225" s="15">
        <f t="shared" si="31"/>
        <v>-5168.5</v>
      </c>
      <c r="G225" s="93"/>
      <c r="K225" s="11">
        <v>0.26800633999664569</v>
      </c>
      <c r="O225">
        <f t="shared" ca="1" si="32"/>
        <v>-4.1467604311630012E-2</v>
      </c>
      <c r="P225">
        <f t="shared" ca="1" si="33"/>
        <v>3.9302629947243976E-2</v>
      </c>
      <c r="Q225" s="1">
        <f t="shared" si="34"/>
        <v>25981.992400000003</v>
      </c>
    </row>
    <row r="226" spans="1:19" x14ac:dyDescent="0.2">
      <c r="A226" s="69" t="s">
        <v>725</v>
      </c>
      <c r="B226" s="70" t="s">
        <v>41</v>
      </c>
      <c r="C226" s="69">
        <v>41152.492400000003</v>
      </c>
      <c r="D226" s="69" t="s">
        <v>101</v>
      </c>
      <c r="E226" s="27">
        <f t="shared" si="30"/>
        <v>-5081.5130659090601</v>
      </c>
      <c r="F226" s="15">
        <f t="shared" si="31"/>
        <v>-5081.5</v>
      </c>
      <c r="G226" s="93">
        <f t="shared" ref="G226:G257" si="36">C226-(C$7+F226*C$8)</f>
        <v>-2.2871480003232136E-2</v>
      </c>
      <c r="K226">
        <f t="shared" ref="K226:K247" si="37">G226</f>
        <v>-2.2871480003232136E-2</v>
      </c>
      <c r="O226">
        <f t="shared" ca="1" si="32"/>
        <v>-4.1268216236385963E-2</v>
      </c>
      <c r="P226">
        <f t="shared" ca="1" si="33"/>
        <v>3.9026804238675633E-2</v>
      </c>
      <c r="Q226" s="1">
        <f t="shared" si="34"/>
        <v>26133.992400000003</v>
      </c>
      <c r="S226">
        <f>G226</f>
        <v>-2.2871480003232136E-2</v>
      </c>
    </row>
    <row r="227" spans="1:19" x14ac:dyDescent="0.2">
      <c r="A227" s="69" t="s">
        <v>626</v>
      </c>
      <c r="B227" s="70" t="s">
        <v>39</v>
      </c>
      <c r="C227" s="69">
        <v>41160.408000000003</v>
      </c>
      <c r="D227" s="69" t="s">
        <v>101</v>
      </c>
      <c r="E227" s="27">
        <f t="shared" si="30"/>
        <v>-5076.9910800235102</v>
      </c>
      <c r="F227" s="15">
        <f t="shared" si="31"/>
        <v>-5077</v>
      </c>
      <c r="G227" s="93">
        <f t="shared" si="36"/>
        <v>1.5614149997418281E-2</v>
      </c>
      <c r="K227">
        <f t="shared" si="37"/>
        <v>1.5614149997418281E-2</v>
      </c>
      <c r="O227">
        <f t="shared" ca="1" si="32"/>
        <v>-4.1257903060080231E-2</v>
      </c>
      <c r="P227">
        <f t="shared" ca="1" si="33"/>
        <v>3.9012537391680716E-2</v>
      </c>
      <c r="Q227" s="1">
        <f t="shared" si="34"/>
        <v>26141.908000000003</v>
      </c>
      <c r="R227">
        <f t="shared" ref="R227:R232" si="38">G227</f>
        <v>1.5614149997418281E-2</v>
      </c>
    </row>
    <row r="228" spans="1:19" x14ac:dyDescent="0.2">
      <c r="A228" s="35" t="s">
        <v>42</v>
      </c>
      <c r="B228" s="36"/>
      <c r="C228" s="35">
        <v>41181.410199999998</v>
      </c>
      <c r="D228" s="35"/>
      <c r="E228" s="27">
        <f t="shared" si="30"/>
        <v>-5064.993044250421</v>
      </c>
      <c r="F228" s="15">
        <f t="shared" si="31"/>
        <v>-5065</v>
      </c>
      <c r="G228" s="93">
        <f t="shared" si="36"/>
        <v>1.2175829993793741E-2</v>
      </c>
      <c r="K228">
        <f t="shared" si="37"/>
        <v>1.2175829993793741E-2</v>
      </c>
      <c r="O228">
        <f t="shared" ca="1" si="32"/>
        <v>-4.1230401256598298E-2</v>
      </c>
      <c r="P228">
        <f t="shared" ca="1" si="33"/>
        <v>3.8974492466360942E-2</v>
      </c>
      <c r="Q228" s="1">
        <f t="shared" si="34"/>
        <v>26162.910199999998</v>
      </c>
      <c r="R228">
        <f t="shared" si="38"/>
        <v>1.2175829993793741E-2</v>
      </c>
    </row>
    <row r="229" spans="1:19" x14ac:dyDescent="0.2">
      <c r="A229" s="35" t="s">
        <v>42</v>
      </c>
      <c r="B229" s="36"/>
      <c r="C229" s="35">
        <v>41195.413999999997</v>
      </c>
      <c r="D229" s="35"/>
      <c r="E229" s="27">
        <f t="shared" si="30"/>
        <v>-5056.9930207595853</v>
      </c>
      <c r="F229" s="15">
        <f t="shared" si="31"/>
        <v>-5057</v>
      </c>
      <c r="G229" s="93">
        <f t="shared" si="36"/>
        <v>1.2216949988214765E-2</v>
      </c>
      <c r="K229">
        <f t="shared" si="37"/>
        <v>1.2216949988214765E-2</v>
      </c>
      <c r="O229">
        <f t="shared" ca="1" si="32"/>
        <v>-4.1212066720943671E-2</v>
      </c>
      <c r="P229">
        <f t="shared" ca="1" si="33"/>
        <v>3.8949129182814429E-2</v>
      </c>
      <c r="Q229" s="1">
        <f t="shared" si="34"/>
        <v>26176.913999999997</v>
      </c>
      <c r="R229">
        <f t="shared" si="38"/>
        <v>1.2216949988214765E-2</v>
      </c>
    </row>
    <row r="230" spans="1:19" x14ac:dyDescent="0.2">
      <c r="A230" s="69" t="s">
        <v>626</v>
      </c>
      <c r="B230" s="70" t="s">
        <v>39</v>
      </c>
      <c r="C230" s="69">
        <v>41251.408000000003</v>
      </c>
      <c r="D230" s="69" t="s">
        <v>101</v>
      </c>
      <c r="E230" s="27">
        <f t="shared" si="30"/>
        <v>-5025.0050378302449</v>
      </c>
      <c r="F230" s="15">
        <f t="shared" si="31"/>
        <v>-5025</v>
      </c>
      <c r="G230" s="93">
        <f t="shared" si="36"/>
        <v>-8.8185700005851686E-3</v>
      </c>
      <c r="K230">
        <f t="shared" si="37"/>
        <v>-8.8185700005851686E-3</v>
      </c>
      <c r="O230">
        <f t="shared" ca="1" si="32"/>
        <v>-4.1138728578325172E-2</v>
      </c>
      <c r="P230">
        <f t="shared" ca="1" si="33"/>
        <v>3.884767604862837E-2</v>
      </c>
      <c r="Q230" s="1">
        <f t="shared" si="34"/>
        <v>26232.908000000003</v>
      </c>
      <c r="R230">
        <f t="shared" si="38"/>
        <v>-8.8185700005851686E-3</v>
      </c>
    </row>
    <row r="231" spans="1:19" x14ac:dyDescent="0.2">
      <c r="A231" s="69" t="s">
        <v>665</v>
      </c>
      <c r="B231" s="70" t="s">
        <v>39</v>
      </c>
      <c r="C231" s="69">
        <v>41295.216999999997</v>
      </c>
      <c r="D231" s="69" t="s">
        <v>101</v>
      </c>
      <c r="E231" s="27">
        <f t="shared" si="30"/>
        <v>-4999.9780430781075</v>
      </c>
      <c r="F231" s="15">
        <f t="shared" si="31"/>
        <v>-5000</v>
      </c>
      <c r="G231" s="93">
        <f t="shared" si="36"/>
        <v>3.8434929992945399E-2</v>
      </c>
      <c r="K231">
        <f t="shared" si="37"/>
        <v>3.8434929992945399E-2</v>
      </c>
      <c r="O231">
        <f t="shared" ca="1" si="32"/>
        <v>-4.1081433154404469E-2</v>
      </c>
      <c r="P231">
        <f t="shared" ca="1" si="33"/>
        <v>3.8768415787545508E-2</v>
      </c>
      <c r="Q231" s="1">
        <f t="shared" si="34"/>
        <v>26276.716999999997</v>
      </c>
      <c r="R231">
        <f t="shared" si="38"/>
        <v>3.8434929992945399E-2</v>
      </c>
    </row>
    <row r="232" spans="1:19" x14ac:dyDescent="0.2">
      <c r="A232" s="69" t="s">
        <v>665</v>
      </c>
      <c r="B232" s="70" t="s">
        <v>39</v>
      </c>
      <c r="C232" s="69">
        <v>41302.207000000002</v>
      </c>
      <c r="D232" s="69" t="s">
        <v>101</v>
      </c>
      <c r="E232" s="27">
        <f t="shared" si="30"/>
        <v>-4995.9848295074353</v>
      </c>
      <c r="F232" s="15">
        <f t="shared" si="31"/>
        <v>-4996</v>
      </c>
      <c r="G232" s="93">
        <f t="shared" si="36"/>
        <v>2.6555489996098913E-2</v>
      </c>
      <c r="K232">
        <f t="shared" si="37"/>
        <v>2.6555489996098913E-2</v>
      </c>
      <c r="O232">
        <f t="shared" ca="1" si="32"/>
        <v>-4.1072265886577156E-2</v>
      </c>
      <c r="P232">
        <f t="shared" ca="1" si="33"/>
        <v>3.8755734145772255E-2</v>
      </c>
      <c r="Q232" s="1">
        <f t="shared" si="34"/>
        <v>26283.707000000002</v>
      </c>
      <c r="R232">
        <f t="shared" si="38"/>
        <v>2.6555489996098913E-2</v>
      </c>
    </row>
    <row r="233" spans="1:19" x14ac:dyDescent="0.2">
      <c r="A233" s="69" t="s">
        <v>629</v>
      </c>
      <c r="B233" s="70" t="s">
        <v>41</v>
      </c>
      <c r="C233" s="69">
        <v>41322.315999999999</v>
      </c>
      <c r="D233" s="69" t="s">
        <v>101</v>
      </c>
      <c r="E233" s="27">
        <f t="shared" si="30"/>
        <v>-4984.4970567331029</v>
      </c>
      <c r="F233" s="15">
        <f t="shared" si="31"/>
        <v>-4984.5</v>
      </c>
      <c r="G233" s="93">
        <f t="shared" si="36"/>
        <v>5.1520999913918786E-3</v>
      </c>
      <c r="K233">
        <f t="shared" si="37"/>
        <v>5.1520999913918786E-3</v>
      </c>
      <c r="O233">
        <f t="shared" ca="1" si="32"/>
        <v>-4.1045909991573634E-2</v>
      </c>
      <c r="P233">
        <f t="shared" ca="1" si="33"/>
        <v>3.8719274425674133E-2</v>
      </c>
      <c r="Q233" s="1">
        <f t="shared" si="34"/>
        <v>26303.815999999999</v>
      </c>
      <c r="S233">
        <f>G233</f>
        <v>5.1520999913918786E-3</v>
      </c>
    </row>
    <row r="234" spans="1:19" x14ac:dyDescent="0.2">
      <c r="A234" s="69" t="s">
        <v>629</v>
      </c>
      <c r="B234" s="70" t="s">
        <v>41</v>
      </c>
      <c r="C234" s="69">
        <v>41357.264999999999</v>
      </c>
      <c r="D234" s="69" t="s">
        <v>101</v>
      </c>
      <c r="E234" s="27">
        <f t="shared" si="30"/>
        <v>-4964.5315601549437</v>
      </c>
      <c r="F234" s="15">
        <f t="shared" si="31"/>
        <v>-4964.5</v>
      </c>
      <c r="G234" s="93">
        <f t="shared" si="36"/>
        <v>-5.5245100003958214E-2</v>
      </c>
      <c r="K234">
        <f t="shared" si="37"/>
        <v>-5.5245100003958214E-2</v>
      </c>
      <c r="O234">
        <f t="shared" ca="1" si="32"/>
        <v>-4.1000073652437068E-2</v>
      </c>
      <c r="P234">
        <f t="shared" ca="1" si="33"/>
        <v>3.8655866216807847E-2</v>
      </c>
      <c r="Q234" s="1">
        <f t="shared" si="34"/>
        <v>26338.764999999999</v>
      </c>
      <c r="S234">
        <f>G234</f>
        <v>-5.5245100003958214E-2</v>
      </c>
    </row>
    <row r="235" spans="1:19" x14ac:dyDescent="0.2">
      <c r="A235" s="69" t="s">
        <v>626</v>
      </c>
      <c r="B235" s="70" t="s">
        <v>39</v>
      </c>
      <c r="C235" s="69">
        <v>41517.500999999997</v>
      </c>
      <c r="D235" s="69" t="s">
        <v>101</v>
      </c>
      <c r="E235" s="27">
        <f t="shared" si="30"/>
        <v>-4872.9927089804387</v>
      </c>
      <c r="F235" s="15">
        <f t="shared" si="31"/>
        <v>-4873</v>
      </c>
      <c r="G235" s="93">
        <f t="shared" si="36"/>
        <v>1.2762709993694443E-2</v>
      </c>
      <c r="K235">
        <f t="shared" si="37"/>
        <v>1.2762709993694443E-2</v>
      </c>
      <c r="O235">
        <f t="shared" ca="1" si="32"/>
        <v>-4.0790372400887294E-2</v>
      </c>
      <c r="P235">
        <f t="shared" ca="1" si="33"/>
        <v>3.8365773661244586E-2</v>
      </c>
      <c r="Q235" s="1">
        <f t="shared" si="34"/>
        <v>26499.000999999997</v>
      </c>
      <c r="R235">
        <f>G235</f>
        <v>1.2762709993694443E-2</v>
      </c>
    </row>
    <row r="236" spans="1:19" x14ac:dyDescent="0.2">
      <c r="A236" s="69" t="s">
        <v>629</v>
      </c>
      <c r="B236" s="70" t="s">
        <v>41</v>
      </c>
      <c r="C236" s="69">
        <v>41595.377999999997</v>
      </c>
      <c r="D236" s="69" t="s">
        <v>101</v>
      </c>
      <c r="E236" s="27">
        <f t="shared" si="30"/>
        <v>-4828.5035110915933</v>
      </c>
      <c r="F236" s="15">
        <f t="shared" si="31"/>
        <v>-4828.5</v>
      </c>
      <c r="G236" s="93">
        <f t="shared" si="36"/>
        <v>-6.1460600118152797E-3</v>
      </c>
      <c r="K236">
        <f t="shared" si="37"/>
        <v>-6.1460600118152797E-3</v>
      </c>
      <c r="O236">
        <f t="shared" ca="1" si="32"/>
        <v>-4.0688386546308436E-2</v>
      </c>
      <c r="P236">
        <f t="shared" ca="1" si="33"/>
        <v>3.8224690396517096E-2</v>
      </c>
      <c r="Q236" s="1">
        <f t="shared" si="34"/>
        <v>26576.877999999997</v>
      </c>
      <c r="S236">
        <f>G236</f>
        <v>-6.1460600118152797E-3</v>
      </c>
    </row>
    <row r="237" spans="1:19" x14ac:dyDescent="0.2">
      <c r="A237" s="69" t="s">
        <v>626</v>
      </c>
      <c r="B237" s="70" t="s">
        <v>39</v>
      </c>
      <c r="C237" s="69">
        <v>41596.275999999998</v>
      </c>
      <c r="D237" s="69" t="s">
        <v>101</v>
      </c>
      <c r="E237" s="27">
        <f t="shared" si="30"/>
        <v>-4827.9905059719267</v>
      </c>
      <c r="F237" s="15">
        <f t="shared" si="31"/>
        <v>-4828</v>
      </c>
      <c r="G237" s="93">
        <f t="shared" si="36"/>
        <v>1.6619009991700295E-2</v>
      </c>
      <c r="K237">
        <f t="shared" si="37"/>
        <v>1.6619009991700295E-2</v>
      </c>
      <c r="O237">
        <f t="shared" ca="1" si="32"/>
        <v>-4.0687240637830024E-2</v>
      </c>
      <c r="P237">
        <f t="shared" ca="1" si="33"/>
        <v>3.8223105191295438E-2</v>
      </c>
      <c r="Q237" s="1">
        <f t="shared" si="34"/>
        <v>26577.775999999998</v>
      </c>
      <c r="R237">
        <f>G237</f>
        <v>1.6619009991700295E-2</v>
      </c>
    </row>
    <row r="238" spans="1:19" x14ac:dyDescent="0.2">
      <c r="A238" s="69" t="s">
        <v>629</v>
      </c>
      <c r="B238" s="70" t="s">
        <v>41</v>
      </c>
      <c r="C238" s="69">
        <v>41602.364000000001</v>
      </c>
      <c r="D238" s="69" t="s">
        <v>101</v>
      </c>
      <c r="E238" s="27">
        <f t="shared" si="30"/>
        <v>-4824.5125826216763</v>
      </c>
      <c r="F238" s="15">
        <f t="shared" si="31"/>
        <v>-4824.5</v>
      </c>
      <c r="G238" s="93">
        <f t="shared" si="36"/>
        <v>-2.2025500002200715E-2</v>
      </c>
      <c r="K238">
        <f t="shared" si="37"/>
        <v>-2.2025500002200715E-2</v>
      </c>
      <c r="O238">
        <f t="shared" ca="1" si="32"/>
        <v>-4.067921927848113E-2</v>
      </c>
      <c r="P238">
        <f t="shared" ca="1" si="33"/>
        <v>3.8212008754743843E-2</v>
      </c>
      <c r="Q238" s="1">
        <f t="shared" si="34"/>
        <v>26583.864000000001</v>
      </c>
      <c r="S238">
        <f>G238</f>
        <v>-2.2025500002200715E-2</v>
      </c>
    </row>
    <row r="239" spans="1:19" x14ac:dyDescent="0.2">
      <c r="A239" s="69" t="s">
        <v>665</v>
      </c>
      <c r="B239" s="70" t="s">
        <v>39</v>
      </c>
      <c r="C239" s="69">
        <v>41631.31</v>
      </c>
      <c r="D239" s="69" t="s">
        <v>101</v>
      </c>
      <c r="E239" s="27">
        <f t="shared" si="30"/>
        <v>-4807.9764510027089</v>
      </c>
      <c r="F239" s="15">
        <f t="shared" si="31"/>
        <v>-4808</v>
      </c>
      <c r="G239" s="93">
        <f t="shared" si="36"/>
        <v>4.1221809995477088E-2</v>
      </c>
      <c r="K239">
        <f t="shared" si="37"/>
        <v>4.1221809995477088E-2</v>
      </c>
      <c r="O239">
        <f t="shared" ca="1" si="32"/>
        <v>-4.0641404298693465E-2</v>
      </c>
      <c r="P239">
        <f t="shared" ca="1" si="33"/>
        <v>3.8159696982429152E-2</v>
      </c>
      <c r="Q239" s="1">
        <f t="shared" si="34"/>
        <v>26612.809999999998</v>
      </c>
      <c r="R239">
        <f>G239</f>
        <v>4.1221809995477088E-2</v>
      </c>
    </row>
    <row r="240" spans="1:19" x14ac:dyDescent="0.2">
      <c r="A240" s="69" t="s">
        <v>629</v>
      </c>
      <c r="B240" s="70" t="s">
        <v>41</v>
      </c>
      <c r="C240" s="69">
        <v>41658.398999999998</v>
      </c>
      <c r="D240" s="69" t="s">
        <v>101</v>
      </c>
      <c r="E240" s="27">
        <f t="shared" si="30"/>
        <v>-4792.5011774095947</v>
      </c>
      <c r="F240" s="15">
        <f t="shared" si="31"/>
        <v>-4792.5</v>
      </c>
      <c r="G240" s="93">
        <f t="shared" si="36"/>
        <v>-2.0610200081137009E-3</v>
      </c>
      <c r="K240">
        <f t="shared" si="37"/>
        <v>-2.0610200081137009E-3</v>
      </c>
      <c r="O240">
        <f t="shared" ca="1" si="32"/>
        <v>-4.0605881135862623E-2</v>
      </c>
      <c r="P240">
        <f t="shared" ca="1" si="33"/>
        <v>3.8110555620557783E-2</v>
      </c>
      <c r="Q240" s="1">
        <f t="shared" si="34"/>
        <v>26639.898999999998</v>
      </c>
      <c r="S240">
        <f>G240</f>
        <v>-2.0610200081137009E-3</v>
      </c>
    </row>
    <row r="241" spans="1:19" x14ac:dyDescent="0.2">
      <c r="A241" s="35" t="s">
        <v>43</v>
      </c>
      <c r="B241" s="36" t="s">
        <v>39</v>
      </c>
      <c r="C241" s="35">
        <v>41666.290699999998</v>
      </c>
      <c r="D241" s="35" t="s">
        <v>110</v>
      </c>
      <c r="E241" s="27">
        <f t="shared" si="30"/>
        <v>-4787.9928450010602</v>
      </c>
      <c r="F241" s="15">
        <f t="shared" si="31"/>
        <v>-4788</v>
      </c>
      <c r="G241" s="93">
        <f t="shared" si="36"/>
        <v>1.2524609992397018E-2</v>
      </c>
      <c r="K241">
        <f t="shared" si="37"/>
        <v>1.2524609992397018E-2</v>
      </c>
      <c r="O241">
        <f t="shared" ca="1" si="32"/>
        <v>-4.0595567959556898E-2</v>
      </c>
      <c r="P241">
        <f t="shared" ca="1" si="33"/>
        <v>3.8096288773562866E-2</v>
      </c>
      <c r="Q241" s="1">
        <f t="shared" si="34"/>
        <v>26647.790699999998</v>
      </c>
      <c r="R241">
        <f>G241</f>
        <v>1.2524609992397018E-2</v>
      </c>
    </row>
    <row r="242" spans="1:19" x14ac:dyDescent="0.2">
      <c r="A242" s="69" t="s">
        <v>626</v>
      </c>
      <c r="B242" s="70" t="s">
        <v>39</v>
      </c>
      <c r="C242" s="69">
        <v>41708.311000000002</v>
      </c>
      <c r="D242" s="69" t="s">
        <v>101</v>
      </c>
      <c r="E242" s="27">
        <f t="shared" si="30"/>
        <v>-4763.9876901793696</v>
      </c>
      <c r="F242" s="15">
        <f t="shared" si="31"/>
        <v>-4764</v>
      </c>
      <c r="G242" s="93">
        <f t="shared" si="36"/>
        <v>2.1547969998209737E-2</v>
      </c>
      <c r="K242">
        <f t="shared" si="37"/>
        <v>2.1547969998209737E-2</v>
      </c>
      <c r="O242">
        <f t="shared" ca="1" si="32"/>
        <v>-4.0540564352593025E-2</v>
      </c>
      <c r="P242">
        <f t="shared" ca="1" si="33"/>
        <v>3.8020198922923319E-2</v>
      </c>
      <c r="Q242" s="1">
        <f t="shared" si="34"/>
        <v>26689.811000000002</v>
      </c>
      <c r="R242">
        <f>G242</f>
        <v>2.1547969998209737E-2</v>
      </c>
    </row>
    <row r="243" spans="1:19" x14ac:dyDescent="0.2">
      <c r="A243" s="9" t="s">
        <v>43</v>
      </c>
      <c r="B243" s="34" t="s">
        <v>39</v>
      </c>
      <c r="C243" s="33">
        <v>41855.341</v>
      </c>
      <c r="D243" s="33"/>
      <c r="E243" s="27">
        <f t="shared" si="30"/>
        <v>-4679.993099149965</v>
      </c>
      <c r="F243" s="15">
        <f t="shared" si="31"/>
        <v>-4680</v>
      </c>
      <c r="G243" s="93">
        <f t="shared" si="36"/>
        <v>1.2079729996912647E-2</v>
      </c>
      <c r="K243">
        <f t="shared" si="37"/>
        <v>1.2079729996912647E-2</v>
      </c>
      <c r="O243">
        <f t="shared" ca="1" si="32"/>
        <v>-4.034805172821946E-2</v>
      </c>
      <c r="P243">
        <f t="shared" ca="1" si="33"/>
        <v>3.7753884445684914E-2</v>
      </c>
      <c r="Q243" s="1">
        <f t="shared" si="34"/>
        <v>26836.841</v>
      </c>
      <c r="R243">
        <f>G243</f>
        <v>1.2079729996912647E-2</v>
      </c>
    </row>
    <row r="244" spans="1:19" x14ac:dyDescent="0.2">
      <c r="A244" s="35" t="s">
        <v>43</v>
      </c>
      <c r="B244" s="36" t="s">
        <v>39</v>
      </c>
      <c r="C244" s="35">
        <v>41924.450100000002</v>
      </c>
      <c r="D244" s="35" t="s">
        <v>110</v>
      </c>
      <c r="E244" s="27">
        <f t="shared" si="30"/>
        <v>-4640.5127849901992</v>
      </c>
      <c r="F244" s="15">
        <f t="shared" si="31"/>
        <v>-4640.5</v>
      </c>
      <c r="G244" s="93">
        <f t="shared" si="36"/>
        <v>-2.2379740003088955E-2</v>
      </c>
      <c r="K244">
        <f t="shared" si="37"/>
        <v>-2.2379740003088955E-2</v>
      </c>
      <c r="O244">
        <f t="shared" ca="1" si="32"/>
        <v>-4.0257524958424745E-2</v>
      </c>
      <c r="P244">
        <f t="shared" ca="1" si="33"/>
        <v>3.7628653233173999E-2</v>
      </c>
      <c r="Q244" s="1">
        <f t="shared" si="34"/>
        <v>26905.950100000002</v>
      </c>
      <c r="S244">
        <f>G244</f>
        <v>-2.2379740003088955E-2</v>
      </c>
    </row>
    <row r="245" spans="1:19" x14ac:dyDescent="0.2">
      <c r="A245" s="69" t="s">
        <v>629</v>
      </c>
      <c r="B245" s="70" t="s">
        <v>41</v>
      </c>
      <c r="C245" s="69">
        <v>41931.476999999999</v>
      </c>
      <c r="D245" s="69" t="s">
        <v>101</v>
      </c>
      <c r="E245" s="27">
        <f t="shared" si="30"/>
        <v>-4636.4984913650596</v>
      </c>
      <c r="F245" s="15">
        <f t="shared" si="31"/>
        <v>-4636.5</v>
      </c>
      <c r="G245" s="93">
        <f t="shared" si="36"/>
        <v>2.6408199919387698E-3</v>
      </c>
      <c r="K245">
        <f t="shared" si="37"/>
        <v>2.6408199919387698E-3</v>
      </c>
      <c r="O245">
        <f t="shared" ca="1" si="32"/>
        <v>-4.0248357690597439E-2</v>
      </c>
      <c r="P245">
        <f t="shared" ca="1" si="33"/>
        <v>3.7615971591400739E-2</v>
      </c>
      <c r="Q245" s="1">
        <f t="shared" si="34"/>
        <v>26912.976999999999</v>
      </c>
      <c r="S245">
        <f>G245</f>
        <v>2.6408199919387698E-3</v>
      </c>
    </row>
    <row r="246" spans="1:19" x14ac:dyDescent="0.2">
      <c r="A246" s="69" t="s">
        <v>629</v>
      </c>
      <c r="B246" s="70" t="s">
        <v>41</v>
      </c>
      <c r="C246" s="69">
        <v>41959.457999999999</v>
      </c>
      <c r="D246" s="69" t="s">
        <v>101</v>
      </c>
      <c r="E246" s="27">
        <f t="shared" si="30"/>
        <v>-4620.5136403034139</v>
      </c>
      <c r="F246" s="15">
        <f t="shared" si="31"/>
        <v>-4620.5</v>
      </c>
      <c r="G246" s="93">
        <f t="shared" si="36"/>
        <v>-2.3876940009358805E-2</v>
      </c>
      <c r="K246">
        <f t="shared" si="37"/>
        <v>-2.3876940009358805E-2</v>
      </c>
      <c r="O246">
        <f t="shared" ca="1" si="32"/>
        <v>-4.0211688619288186E-2</v>
      </c>
      <c r="P246">
        <f t="shared" ca="1" si="33"/>
        <v>3.7565245024307713E-2</v>
      </c>
      <c r="Q246" s="1">
        <f t="shared" si="34"/>
        <v>26940.957999999999</v>
      </c>
      <c r="S246">
        <f>G246</f>
        <v>-2.3876940009358805E-2</v>
      </c>
    </row>
    <row r="247" spans="1:19" x14ac:dyDescent="0.2">
      <c r="A247" s="9" t="s">
        <v>44</v>
      </c>
      <c r="B247" s="34" t="s">
        <v>39</v>
      </c>
      <c r="C247" s="33">
        <v>42233.440000000002</v>
      </c>
      <c r="D247" s="33"/>
      <c r="E247" s="27">
        <f t="shared" si="30"/>
        <v>-4463.9945214880781</v>
      </c>
      <c r="F247" s="15">
        <f t="shared" si="31"/>
        <v>-4464</v>
      </c>
      <c r="G247" s="93">
        <f t="shared" si="36"/>
        <v>9.589969995431602E-3</v>
      </c>
      <c r="K247">
        <f t="shared" si="37"/>
        <v>9.589969995431602E-3</v>
      </c>
      <c r="O247">
        <f t="shared" ca="1" si="32"/>
        <v>-3.9853019265544576E-2</v>
      </c>
      <c r="P247">
        <f t="shared" ca="1" si="33"/>
        <v>3.7069075789929018E-2</v>
      </c>
      <c r="Q247" s="1">
        <f t="shared" si="34"/>
        <v>27214.940000000002</v>
      </c>
      <c r="R247">
        <f>G247</f>
        <v>9.589969995431602E-3</v>
      </c>
    </row>
    <row r="248" spans="1:19" x14ac:dyDescent="0.2">
      <c r="A248" s="9" t="s">
        <v>45</v>
      </c>
      <c r="B248" s="34" t="s">
        <v>41</v>
      </c>
      <c r="C248" s="33">
        <v>42296.455000000002</v>
      </c>
      <c r="D248" s="33"/>
      <c r="E248" s="27">
        <f t="shared" si="30"/>
        <v>-4427.9956154572146</v>
      </c>
      <c r="F248" s="15">
        <f t="shared" si="31"/>
        <v>-4428</v>
      </c>
      <c r="G248" s="93">
        <f t="shared" si="36"/>
        <v>7.6750099979108199E-3</v>
      </c>
      <c r="I248">
        <f>G248</f>
        <v>7.6750099979108199E-3</v>
      </c>
      <c r="O248">
        <f t="shared" ca="1" si="32"/>
        <v>-3.9770513855098763E-2</v>
      </c>
      <c r="P248">
        <f t="shared" ca="1" si="33"/>
        <v>3.6954941013969698E-2</v>
      </c>
      <c r="Q248" s="1">
        <f t="shared" si="34"/>
        <v>27277.955000000002</v>
      </c>
      <c r="R248">
        <f>G248</f>
        <v>7.6750099979108199E-3</v>
      </c>
    </row>
    <row r="249" spans="1:19" x14ac:dyDescent="0.2">
      <c r="A249" s="9" t="s">
        <v>46</v>
      </c>
      <c r="B249" s="34" t="s">
        <v>41</v>
      </c>
      <c r="C249" s="33">
        <v>42402.322</v>
      </c>
      <c r="D249" s="33"/>
      <c r="E249" s="27">
        <f t="shared" si="30"/>
        <v>-4367.5164250300231</v>
      </c>
      <c r="F249" s="15">
        <f t="shared" si="31"/>
        <v>-4367.5</v>
      </c>
      <c r="G249" s="93">
        <f t="shared" si="36"/>
        <v>-2.8751520003424957E-2</v>
      </c>
      <c r="I249">
        <f>G249</f>
        <v>-2.8751520003424957E-2</v>
      </c>
      <c r="O249">
        <f t="shared" ca="1" si="32"/>
        <v>-3.9631858929210666E-2</v>
      </c>
      <c r="P249">
        <f t="shared" ca="1" si="33"/>
        <v>3.6763131182149182E-2</v>
      </c>
      <c r="Q249" s="1">
        <f t="shared" si="34"/>
        <v>27383.822</v>
      </c>
      <c r="S249">
        <f>G249</f>
        <v>-2.8751520003424957E-2</v>
      </c>
    </row>
    <row r="250" spans="1:19" x14ac:dyDescent="0.2">
      <c r="A250" s="9" t="s">
        <v>47</v>
      </c>
      <c r="B250" s="34" t="s">
        <v>41</v>
      </c>
      <c r="C250" s="33">
        <v>42633.398000000001</v>
      </c>
      <c r="D250" s="33"/>
      <c r="E250" s="27">
        <f t="shared" si="30"/>
        <v>-4235.5084394712203</v>
      </c>
      <c r="F250" s="15">
        <f t="shared" si="31"/>
        <v>-4235.5</v>
      </c>
      <c r="G250" s="93">
        <f t="shared" si="36"/>
        <v>-1.4773040005820803E-2</v>
      </c>
      <c r="I250">
        <f>G250</f>
        <v>-1.4773040005820803E-2</v>
      </c>
      <c r="O250">
        <f t="shared" ca="1" si="32"/>
        <v>-3.9329339090909347E-2</v>
      </c>
      <c r="P250">
        <f t="shared" ca="1" si="33"/>
        <v>3.6344637003631684E-2</v>
      </c>
      <c r="Q250" s="1">
        <f t="shared" si="34"/>
        <v>27614.898000000001</v>
      </c>
      <c r="S250">
        <f>G250</f>
        <v>-1.4773040005820803E-2</v>
      </c>
    </row>
    <row r="251" spans="1:19" x14ac:dyDescent="0.2">
      <c r="A251" s="9" t="s">
        <v>44</v>
      </c>
      <c r="B251" s="34" t="s">
        <v>39</v>
      </c>
      <c r="C251" s="33">
        <v>42716.573499999999</v>
      </c>
      <c r="D251" s="33"/>
      <c r="E251" s="27">
        <f t="shared" si="30"/>
        <v>-4187.9923399937934</v>
      </c>
      <c r="F251" s="15">
        <f t="shared" si="31"/>
        <v>-4188</v>
      </c>
      <c r="G251" s="93">
        <f t="shared" si="36"/>
        <v>1.3408609993348364E-2</v>
      </c>
      <c r="K251">
        <f>G251</f>
        <v>1.3408609993348364E-2</v>
      </c>
      <c r="O251">
        <f t="shared" ca="1" si="32"/>
        <v>-3.9220477785460013E-2</v>
      </c>
      <c r="P251">
        <f t="shared" ca="1" si="33"/>
        <v>3.6194042507574256E-2</v>
      </c>
      <c r="Q251" s="1">
        <f t="shared" si="34"/>
        <v>27698.073499999999</v>
      </c>
      <c r="R251">
        <f>G251</f>
        <v>1.3408609993348364E-2</v>
      </c>
    </row>
    <row r="252" spans="1:19" x14ac:dyDescent="0.2">
      <c r="A252" s="9" t="s">
        <v>44</v>
      </c>
      <c r="B252" s="34" t="s">
        <v>41</v>
      </c>
      <c r="C252" s="33">
        <v>42766.427000000003</v>
      </c>
      <c r="D252" s="33"/>
      <c r="E252" s="27">
        <f t="shared" si="30"/>
        <v>-4159.5122723621207</v>
      </c>
      <c r="F252" s="15">
        <f t="shared" si="31"/>
        <v>-4159.5</v>
      </c>
      <c r="G252" s="93">
        <f t="shared" si="36"/>
        <v>-2.1482399999513291E-2</v>
      </c>
      <c r="K252">
        <f>G252</f>
        <v>-2.1482399999513291E-2</v>
      </c>
      <c r="O252">
        <f t="shared" ca="1" si="32"/>
        <v>-3.9155161002190408E-2</v>
      </c>
      <c r="P252">
        <f t="shared" ca="1" si="33"/>
        <v>3.6103685809939792E-2</v>
      </c>
      <c r="Q252" s="1">
        <f t="shared" si="34"/>
        <v>27747.927000000003</v>
      </c>
      <c r="S252">
        <f>G252</f>
        <v>-2.1482399999513291E-2</v>
      </c>
    </row>
    <row r="253" spans="1:19" x14ac:dyDescent="0.2">
      <c r="A253" s="9" t="s">
        <v>44</v>
      </c>
      <c r="B253" s="34" t="s">
        <v>39</v>
      </c>
      <c r="C253" s="33">
        <v>42786.590499999998</v>
      </c>
      <c r="D253" s="33"/>
      <c r="E253" s="27">
        <f t="shared" si="30"/>
        <v>-4147.993365089992</v>
      </c>
      <c r="F253" s="15">
        <f t="shared" si="31"/>
        <v>-4148</v>
      </c>
      <c r="G253" s="93">
        <f t="shared" si="36"/>
        <v>1.161420999414986E-2</v>
      </c>
      <c r="K253">
        <f>G253</f>
        <v>1.161420999414986E-2</v>
      </c>
      <c r="O253">
        <f t="shared" ca="1" si="32"/>
        <v>-3.9128805107186887E-2</v>
      </c>
      <c r="P253">
        <f t="shared" ca="1" si="33"/>
        <v>3.6067226089841677E-2</v>
      </c>
      <c r="Q253" s="1">
        <f t="shared" si="34"/>
        <v>27768.090499999998</v>
      </c>
      <c r="R253">
        <f>G253</f>
        <v>1.161420999414986E-2</v>
      </c>
    </row>
    <row r="254" spans="1:19" x14ac:dyDescent="0.2">
      <c r="A254" s="9" t="s">
        <v>44</v>
      </c>
      <c r="B254" s="34" t="s">
        <v>41</v>
      </c>
      <c r="C254" s="33">
        <v>42850.449500000002</v>
      </c>
      <c r="D254" s="33"/>
      <c r="E254" s="27">
        <f t="shared" si="30"/>
        <v>-4111.5123027996633</v>
      </c>
      <c r="F254" s="15">
        <f t="shared" si="31"/>
        <v>-4111.5</v>
      </c>
      <c r="G254" s="93">
        <f t="shared" si="36"/>
        <v>-2.1535680003580637E-2</v>
      </c>
      <c r="K254">
        <f>G254</f>
        <v>-2.1535680003580637E-2</v>
      </c>
      <c r="O254">
        <f t="shared" ca="1" si="32"/>
        <v>-3.9045153788262656E-2</v>
      </c>
      <c r="P254">
        <f t="shared" ca="1" si="33"/>
        <v>3.5951506108660707E-2</v>
      </c>
      <c r="Q254" s="1">
        <f t="shared" si="34"/>
        <v>27831.949500000002</v>
      </c>
      <c r="S254">
        <f t="shared" ref="S254:S260" si="39">G254</f>
        <v>-2.1535680003580637E-2</v>
      </c>
    </row>
    <row r="255" spans="1:19" x14ac:dyDescent="0.2">
      <c r="A255" s="9" t="s">
        <v>48</v>
      </c>
      <c r="B255" s="34" t="s">
        <v>41</v>
      </c>
      <c r="C255" s="33">
        <v>42990.491999999998</v>
      </c>
      <c r="D255" s="33"/>
      <c r="E255" s="27">
        <f t="shared" si="30"/>
        <v>-4031.5094971529575</v>
      </c>
      <c r="F255" s="15">
        <f t="shared" si="31"/>
        <v>-4031.5</v>
      </c>
      <c r="G255" s="93">
        <f t="shared" si="36"/>
        <v>-1.6624480005702935E-2</v>
      </c>
      <c r="I255">
        <f>G255</f>
        <v>-1.6624480005702935E-2</v>
      </c>
      <c r="O255">
        <f t="shared" ca="1" si="32"/>
        <v>-3.8861808431716403E-2</v>
      </c>
      <c r="P255">
        <f t="shared" ca="1" si="33"/>
        <v>3.5697873273195554E-2</v>
      </c>
      <c r="Q255" s="1">
        <f t="shared" si="34"/>
        <v>27971.991999999998</v>
      </c>
      <c r="S255">
        <f t="shared" si="39"/>
        <v>-1.6624480005702935E-2</v>
      </c>
    </row>
    <row r="256" spans="1:19" x14ac:dyDescent="0.2">
      <c r="A256" s="9" t="s">
        <v>44</v>
      </c>
      <c r="B256" s="34" t="s">
        <v>41</v>
      </c>
      <c r="C256" s="33">
        <v>43046.504999999997</v>
      </c>
      <c r="D256" s="33"/>
      <c r="E256" s="27">
        <f t="shared" si="30"/>
        <v>-3999.5106599950304</v>
      </c>
      <c r="F256" s="15">
        <f t="shared" si="31"/>
        <v>-3999.5</v>
      </c>
      <c r="G256" s="93">
        <f t="shared" si="36"/>
        <v>-1.8660000008821953E-2</v>
      </c>
      <c r="K256">
        <f>G256</f>
        <v>-1.8660000008821953E-2</v>
      </c>
      <c r="O256">
        <f t="shared" ca="1" si="32"/>
        <v>-3.8788470289097904E-2</v>
      </c>
      <c r="P256">
        <f t="shared" ca="1" si="33"/>
        <v>3.5596420139009495E-2</v>
      </c>
      <c r="Q256" s="1">
        <f t="shared" si="34"/>
        <v>28028.004999999997</v>
      </c>
      <c r="S256">
        <f t="shared" si="39"/>
        <v>-1.8660000008821953E-2</v>
      </c>
    </row>
    <row r="257" spans="1:19" x14ac:dyDescent="0.2">
      <c r="A257" s="9" t="s">
        <v>44</v>
      </c>
      <c r="B257" s="34" t="s">
        <v>41</v>
      </c>
      <c r="C257" s="33">
        <v>43076.263500000001</v>
      </c>
      <c r="D257" s="33"/>
      <c r="E257" s="27">
        <f t="shared" si="30"/>
        <v>-3982.5103672850473</v>
      </c>
      <c r="F257" s="15">
        <f t="shared" si="31"/>
        <v>-3982.5</v>
      </c>
      <c r="G257" s="93">
        <f t="shared" si="36"/>
        <v>-1.8147620008676313E-2</v>
      </c>
      <c r="K257">
        <f>G257</f>
        <v>-1.8147620008676313E-2</v>
      </c>
      <c r="O257">
        <f t="shared" ca="1" si="32"/>
        <v>-3.8749509400831827E-2</v>
      </c>
      <c r="P257">
        <f t="shared" ca="1" si="33"/>
        <v>3.5542523161473154E-2</v>
      </c>
      <c r="Q257" s="1">
        <f t="shared" si="34"/>
        <v>28057.763500000001</v>
      </c>
      <c r="S257">
        <f t="shared" si="39"/>
        <v>-1.8147620008676313E-2</v>
      </c>
    </row>
    <row r="258" spans="1:19" x14ac:dyDescent="0.2">
      <c r="A258" s="9" t="s">
        <v>49</v>
      </c>
      <c r="B258" s="34" t="s">
        <v>41</v>
      </c>
      <c r="C258" s="33">
        <v>43100.773000000001</v>
      </c>
      <c r="D258" s="33"/>
      <c r="E258" s="27">
        <f t="shared" si="30"/>
        <v>-3968.5086980417959</v>
      </c>
      <c r="F258" s="15">
        <f t="shared" si="31"/>
        <v>-3968.5</v>
      </c>
      <c r="G258" s="93">
        <f t="shared" ref="G258:G289" si="40">C258-(C$7+F258*C$8)</f>
        <v>-1.5225660004944075E-2</v>
      </c>
      <c r="M258">
        <f>G258</f>
        <v>-1.5225660004944075E-2</v>
      </c>
      <c r="O258">
        <f t="shared" ca="1" si="32"/>
        <v>-3.8717423963436234E-2</v>
      </c>
      <c r="P258">
        <f t="shared" ca="1" si="33"/>
        <v>3.5498137415266751E-2</v>
      </c>
      <c r="Q258" s="1">
        <f t="shared" si="34"/>
        <v>28082.273000000001</v>
      </c>
      <c r="S258">
        <f t="shared" si="39"/>
        <v>-1.5225660004944075E-2</v>
      </c>
    </row>
    <row r="259" spans="1:19" x14ac:dyDescent="0.2">
      <c r="A259" s="9" t="s">
        <v>49</v>
      </c>
      <c r="B259" s="34" t="s">
        <v>41</v>
      </c>
      <c r="C259" s="33">
        <v>43100.773999999998</v>
      </c>
      <c r="D259" s="33"/>
      <c r="E259" s="27">
        <f t="shared" si="30"/>
        <v>-3968.5081267666092</v>
      </c>
      <c r="F259" s="15">
        <f t="shared" si="31"/>
        <v>-3968.5</v>
      </c>
      <c r="G259" s="93">
        <f t="shared" si="40"/>
        <v>-1.4225660008378327E-2</v>
      </c>
      <c r="M259">
        <f>G259</f>
        <v>-1.4225660008378327E-2</v>
      </c>
      <c r="O259">
        <f t="shared" ca="1" si="32"/>
        <v>-3.8717423963436234E-2</v>
      </c>
      <c r="P259">
        <f t="shared" ca="1" si="33"/>
        <v>3.5498137415266751E-2</v>
      </c>
      <c r="Q259" s="1">
        <f t="shared" si="34"/>
        <v>28082.273999999998</v>
      </c>
      <c r="S259">
        <f t="shared" si="39"/>
        <v>-1.4225660008378327E-2</v>
      </c>
    </row>
    <row r="260" spans="1:19" x14ac:dyDescent="0.2">
      <c r="A260" s="9" t="s">
        <v>44</v>
      </c>
      <c r="B260" s="34" t="s">
        <v>41</v>
      </c>
      <c r="C260" s="33">
        <v>43125.279499999997</v>
      </c>
      <c r="D260" s="33"/>
      <c r="E260" s="27">
        <f t="shared" si="30"/>
        <v>-3954.5087426241139</v>
      </c>
      <c r="F260" s="15">
        <f t="shared" si="31"/>
        <v>-3954.5</v>
      </c>
      <c r="G260" s="93">
        <f t="shared" si="40"/>
        <v>-1.5303700005460996E-2</v>
      </c>
      <c r="K260">
        <f>G260</f>
        <v>-1.5303700005460996E-2</v>
      </c>
      <c r="O260">
        <f t="shared" ca="1" si="32"/>
        <v>-3.8685338526040641E-2</v>
      </c>
      <c r="P260">
        <f t="shared" ca="1" si="33"/>
        <v>3.5453751669060354E-2</v>
      </c>
      <c r="Q260" s="1">
        <f t="shared" si="34"/>
        <v>28106.779499999997</v>
      </c>
      <c r="S260">
        <f t="shared" si="39"/>
        <v>-1.5303700005460996E-2</v>
      </c>
    </row>
    <row r="261" spans="1:19" x14ac:dyDescent="0.2">
      <c r="A261" s="9" t="s">
        <v>44</v>
      </c>
      <c r="B261" s="34" t="s">
        <v>39</v>
      </c>
      <c r="C261" s="33">
        <v>43348.491000000002</v>
      </c>
      <c r="D261" s="33"/>
      <c r="E261" s="27">
        <f t="shared" si="30"/>
        <v>-3826.993550788703</v>
      </c>
      <c r="F261" s="15">
        <f t="shared" si="31"/>
        <v>-3827</v>
      </c>
      <c r="G261" s="93">
        <f t="shared" si="40"/>
        <v>1.1289149995718617E-2</v>
      </c>
      <c r="K261">
        <f>G261</f>
        <v>1.1289149995718617E-2</v>
      </c>
      <c r="O261">
        <f t="shared" ca="1" si="32"/>
        <v>-3.8393131864045048E-2</v>
      </c>
      <c r="P261">
        <f t="shared" ca="1" si="33"/>
        <v>3.5049524337537774E-2</v>
      </c>
      <c r="Q261" s="1">
        <f t="shared" si="34"/>
        <v>28329.991000000002</v>
      </c>
      <c r="R261">
        <f>G261</f>
        <v>1.1289149995718617E-2</v>
      </c>
    </row>
    <row r="262" spans="1:19" x14ac:dyDescent="0.2">
      <c r="A262" s="9" t="s">
        <v>49</v>
      </c>
      <c r="B262" s="34" t="s">
        <v>41</v>
      </c>
      <c r="C262" s="33">
        <v>43436.855000000003</v>
      </c>
      <c r="D262" s="33"/>
      <c r="E262" s="27">
        <f t="shared" si="30"/>
        <v>-3776.5133899934744</v>
      </c>
      <c r="F262" s="15">
        <f t="shared" si="31"/>
        <v>-3776.5</v>
      </c>
      <c r="G262" s="93">
        <f t="shared" si="40"/>
        <v>-2.3438780001015402E-2</v>
      </c>
      <c r="M262">
        <f>G262</f>
        <v>-2.3438780001015402E-2</v>
      </c>
      <c r="O262">
        <f t="shared" ca="1" si="32"/>
        <v>-3.8277395107725223E-2</v>
      </c>
      <c r="P262">
        <f t="shared" ca="1" si="33"/>
        <v>3.4889418610150394E-2</v>
      </c>
      <c r="Q262" s="1">
        <f t="shared" si="34"/>
        <v>28418.355000000003</v>
      </c>
      <c r="S262">
        <f>G262</f>
        <v>-2.3438780001015402E-2</v>
      </c>
    </row>
    <row r="263" spans="1:19" x14ac:dyDescent="0.2">
      <c r="A263" s="69" t="s">
        <v>785</v>
      </c>
      <c r="B263" s="70" t="s">
        <v>41</v>
      </c>
      <c r="C263" s="69">
        <v>43482.371500000001</v>
      </c>
      <c r="D263" s="69" t="s">
        <v>101</v>
      </c>
      <c r="E263" s="27">
        <f t="shared" si="30"/>
        <v>-3750.5109428562255</v>
      </c>
      <c r="F263" s="15">
        <f t="shared" si="31"/>
        <v>-3750.5</v>
      </c>
      <c r="G263" s="93">
        <f t="shared" si="40"/>
        <v>-1.9155140005750582E-2</v>
      </c>
      <c r="K263">
        <f>G263</f>
        <v>-1.9155140005750582E-2</v>
      </c>
      <c r="O263">
        <f t="shared" ca="1" si="32"/>
        <v>-3.8217807866847697E-2</v>
      </c>
      <c r="P263">
        <f t="shared" ca="1" si="33"/>
        <v>3.4806987938624225E-2</v>
      </c>
      <c r="Q263" s="1">
        <f t="shared" si="34"/>
        <v>28463.871500000001</v>
      </c>
      <c r="S263">
        <f>G263</f>
        <v>-1.9155140005750582E-2</v>
      </c>
    </row>
    <row r="264" spans="1:19" x14ac:dyDescent="0.2">
      <c r="A264" s="9" t="s">
        <v>44</v>
      </c>
      <c r="B264" s="34" t="s">
        <v>41</v>
      </c>
      <c r="C264" s="33">
        <v>43482.377500000002</v>
      </c>
      <c r="D264" s="33"/>
      <c r="E264" s="27">
        <f t="shared" si="30"/>
        <v>-3750.5075152050908</v>
      </c>
      <c r="F264" s="15">
        <f t="shared" si="31"/>
        <v>-3750.5</v>
      </c>
      <c r="G264" s="93">
        <f t="shared" si="40"/>
        <v>-1.3155140004528221E-2</v>
      </c>
      <c r="K264">
        <f>G264</f>
        <v>-1.3155140004528221E-2</v>
      </c>
      <c r="O264">
        <f t="shared" ca="1" si="32"/>
        <v>-3.8217807866847697E-2</v>
      </c>
      <c r="P264">
        <f t="shared" ca="1" si="33"/>
        <v>3.4806987938624225E-2</v>
      </c>
      <c r="Q264" s="1">
        <f t="shared" si="34"/>
        <v>28463.877500000002</v>
      </c>
      <c r="S264">
        <f>G264</f>
        <v>-1.3155140004528221E-2</v>
      </c>
    </row>
    <row r="265" spans="1:19" x14ac:dyDescent="0.2">
      <c r="A265" s="9" t="s">
        <v>44</v>
      </c>
      <c r="B265" s="34" t="s">
        <v>41</v>
      </c>
      <c r="C265" s="33">
        <v>43524.385999999999</v>
      </c>
      <c r="D265" s="33"/>
      <c r="E265" s="27">
        <f t="shared" si="30"/>
        <v>-3726.5091014306336</v>
      </c>
      <c r="F265" s="15">
        <f t="shared" si="31"/>
        <v>-3726.5</v>
      </c>
      <c r="G265" s="93">
        <f t="shared" si="40"/>
        <v>-1.5931780006212648E-2</v>
      </c>
      <c r="K265">
        <f>G265</f>
        <v>-1.5931780006212648E-2</v>
      </c>
      <c r="O265">
        <f t="shared" ca="1" si="32"/>
        <v>-3.8162804259883817E-2</v>
      </c>
      <c r="P265">
        <f t="shared" ca="1" si="33"/>
        <v>3.4730898087984678E-2</v>
      </c>
      <c r="Q265" s="1">
        <f t="shared" si="34"/>
        <v>28505.885999999999</v>
      </c>
      <c r="S265">
        <f>G265</f>
        <v>-1.5931780006212648E-2</v>
      </c>
    </row>
    <row r="266" spans="1:19" x14ac:dyDescent="0.2">
      <c r="A266" s="9" t="s">
        <v>50</v>
      </c>
      <c r="B266" s="34" t="s">
        <v>39</v>
      </c>
      <c r="C266" s="33">
        <v>43756.357000000004</v>
      </c>
      <c r="D266" s="33"/>
      <c r="E266" s="27">
        <f t="shared" si="30"/>
        <v>-3593.9898245777295</v>
      </c>
      <c r="F266" s="15">
        <f t="shared" si="31"/>
        <v>-3594</v>
      </c>
      <c r="G266" s="93">
        <f t="shared" si="40"/>
        <v>1.7811769997933879E-2</v>
      </c>
      <c r="I266">
        <f>G266</f>
        <v>1.7811769997933879E-2</v>
      </c>
      <c r="O266">
        <f t="shared" ca="1" si="32"/>
        <v>-3.7859138513104088E-2</v>
      </c>
      <c r="P266">
        <f t="shared" ca="1" si="33"/>
        <v>3.431081870424553E-2</v>
      </c>
      <c r="Q266" s="1">
        <f t="shared" si="34"/>
        <v>28737.857000000004</v>
      </c>
      <c r="R266">
        <f t="shared" ref="R266:R271" si="41">G266</f>
        <v>1.7811769997933879E-2</v>
      </c>
    </row>
    <row r="267" spans="1:19" x14ac:dyDescent="0.2">
      <c r="A267" s="9" t="s">
        <v>51</v>
      </c>
      <c r="B267" s="34" t="s">
        <v>39</v>
      </c>
      <c r="C267" s="33">
        <v>43777.353799999997</v>
      </c>
      <c r="D267" s="33"/>
      <c r="E267" s="27">
        <f t="shared" si="30"/>
        <v>-3581.9948736906608</v>
      </c>
      <c r="F267" s="15">
        <f t="shared" si="31"/>
        <v>-3582</v>
      </c>
      <c r="G267" s="93">
        <f t="shared" si="40"/>
        <v>8.9734499924816191E-3</v>
      </c>
      <c r="K267">
        <f>G267</f>
        <v>8.9734499924816191E-3</v>
      </c>
      <c r="O267">
        <f t="shared" ca="1" si="32"/>
        <v>-3.7831636709622155E-2</v>
      </c>
      <c r="P267">
        <f t="shared" ca="1" si="33"/>
        <v>3.4272773778925757E-2</v>
      </c>
      <c r="Q267" s="1">
        <f t="shared" si="34"/>
        <v>28758.853799999997</v>
      </c>
      <c r="R267">
        <f t="shared" si="41"/>
        <v>8.9734499924816191E-3</v>
      </c>
    </row>
    <row r="268" spans="1:19" x14ac:dyDescent="0.2">
      <c r="A268" s="69" t="s">
        <v>855</v>
      </c>
      <c r="B268" s="70" t="s">
        <v>39</v>
      </c>
      <c r="C268" s="69">
        <v>43819.35</v>
      </c>
      <c r="D268" s="69" t="s">
        <v>101</v>
      </c>
      <c r="E268" s="27">
        <f t="shared" si="30"/>
        <v>-3558.0034866010246</v>
      </c>
      <c r="F268" s="15">
        <f t="shared" si="31"/>
        <v>-3558</v>
      </c>
      <c r="G268" s="93">
        <f t="shared" si="40"/>
        <v>-6.1031900040688924E-3</v>
      </c>
      <c r="K268">
        <f>G268</f>
        <v>-6.1031900040688924E-3</v>
      </c>
      <c r="O268">
        <f t="shared" ca="1" si="32"/>
        <v>-3.7776633102658275E-2</v>
      </c>
      <c r="P268">
        <f t="shared" ca="1" si="33"/>
        <v>3.419668392828621E-2</v>
      </c>
      <c r="Q268" s="1">
        <f t="shared" si="34"/>
        <v>28800.85</v>
      </c>
      <c r="R268">
        <f t="shared" si="41"/>
        <v>-6.1031900040688924E-3</v>
      </c>
    </row>
    <row r="269" spans="1:19" x14ac:dyDescent="0.2">
      <c r="A269" s="69" t="s">
        <v>855</v>
      </c>
      <c r="B269" s="70" t="s">
        <v>39</v>
      </c>
      <c r="C269" s="69">
        <v>43833.326000000001</v>
      </c>
      <c r="D269" s="69" t="s">
        <v>101</v>
      </c>
      <c r="E269" s="27">
        <f t="shared" si="30"/>
        <v>-3550.01934456044</v>
      </c>
      <c r="F269" s="15">
        <f t="shared" si="31"/>
        <v>-3550</v>
      </c>
      <c r="G269" s="93">
        <f t="shared" si="40"/>
        <v>-3.3862070005852729E-2</v>
      </c>
      <c r="K269">
        <f>G269</f>
        <v>-3.3862070005852729E-2</v>
      </c>
      <c r="O269">
        <f t="shared" ca="1" si="32"/>
        <v>-3.7758298567003648E-2</v>
      </c>
      <c r="P269">
        <f t="shared" ca="1" si="33"/>
        <v>3.4171320644739697E-2</v>
      </c>
      <c r="Q269" s="1">
        <f t="shared" si="34"/>
        <v>28814.826000000001</v>
      </c>
      <c r="R269">
        <f t="shared" si="41"/>
        <v>-3.3862070005852729E-2</v>
      </c>
    </row>
    <row r="270" spans="1:19" x14ac:dyDescent="0.2">
      <c r="A270" s="9" t="s">
        <v>52</v>
      </c>
      <c r="B270" s="34" t="s">
        <v>39</v>
      </c>
      <c r="C270" s="33">
        <v>43868.39</v>
      </c>
      <c r="D270" s="33"/>
      <c r="E270" s="27">
        <f t="shared" si="30"/>
        <v>-3529.9881513355544</v>
      </c>
      <c r="F270" s="15">
        <f t="shared" si="31"/>
        <v>-3530</v>
      </c>
      <c r="G270" s="93">
        <f t="shared" si="40"/>
        <v>2.0740729989483953E-2</v>
      </c>
      <c r="I270">
        <f>G270</f>
        <v>2.0740729989483953E-2</v>
      </c>
      <c r="O270">
        <f t="shared" ca="1" si="32"/>
        <v>-3.7712462227867088E-2</v>
      </c>
      <c r="P270">
        <f t="shared" ca="1" si="33"/>
        <v>3.4107912435873411E-2</v>
      </c>
      <c r="Q270" s="1">
        <f t="shared" si="34"/>
        <v>28849.89</v>
      </c>
      <c r="R270">
        <f t="shared" si="41"/>
        <v>2.0740729989483953E-2</v>
      </c>
    </row>
    <row r="271" spans="1:19" x14ac:dyDescent="0.2">
      <c r="A271" s="69" t="s">
        <v>865</v>
      </c>
      <c r="B271" s="70" t="s">
        <v>39</v>
      </c>
      <c r="C271" s="69">
        <v>44517.802300000003</v>
      </c>
      <c r="D271" s="69" t="s">
        <v>101</v>
      </c>
      <c r="E271" s="27">
        <f t="shared" si="30"/>
        <v>-3158.9950169550493</v>
      </c>
      <c r="F271" s="15">
        <f t="shared" si="31"/>
        <v>-3159</v>
      </c>
      <c r="G271" s="93">
        <f t="shared" si="40"/>
        <v>8.7226699979510158E-3</v>
      </c>
      <c r="K271">
        <f>G271</f>
        <v>8.7226699979510158E-3</v>
      </c>
      <c r="O271">
        <f t="shared" ca="1" si="32"/>
        <v>-3.6862198136883843E-2</v>
      </c>
      <c r="P271">
        <f t="shared" ca="1" si="33"/>
        <v>3.2931690161403779E-2</v>
      </c>
      <c r="Q271" s="1">
        <f t="shared" si="34"/>
        <v>29499.302300000003</v>
      </c>
      <c r="R271">
        <f t="shared" si="41"/>
        <v>8.7226699979510158E-3</v>
      </c>
    </row>
    <row r="272" spans="1:19" x14ac:dyDescent="0.2">
      <c r="A272" s="9" t="s">
        <v>49</v>
      </c>
      <c r="B272" s="34" t="s">
        <v>41</v>
      </c>
      <c r="C272" s="33">
        <v>44525.644</v>
      </c>
      <c r="D272" s="33"/>
      <c r="E272" s="27">
        <f t="shared" si="30"/>
        <v>-3154.5152483059637</v>
      </c>
      <c r="F272" s="15">
        <f t="shared" si="31"/>
        <v>-3154.5</v>
      </c>
      <c r="G272" s="93">
        <f t="shared" si="40"/>
        <v>-2.6691700004448649E-2</v>
      </c>
      <c r="M272">
        <f>G272</f>
        <v>-2.6691700004448649E-2</v>
      </c>
      <c r="O272">
        <f t="shared" ca="1" si="32"/>
        <v>-3.6851884960578118E-2</v>
      </c>
      <c r="P272">
        <f t="shared" ca="1" si="33"/>
        <v>3.2917423314408868E-2</v>
      </c>
      <c r="Q272" s="1">
        <f t="shared" si="34"/>
        <v>29507.144</v>
      </c>
      <c r="S272">
        <f>G272</f>
        <v>-2.6691700004448649E-2</v>
      </c>
    </row>
    <row r="273" spans="1:19" x14ac:dyDescent="0.2">
      <c r="A273" s="69" t="s">
        <v>865</v>
      </c>
      <c r="B273" s="70" t="s">
        <v>41</v>
      </c>
      <c r="C273" s="69">
        <v>44840.738299999997</v>
      </c>
      <c r="D273" s="69" t="s">
        <v>101</v>
      </c>
      <c r="E273" s="27">
        <f t="shared" si="30"/>
        <v>-2974.5096925404978</v>
      </c>
      <c r="F273" s="15">
        <f t="shared" si="31"/>
        <v>-2974.5</v>
      </c>
      <c r="G273" s="93">
        <f t="shared" si="40"/>
        <v>-1.6966500006674323E-2</v>
      </c>
      <c r="K273">
        <f>G273</f>
        <v>-1.6966500006674323E-2</v>
      </c>
      <c r="O273">
        <f t="shared" ca="1" si="32"/>
        <v>-3.6439357908349054E-2</v>
      </c>
      <c r="P273">
        <f t="shared" ca="1" si="33"/>
        <v>3.2346749434612285E-2</v>
      </c>
      <c r="Q273" s="1">
        <f t="shared" si="34"/>
        <v>29822.238299999997</v>
      </c>
      <c r="S273">
        <f>G273</f>
        <v>-1.6966500006674323E-2</v>
      </c>
    </row>
    <row r="274" spans="1:19" x14ac:dyDescent="0.2">
      <c r="A274" s="69" t="s">
        <v>865</v>
      </c>
      <c r="B274" s="70" t="s">
        <v>39</v>
      </c>
      <c r="C274" s="69">
        <v>44853.891499999998</v>
      </c>
      <c r="D274" s="69" t="s">
        <v>101</v>
      </c>
      <c r="E274" s="27">
        <f t="shared" si="30"/>
        <v>-2966.9955957253715</v>
      </c>
      <c r="F274" s="15">
        <f t="shared" si="31"/>
        <v>-2967</v>
      </c>
      <c r="G274" s="93">
        <f t="shared" si="40"/>
        <v>7.7095499946153723E-3</v>
      </c>
      <c r="K274">
        <f>G274</f>
        <v>7.7095499946153723E-3</v>
      </c>
      <c r="O274">
        <f t="shared" ca="1" si="32"/>
        <v>-3.6422169281172839E-2</v>
      </c>
      <c r="P274">
        <f t="shared" ca="1" si="33"/>
        <v>3.2322971356287422E-2</v>
      </c>
      <c r="Q274" s="1">
        <f t="shared" si="34"/>
        <v>29835.391499999998</v>
      </c>
      <c r="R274">
        <f>G274</f>
        <v>7.7095499946153723E-3</v>
      </c>
    </row>
    <row r="275" spans="1:19" x14ac:dyDescent="0.2">
      <c r="A275" s="9" t="s">
        <v>53</v>
      </c>
      <c r="B275" s="34" t="s">
        <v>39</v>
      </c>
      <c r="C275" s="33">
        <v>44885.396000000001</v>
      </c>
      <c r="D275" s="33"/>
      <c r="E275" s="27">
        <f t="shared" si="30"/>
        <v>-2948.997856535505</v>
      </c>
      <c r="F275" s="15">
        <f t="shared" si="31"/>
        <v>-2949</v>
      </c>
      <c r="G275" s="93">
        <f t="shared" si="40"/>
        <v>3.752069991605822E-3</v>
      </c>
      <c r="I275">
        <f>G275</f>
        <v>3.752069991605822E-3</v>
      </c>
      <c r="O275">
        <f t="shared" ca="1" si="32"/>
        <v>-3.6380916575949933E-2</v>
      </c>
      <c r="P275">
        <f t="shared" ca="1" si="33"/>
        <v>3.2265903968307766E-2</v>
      </c>
      <c r="Q275" s="1">
        <f t="shared" si="34"/>
        <v>29866.896000000001</v>
      </c>
      <c r="R275">
        <f>G275</f>
        <v>3.752069991605822E-3</v>
      </c>
    </row>
    <row r="276" spans="1:19" x14ac:dyDescent="0.2">
      <c r="A276" s="9" t="s">
        <v>54</v>
      </c>
      <c r="B276" s="34" t="s">
        <v>41</v>
      </c>
      <c r="C276" s="33">
        <v>45164.575299999997</v>
      </c>
      <c r="D276" s="33"/>
      <c r="E276" s="27">
        <f t="shared" si="30"/>
        <v>-2789.5096491807112</v>
      </c>
      <c r="F276" s="15">
        <f t="shared" si="31"/>
        <v>-2789.5</v>
      </c>
      <c r="G276" s="93">
        <f t="shared" si="40"/>
        <v>-1.6890600010810886E-2</v>
      </c>
      <c r="K276">
        <f>G276</f>
        <v>-1.6890600010810886E-2</v>
      </c>
      <c r="O276">
        <f t="shared" ca="1" si="32"/>
        <v>-3.6015371771335847E-2</v>
      </c>
      <c r="P276">
        <f t="shared" ca="1" si="33"/>
        <v>3.1760223502599126E-2</v>
      </c>
      <c r="Q276" s="1">
        <f t="shared" si="34"/>
        <v>30146.075299999997</v>
      </c>
      <c r="S276">
        <f>G276</f>
        <v>-1.6890600010810886E-2</v>
      </c>
    </row>
    <row r="277" spans="1:19" x14ac:dyDescent="0.2">
      <c r="A277" s="9" t="s">
        <v>54</v>
      </c>
      <c r="B277" s="34" t="s">
        <v>39</v>
      </c>
      <c r="C277" s="33">
        <v>45165.476000000002</v>
      </c>
      <c r="D277" s="33"/>
      <c r="E277" s="27">
        <f t="shared" ref="E277:E340" si="42">(C277-C$7)/C$8</f>
        <v>-2788.9951016180325</v>
      </c>
      <c r="F277" s="15">
        <f t="shared" ref="F277:F340" si="43">ROUND(2*E277,0)/2</f>
        <v>-2789</v>
      </c>
      <c r="G277" s="93">
        <f t="shared" si="40"/>
        <v>8.5744699972565286E-3</v>
      </c>
      <c r="K277">
        <f>G277</f>
        <v>8.5744699972565286E-3</v>
      </c>
      <c r="O277">
        <f t="shared" ref="O277:O340" ca="1" si="44">+C$11+C$12*$F277</f>
        <v>-3.6014225862857428E-2</v>
      </c>
      <c r="P277">
        <f t="shared" ref="P277:P340" ca="1" si="45">+D$11+D$12*$F277</f>
        <v>3.1758638297377469E-2</v>
      </c>
      <c r="Q277" s="1">
        <f t="shared" ref="Q277:Q340" si="46">+C277-15018.5</f>
        <v>30146.976000000002</v>
      </c>
      <c r="R277">
        <f>G277</f>
        <v>8.5744699972565286E-3</v>
      </c>
    </row>
    <row r="278" spans="1:19" x14ac:dyDescent="0.2">
      <c r="A278" s="35" t="s">
        <v>54</v>
      </c>
      <c r="B278" s="36" t="s">
        <v>41</v>
      </c>
      <c r="C278" s="35">
        <v>45253.850899999998</v>
      </c>
      <c r="D278" s="35" t="s">
        <v>108</v>
      </c>
      <c r="E278" s="27">
        <f t="shared" si="42"/>
        <v>-2738.5087139232483</v>
      </c>
      <c r="F278" s="15">
        <f t="shared" si="43"/>
        <v>-2738.5</v>
      </c>
      <c r="G278" s="93">
        <f t="shared" si="40"/>
        <v>-1.525346000562422E-2</v>
      </c>
      <c r="K278">
        <f>G278</f>
        <v>-1.525346000562422E-2</v>
      </c>
      <c r="O278">
        <f t="shared" ca="1" si="44"/>
        <v>-3.5898489106537611E-2</v>
      </c>
      <c r="P278">
        <f t="shared" ca="1" si="45"/>
        <v>3.1598532569990095E-2</v>
      </c>
      <c r="Q278" s="1">
        <f t="shared" si="46"/>
        <v>30235.350899999998</v>
      </c>
      <c r="S278">
        <f>G278</f>
        <v>-1.525346000562422E-2</v>
      </c>
    </row>
    <row r="279" spans="1:19" x14ac:dyDescent="0.2">
      <c r="A279" s="9" t="s">
        <v>55</v>
      </c>
      <c r="B279" s="34" t="s">
        <v>41</v>
      </c>
      <c r="C279" s="33">
        <v>45558.421000000002</v>
      </c>
      <c r="D279" s="33"/>
      <c r="E279" s="27">
        <f t="shared" si="42"/>
        <v>-2564.5153725011887</v>
      </c>
      <c r="F279" s="15">
        <f t="shared" si="43"/>
        <v>-2564.5</v>
      </c>
      <c r="G279" s="93">
        <f t="shared" si="40"/>
        <v>-2.6909100000921171E-2</v>
      </c>
      <c r="N279">
        <f>G279</f>
        <v>-2.6909100000921171E-2</v>
      </c>
      <c r="O279">
        <f t="shared" ca="1" si="44"/>
        <v>-3.5499712956049513E-2</v>
      </c>
      <c r="P279">
        <f t="shared" ca="1" si="45"/>
        <v>3.1046881152853398E-2</v>
      </c>
      <c r="Q279" s="1">
        <f t="shared" si="46"/>
        <v>30539.921000000002</v>
      </c>
      <c r="S279">
        <f>G279</f>
        <v>-2.6909100000921171E-2</v>
      </c>
    </row>
    <row r="280" spans="1:19" x14ac:dyDescent="0.2">
      <c r="A280" s="9" t="s">
        <v>49</v>
      </c>
      <c r="B280" s="34" t="s">
        <v>41</v>
      </c>
      <c r="C280" s="33">
        <v>45584.71</v>
      </c>
      <c r="D280" s="33"/>
      <c r="E280" s="27">
        <f t="shared" si="42"/>
        <v>-2549.497119059226</v>
      </c>
      <c r="F280" s="15">
        <f t="shared" si="43"/>
        <v>-2549.5</v>
      </c>
      <c r="G280" s="93">
        <f t="shared" si="40"/>
        <v>5.0429999901098199E-3</v>
      </c>
      <c r="M280">
        <f>G280</f>
        <v>5.0429999901098199E-3</v>
      </c>
      <c r="O280">
        <f t="shared" ca="1" si="44"/>
        <v>-3.546533570169709E-2</v>
      </c>
      <c r="P280">
        <f t="shared" ca="1" si="45"/>
        <v>3.0999324996203684E-2</v>
      </c>
      <c r="Q280" s="1">
        <f t="shared" si="46"/>
        <v>30566.21</v>
      </c>
      <c r="S280">
        <f>G280</f>
        <v>5.0429999901098199E-3</v>
      </c>
    </row>
    <row r="281" spans="1:19" x14ac:dyDescent="0.2">
      <c r="A281" s="9" t="s">
        <v>56</v>
      </c>
      <c r="B281" s="34" t="s">
        <v>39</v>
      </c>
      <c r="C281" s="33">
        <v>45685.363700000002</v>
      </c>
      <c r="D281" s="33"/>
      <c r="E281" s="27">
        <f t="shared" si="42"/>
        <v>-2491.9961575745178</v>
      </c>
      <c r="F281" s="15">
        <f t="shared" si="43"/>
        <v>-2492</v>
      </c>
      <c r="G281" s="93">
        <f t="shared" si="40"/>
        <v>6.7260499927215278E-3</v>
      </c>
      <c r="K281">
        <f>G281</f>
        <v>6.7260499927215278E-3</v>
      </c>
      <c r="O281">
        <f t="shared" ca="1" si="44"/>
        <v>-3.5333556226679469E-2</v>
      </c>
      <c r="P281">
        <f t="shared" ca="1" si="45"/>
        <v>3.0817026395713105E-2</v>
      </c>
      <c r="Q281" s="1">
        <f t="shared" si="46"/>
        <v>30666.863700000002</v>
      </c>
      <c r="R281">
        <f>G281</f>
        <v>6.7260499927215278E-3</v>
      </c>
    </row>
    <row r="282" spans="1:19" x14ac:dyDescent="0.2">
      <c r="A282" s="9" t="s">
        <v>49</v>
      </c>
      <c r="B282" s="34" t="s">
        <v>41</v>
      </c>
      <c r="C282" s="33">
        <v>46020.561999999998</v>
      </c>
      <c r="D282" s="33"/>
      <c r="E282" s="27">
        <f t="shared" si="42"/>
        <v>-2300.5056854106633</v>
      </c>
      <c r="F282" s="15">
        <f t="shared" si="43"/>
        <v>-2300.5</v>
      </c>
      <c r="G282" s="93">
        <f t="shared" si="40"/>
        <v>-9.9521400043158792E-3</v>
      </c>
      <c r="M282">
        <f>G282</f>
        <v>-9.9521400043158792E-3</v>
      </c>
      <c r="O282">
        <f t="shared" ca="1" si="44"/>
        <v>-3.4894673279446876E-2</v>
      </c>
      <c r="P282">
        <f t="shared" ca="1" si="45"/>
        <v>3.020989279581841E-2</v>
      </c>
      <c r="Q282" s="1">
        <f t="shared" si="46"/>
        <v>31002.061999999998</v>
      </c>
      <c r="S282">
        <f>G282</f>
        <v>-9.9521400043158792E-3</v>
      </c>
    </row>
    <row r="283" spans="1:19" x14ac:dyDescent="0.2">
      <c r="A283" s="69" t="s">
        <v>907</v>
      </c>
      <c r="B283" s="70" t="s">
        <v>39</v>
      </c>
      <c r="C283" s="69">
        <v>46035.442000000003</v>
      </c>
      <c r="D283" s="69" t="s">
        <v>101</v>
      </c>
      <c r="E283" s="27">
        <f t="shared" si="42"/>
        <v>-2292.0051105992784</v>
      </c>
      <c r="F283" s="15">
        <f t="shared" si="43"/>
        <v>-2292</v>
      </c>
      <c r="G283" s="93">
        <f t="shared" si="40"/>
        <v>-8.9459500013617799E-3</v>
      </c>
      <c r="K283">
        <f>G283</f>
        <v>-8.9459500013617799E-3</v>
      </c>
      <c r="O283">
        <f t="shared" ca="1" si="44"/>
        <v>-3.4875192835313838E-2</v>
      </c>
      <c r="P283">
        <f t="shared" ca="1" si="45"/>
        <v>3.0182944307050236E-2</v>
      </c>
      <c r="Q283" s="1">
        <f t="shared" si="46"/>
        <v>31016.942000000003</v>
      </c>
      <c r="R283">
        <f>G283</f>
        <v>-8.9459500013617799E-3</v>
      </c>
    </row>
    <row r="284" spans="1:19" x14ac:dyDescent="0.2">
      <c r="A284" s="35" t="s">
        <v>44</v>
      </c>
      <c r="B284" s="36" t="s">
        <v>39</v>
      </c>
      <c r="C284" s="35">
        <v>46233.440000000002</v>
      </c>
      <c r="D284" s="35" t="s">
        <v>108</v>
      </c>
      <c r="E284" s="27">
        <f t="shared" si="42"/>
        <v>-2178.8937657401329</v>
      </c>
      <c r="F284" s="15">
        <f t="shared" si="43"/>
        <v>-2179</v>
      </c>
      <c r="G284" s="93"/>
      <c r="K284" s="11">
        <v>0.18595986999571323</v>
      </c>
      <c r="O284">
        <f t="shared" ca="1" si="44"/>
        <v>-3.4616217519192256E-2</v>
      </c>
      <c r="P284">
        <f t="shared" ca="1" si="45"/>
        <v>2.9824687926955716E-2</v>
      </c>
      <c r="Q284" s="1">
        <f t="shared" si="46"/>
        <v>31214.940000000002</v>
      </c>
    </row>
    <row r="285" spans="1:19" x14ac:dyDescent="0.2">
      <c r="A285" s="9" t="s">
        <v>57</v>
      </c>
      <c r="B285" s="34" t="s">
        <v>39</v>
      </c>
      <c r="C285" s="33">
        <v>46259.504999999997</v>
      </c>
      <c r="D285" s="33"/>
      <c r="E285" s="27">
        <f t="shared" si="42"/>
        <v>-2164.0034779404932</v>
      </c>
      <c r="F285" s="15">
        <f t="shared" si="43"/>
        <v>-2164</v>
      </c>
      <c r="G285" s="93">
        <f t="shared" ref="G285:G294" si="47">C285-(C$7+F285*C$8)</f>
        <v>-6.0880300079588778E-3</v>
      </c>
      <c r="I285">
        <f>G285</f>
        <v>-6.0880300079588778E-3</v>
      </c>
      <c r="O285">
        <f t="shared" ca="1" si="44"/>
        <v>-3.4581840264839833E-2</v>
      </c>
      <c r="P285">
        <f t="shared" ca="1" si="45"/>
        <v>2.9777131770305998E-2</v>
      </c>
      <c r="Q285" s="1">
        <f t="shared" si="46"/>
        <v>31241.004999999997</v>
      </c>
      <c r="R285">
        <f t="shared" ref="R285:R292" si="48">G285</f>
        <v>-6.0880300079588778E-3</v>
      </c>
    </row>
    <row r="286" spans="1:19" x14ac:dyDescent="0.2">
      <c r="A286" s="69" t="s">
        <v>907</v>
      </c>
      <c r="B286" s="70" t="s">
        <v>39</v>
      </c>
      <c r="C286" s="69">
        <v>46294.512999999999</v>
      </c>
      <c r="D286" s="69" t="s">
        <v>101</v>
      </c>
      <c r="E286" s="27">
        <f t="shared" si="42"/>
        <v>-2144.0042761261861</v>
      </c>
      <c r="F286" s="15">
        <f t="shared" si="43"/>
        <v>-2144</v>
      </c>
      <c r="G286" s="93">
        <f t="shared" si="47"/>
        <v>-7.4852300094789825E-3</v>
      </c>
      <c r="K286">
        <f t="shared" ref="K286:K292" si="49">G286</f>
        <v>-7.4852300094789825E-3</v>
      </c>
      <c r="O286">
        <f t="shared" ca="1" si="44"/>
        <v>-3.4536003925703274E-2</v>
      </c>
      <c r="P286">
        <f t="shared" ca="1" si="45"/>
        <v>2.9713723561439712E-2</v>
      </c>
      <c r="Q286" s="1">
        <f t="shared" si="46"/>
        <v>31276.012999999999</v>
      </c>
      <c r="R286">
        <f t="shared" si="48"/>
        <v>-7.4852300094789825E-3</v>
      </c>
    </row>
    <row r="287" spans="1:19" x14ac:dyDescent="0.2">
      <c r="A287" s="69" t="s">
        <v>907</v>
      </c>
      <c r="B287" s="70" t="s">
        <v>39</v>
      </c>
      <c r="C287" s="69">
        <v>46294.516000000003</v>
      </c>
      <c r="D287" s="69" t="s">
        <v>101</v>
      </c>
      <c r="E287" s="27">
        <f t="shared" si="42"/>
        <v>-2144.0025623006172</v>
      </c>
      <c r="F287" s="15">
        <f t="shared" si="43"/>
        <v>-2144</v>
      </c>
      <c r="G287" s="93">
        <f t="shared" si="47"/>
        <v>-4.4852300052298233E-3</v>
      </c>
      <c r="K287">
        <f t="shared" si="49"/>
        <v>-4.4852300052298233E-3</v>
      </c>
      <c r="O287">
        <f t="shared" ca="1" si="44"/>
        <v>-3.4536003925703274E-2</v>
      </c>
      <c r="P287">
        <f t="shared" ca="1" si="45"/>
        <v>2.9713723561439712E-2</v>
      </c>
      <c r="Q287" s="1">
        <f t="shared" si="46"/>
        <v>31276.016000000003</v>
      </c>
      <c r="R287">
        <f t="shared" si="48"/>
        <v>-4.4852300052298233E-3</v>
      </c>
    </row>
    <row r="288" spans="1:19" x14ac:dyDescent="0.2">
      <c r="A288" s="69" t="s">
        <v>907</v>
      </c>
      <c r="B288" s="70" t="s">
        <v>39</v>
      </c>
      <c r="C288" s="69">
        <v>46294.517</v>
      </c>
      <c r="D288" s="69" t="s">
        <v>101</v>
      </c>
      <c r="E288" s="27">
        <f t="shared" si="42"/>
        <v>-2144.00199102543</v>
      </c>
      <c r="F288" s="15">
        <f t="shared" si="43"/>
        <v>-2144</v>
      </c>
      <c r="G288" s="93">
        <f t="shared" si="47"/>
        <v>-3.4852300086640753E-3</v>
      </c>
      <c r="K288">
        <f t="shared" si="49"/>
        <v>-3.4852300086640753E-3</v>
      </c>
      <c r="O288">
        <f t="shared" ca="1" si="44"/>
        <v>-3.4536003925703274E-2</v>
      </c>
      <c r="P288">
        <f t="shared" ca="1" si="45"/>
        <v>2.9713723561439712E-2</v>
      </c>
      <c r="Q288" s="1">
        <f t="shared" si="46"/>
        <v>31276.017</v>
      </c>
      <c r="R288">
        <f t="shared" si="48"/>
        <v>-3.4852300086640753E-3</v>
      </c>
    </row>
    <row r="289" spans="1:19" x14ac:dyDescent="0.2">
      <c r="A289" s="69" t="s">
        <v>907</v>
      </c>
      <c r="B289" s="70" t="s">
        <v>39</v>
      </c>
      <c r="C289" s="69">
        <v>46294.517999999996</v>
      </c>
      <c r="D289" s="69" t="s">
        <v>101</v>
      </c>
      <c r="E289" s="27">
        <f t="shared" si="42"/>
        <v>-2144.0014197502433</v>
      </c>
      <c r="F289" s="15">
        <f t="shared" si="43"/>
        <v>-2144</v>
      </c>
      <c r="G289" s="93">
        <f t="shared" si="47"/>
        <v>-2.4852300120983273E-3</v>
      </c>
      <c r="K289">
        <f t="shared" si="49"/>
        <v>-2.4852300120983273E-3</v>
      </c>
      <c r="O289">
        <f t="shared" ca="1" si="44"/>
        <v>-3.4536003925703274E-2</v>
      </c>
      <c r="P289">
        <f t="shared" ca="1" si="45"/>
        <v>2.9713723561439712E-2</v>
      </c>
      <c r="Q289" s="1">
        <f t="shared" si="46"/>
        <v>31276.017999999996</v>
      </c>
      <c r="R289">
        <f t="shared" si="48"/>
        <v>-2.4852300120983273E-3</v>
      </c>
    </row>
    <row r="290" spans="1:19" x14ac:dyDescent="0.2">
      <c r="A290" s="69" t="s">
        <v>907</v>
      </c>
      <c r="B290" s="70" t="s">
        <v>39</v>
      </c>
      <c r="C290" s="69">
        <v>46294.52</v>
      </c>
      <c r="D290" s="69" t="s">
        <v>101</v>
      </c>
      <c r="E290" s="27">
        <f t="shared" si="42"/>
        <v>-2144.0002771998652</v>
      </c>
      <c r="F290" s="15">
        <f t="shared" si="43"/>
        <v>-2144</v>
      </c>
      <c r="G290" s="93">
        <f t="shared" si="47"/>
        <v>-4.8523001169087365E-4</v>
      </c>
      <c r="K290">
        <f t="shared" si="49"/>
        <v>-4.8523001169087365E-4</v>
      </c>
      <c r="O290">
        <f t="shared" ca="1" si="44"/>
        <v>-3.4536003925703274E-2</v>
      </c>
      <c r="P290">
        <f t="shared" ca="1" si="45"/>
        <v>2.9713723561439712E-2</v>
      </c>
      <c r="Q290" s="1">
        <f t="shared" si="46"/>
        <v>31276.019999999997</v>
      </c>
      <c r="R290">
        <f t="shared" si="48"/>
        <v>-4.8523001169087365E-4</v>
      </c>
    </row>
    <row r="291" spans="1:19" x14ac:dyDescent="0.2">
      <c r="A291" s="69" t="s">
        <v>907</v>
      </c>
      <c r="B291" s="70" t="s">
        <v>39</v>
      </c>
      <c r="C291" s="69">
        <v>46294.521999999997</v>
      </c>
      <c r="D291" s="69" t="s">
        <v>101</v>
      </c>
      <c r="E291" s="27">
        <f t="shared" si="42"/>
        <v>-2143.9991346494871</v>
      </c>
      <c r="F291" s="15">
        <f t="shared" si="43"/>
        <v>-2144</v>
      </c>
      <c r="G291" s="93">
        <f t="shared" si="47"/>
        <v>1.51476998871658E-3</v>
      </c>
      <c r="K291">
        <f t="shared" si="49"/>
        <v>1.51476998871658E-3</v>
      </c>
      <c r="O291">
        <f t="shared" ca="1" si="44"/>
        <v>-3.4536003925703274E-2</v>
      </c>
      <c r="P291">
        <f t="shared" ca="1" si="45"/>
        <v>2.9713723561439712E-2</v>
      </c>
      <c r="Q291" s="1">
        <f t="shared" si="46"/>
        <v>31276.021999999997</v>
      </c>
      <c r="R291">
        <f t="shared" si="48"/>
        <v>1.51476998871658E-3</v>
      </c>
    </row>
    <row r="292" spans="1:19" x14ac:dyDescent="0.2">
      <c r="A292" s="69" t="s">
        <v>907</v>
      </c>
      <c r="B292" s="70" t="s">
        <v>39</v>
      </c>
      <c r="C292" s="69">
        <v>46294.523000000001</v>
      </c>
      <c r="D292" s="69" t="s">
        <v>101</v>
      </c>
      <c r="E292" s="27">
        <f t="shared" si="42"/>
        <v>-2143.9985633742958</v>
      </c>
      <c r="F292" s="15">
        <f t="shared" si="43"/>
        <v>-2144</v>
      </c>
      <c r="G292" s="93">
        <f t="shared" si="47"/>
        <v>2.5147699925582856E-3</v>
      </c>
      <c r="K292">
        <f t="shared" si="49"/>
        <v>2.5147699925582856E-3</v>
      </c>
      <c r="O292">
        <f t="shared" ca="1" si="44"/>
        <v>-3.4536003925703274E-2</v>
      </c>
      <c r="P292">
        <f t="shared" ca="1" si="45"/>
        <v>2.9713723561439712E-2</v>
      </c>
      <c r="Q292" s="1">
        <f t="shared" si="46"/>
        <v>31276.023000000001</v>
      </c>
      <c r="R292">
        <f t="shared" si="48"/>
        <v>2.5147699925582856E-3</v>
      </c>
    </row>
    <row r="293" spans="1:19" x14ac:dyDescent="0.2">
      <c r="A293" s="9" t="s">
        <v>58</v>
      </c>
      <c r="B293" s="34" t="s">
        <v>41</v>
      </c>
      <c r="C293" s="33">
        <v>46295.391000000003</v>
      </c>
      <c r="D293" s="33"/>
      <c r="E293" s="27">
        <f t="shared" si="42"/>
        <v>-2143.5026965102975</v>
      </c>
      <c r="F293" s="15">
        <f t="shared" si="43"/>
        <v>-2143.5</v>
      </c>
      <c r="G293" s="93">
        <f t="shared" si="47"/>
        <v>-4.7201600027619861E-3</v>
      </c>
      <c r="I293">
        <f>G293</f>
        <v>-4.7201600027619861E-3</v>
      </c>
      <c r="O293">
        <f t="shared" ca="1" si="44"/>
        <v>-3.4534858017224862E-2</v>
      </c>
      <c r="P293">
        <f t="shared" ca="1" si="45"/>
        <v>2.9712138356218054E-2</v>
      </c>
      <c r="Q293" s="1">
        <f t="shared" si="46"/>
        <v>31276.891000000003</v>
      </c>
      <c r="S293">
        <f>G293</f>
        <v>-4.7201600027619861E-3</v>
      </c>
    </row>
    <row r="294" spans="1:19" x14ac:dyDescent="0.2">
      <c r="A294" s="9" t="s">
        <v>49</v>
      </c>
      <c r="B294" s="34" t="s">
        <v>41</v>
      </c>
      <c r="C294" s="33">
        <v>46321.64</v>
      </c>
      <c r="D294" s="33"/>
      <c r="E294" s="27">
        <f t="shared" si="42"/>
        <v>-2128.5072940758923</v>
      </c>
      <c r="F294" s="15">
        <f t="shared" si="43"/>
        <v>-2128.5</v>
      </c>
      <c r="G294" s="93">
        <f t="shared" si="47"/>
        <v>-1.2768060005328152E-2</v>
      </c>
      <c r="M294">
        <f>G294</f>
        <v>-1.2768060005328152E-2</v>
      </c>
      <c r="O294">
        <f t="shared" ca="1" si="44"/>
        <v>-3.4500480762872439E-2</v>
      </c>
      <c r="P294">
        <f t="shared" ca="1" si="45"/>
        <v>2.9664582199568339E-2</v>
      </c>
      <c r="Q294" s="1">
        <f t="shared" si="46"/>
        <v>31303.14</v>
      </c>
      <c r="S294">
        <f>G294</f>
        <v>-1.2768060005328152E-2</v>
      </c>
    </row>
    <row r="295" spans="1:19" x14ac:dyDescent="0.2">
      <c r="A295" s="9" t="s">
        <v>59</v>
      </c>
      <c r="B295" s="34" t="s">
        <v>41</v>
      </c>
      <c r="C295" s="33">
        <v>46351.374000000003</v>
      </c>
      <c r="D295" s="33"/>
      <c r="E295" s="27">
        <f t="shared" si="42"/>
        <v>-2111.5209976080378</v>
      </c>
      <c r="F295" s="15">
        <f t="shared" si="43"/>
        <v>-2111.5</v>
      </c>
      <c r="G295" s="93"/>
      <c r="N295" s="11">
        <v>-3.6755680004716851E-2</v>
      </c>
      <c r="O295">
        <f t="shared" ca="1" si="44"/>
        <v>-3.4461519874606356E-2</v>
      </c>
      <c r="P295">
        <f t="shared" ca="1" si="45"/>
        <v>2.9610685222031995E-2</v>
      </c>
      <c r="Q295" s="1">
        <f t="shared" si="46"/>
        <v>31332.874000000003</v>
      </c>
    </row>
    <row r="296" spans="1:19" x14ac:dyDescent="0.2">
      <c r="A296" s="9" t="s">
        <v>49</v>
      </c>
      <c r="B296" s="34" t="s">
        <v>41</v>
      </c>
      <c r="C296" s="33">
        <v>46363.646999999997</v>
      </c>
      <c r="D296" s="33"/>
      <c r="E296" s="27">
        <f t="shared" si="42"/>
        <v>-2104.5097372142177</v>
      </c>
      <c r="F296" s="15">
        <f t="shared" si="43"/>
        <v>-2104.5</v>
      </c>
      <c r="G296" s="93">
        <f t="shared" ref="G296:G359" si="50">C296-(C$7+F296*C$8)</f>
        <v>-1.704470000549918E-2</v>
      </c>
      <c r="M296">
        <f>G296</f>
        <v>-1.704470000549918E-2</v>
      </c>
      <c r="O296">
        <f t="shared" ca="1" si="44"/>
        <v>-3.4445477155908559E-2</v>
      </c>
      <c r="P296">
        <f t="shared" ca="1" si="45"/>
        <v>2.9588492348928797E-2</v>
      </c>
      <c r="Q296" s="1">
        <f t="shared" si="46"/>
        <v>31345.146999999997</v>
      </c>
      <c r="S296">
        <f>G296</f>
        <v>-1.704470000549918E-2</v>
      </c>
    </row>
    <row r="297" spans="1:19" x14ac:dyDescent="0.2">
      <c r="A297" s="9" t="s">
        <v>60</v>
      </c>
      <c r="B297" s="34" t="s">
        <v>41</v>
      </c>
      <c r="C297" s="33">
        <v>46491.425999999999</v>
      </c>
      <c r="D297" s="33"/>
      <c r="E297" s="27">
        <f t="shared" si="42"/>
        <v>-2031.5127648470373</v>
      </c>
      <c r="F297" s="15">
        <f t="shared" si="43"/>
        <v>-2031.5</v>
      </c>
      <c r="G297" s="93">
        <f t="shared" si="50"/>
        <v>-2.2344480006722733E-2</v>
      </c>
      <c r="N297">
        <f>G297</f>
        <v>-2.2344480006722733E-2</v>
      </c>
      <c r="O297">
        <f t="shared" ca="1" si="44"/>
        <v>-3.4278174518060103E-2</v>
      </c>
      <c r="P297">
        <f t="shared" ca="1" si="45"/>
        <v>2.9357052386566846E-2</v>
      </c>
      <c r="Q297" s="1">
        <f t="shared" si="46"/>
        <v>31472.925999999999</v>
      </c>
      <c r="S297">
        <f>G297</f>
        <v>-2.2344480006722733E-2</v>
      </c>
    </row>
    <row r="298" spans="1:19" x14ac:dyDescent="0.2">
      <c r="A298" s="9" t="s">
        <v>60</v>
      </c>
      <c r="B298" s="34" t="s">
        <v>39</v>
      </c>
      <c r="C298" s="33">
        <v>46492.328999999998</v>
      </c>
      <c r="D298" s="33"/>
      <c r="E298" s="27">
        <f t="shared" si="42"/>
        <v>-2030.996903351428</v>
      </c>
      <c r="F298" s="15">
        <f t="shared" si="43"/>
        <v>-2031</v>
      </c>
      <c r="G298" s="93">
        <f t="shared" si="50"/>
        <v>5.420589994173497E-3</v>
      </c>
      <c r="N298">
        <f>G298</f>
        <v>5.420589994173497E-3</v>
      </c>
      <c r="O298">
        <f t="shared" ca="1" si="44"/>
        <v>-3.4277028609581692E-2</v>
      </c>
      <c r="P298">
        <f t="shared" ca="1" si="45"/>
        <v>2.9355467181345192E-2</v>
      </c>
      <c r="Q298" s="1">
        <f t="shared" si="46"/>
        <v>31473.828999999998</v>
      </c>
      <c r="R298">
        <f>G298</f>
        <v>5.420589994173497E-3</v>
      </c>
    </row>
    <row r="299" spans="1:19" x14ac:dyDescent="0.2">
      <c r="A299" s="69" t="s">
        <v>960</v>
      </c>
      <c r="B299" s="70" t="s">
        <v>41</v>
      </c>
      <c r="C299" s="69">
        <v>46680.502999999997</v>
      </c>
      <c r="D299" s="69" t="s">
        <v>101</v>
      </c>
      <c r="E299" s="27">
        <f t="shared" si="42"/>
        <v>-1923.4977659484002</v>
      </c>
      <c r="F299" s="15">
        <f t="shared" si="43"/>
        <v>-1923.5</v>
      </c>
      <c r="G299" s="93">
        <f t="shared" si="50"/>
        <v>3.9106399926822633E-3</v>
      </c>
      <c r="K299">
        <f t="shared" ref="K299:K310" si="51">G299</f>
        <v>3.9106399926822633E-3</v>
      </c>
      <c r="O299">
        <f t="shared" ca="1" si="44"/>
        <v>-3.4030658286722665E-2</v>
      </c>
      <c r="P299">
        <f t="shared" ca="1" si="45"/>
        <v>2.9014648058688898E-2</v>
      </c>
      <c r="Q299" s="1">
        <f t="shared" si="46"/>
        <v>31662.002999999997</v>
      </c>
      <c r="S299">
        <f>G299</f>
        <v>3.9106399926822633E-3</v>
      </c>
    </row>
    <row r="300" spans="1:19" x14ac:dyDescent="0.2">
      <c r="A300" s="69" t="s">
        <v>960</v>
      </c>
      <c r="B300" s="70" t="s">
        <v>41</v>
      </c>
      <c r="C300" s="69">
        <v>46680.506000000001</v>
      </c>
      <c r="D300" s="69" t="s">
        <v>101</v>
      </c>
      <c r="E300" s="27">
        <f t="shared" si="42"/>
        <v>-1923.4960521228309</v>
      </c>
      <c r="F300" s="15">
        <f t="shared" si="43"/>
        <v>-1923.5</v>
      </c>
      <c r="G300" s="93">
        <f t="shared" si="50"/>
        <v>6.9106399969314225E-3</v>
      </c>
      <c r="K300">
        <f t="shared" si="51"/>
        <v>6.9106399969314225E-3</v>
      </c>
      <c r="O300">
        <f t="shared" ca="1" si="44"/>
        <v>-3.4030658286722665E-2</v>
      </c>
      <c r="P300">
        <f t="shared" ca="1" si="45"/>
        <v>2.9014648058688898E-2</v>
      </c>
      <c r="Q300" s="1">
        <f t="shared" si="46"/>
        <v>31662.006000000001</v>
      </c>
      <c r="S300">
        <f>G300</f>
        <v>6.9106399969314225E-3</v>
      </c>
    </row>
    <row r="301" spans="1:19" x14ac:dyDescent="0.2">
      <c r="A301" s="35" t="s">
        <v>44</v>
      </c>
      <c r="B301" s="36" t="s">
        <v>39</v>
      </c>
      <c r="C301" s="35">
        <v>46716.573499999999</v>
      </c>
      <c r="D301" s="35" t="s">
        <v>108</v>
      </c>
      <c r="E301" s="27">
        <f t="shared" si="42"/>
        <v>-1902.8915842458478</v>
      </c>
      <c r="F301" s="15">
        <f t="shared" si="43"/>
        <v>-1903</v>
      </c>
      <c r="G301" s="93">
        <f t="shared" si="50"/>
        <v>0.18977850999363</v>
      </c>
      <c r="K301" s="11">
        <f t="shared" si="51"/>
        <v>0.18977850999363</v>
      </c>
      <c r="O301">
        <f t="shared" ca="1" si="44"/>
        <v>-3.3983676039107694E-2</v>
      </c>
      <c r="P301">
        <f t="shared" ca="1" si="45"/>
        <v>2.8949654644600954E-2</v>
      </c>
      <c r="Q301" s="1">
        <f t="shared" si="46"/>
        <v>31698.073499999999</v>
      </c>
    </row>
    <row r="302" spans="1:19" x14ac:dyDescent="0.2">
      <c r="A302" s="35" t="s">
        <v>44</v>
      </c>
      <c r="B302" s="36" t="s">
        <v>41</v>
      </c>
      <c r="C302" s="35">
        <v>46766.427000000003</v>
      </c>
      <c r="D302" s="35" t="s">
        <v>108</v>
      </c>
      <c r="E302" s="27">
        <f t="shared" si="42"/>
        <v>-1874.4115166141748</v>
      </c>
      <c r="F302" s="15">
        <f t="shared" si="43"/>
        <v>-1874.5</v>
      </c>
      <c r="G302" s="93">
        <f t="shared" si="50"/>
        <v>0.15488750000076834</v>
      </c>
      <c r="K302" s="11">
        <f t="shared" si="51"/>
        <v>0.15488750000076834</v>
      </c>
      <c r="O302">
        <f t="shared" ca="1" si="44"/>
        <v>-3.3918359255838089E-2</v>
      </c>
      <c r="P302">
        <f t="shared" ca="1" si="45"/>
        <v>2.8859297946966494E-2</v>
      </c>
      <c r="Q302" s="1">
        <f t="shared" si="46"/>
        <v>31747.927000000003</v>
      </c>
    </row>
    <row r="303" spans="1:19" x14ac:dyDescent="0.2">
      <c r="A303" s="35" t="s">
        <v>44</v>
      </c>
      <c r="B303" s="36" t="s">
        <v>39</v>
      </c>
      <c r="C303" s="35">
        <v>46786.590499999998</v>
      </c>
      <c r="D303" s="35" t="s">
        <v>108</v>
      </c>
      <c r="E303" s="27">
        <f t="shared" si="42"/>
        <v>-1862.8926093420469</v>
      </c>
      <c r="F303" s="15">
        <f t="shared" si="43"/>
        <v>-1863</v>
      </c>
      <c r="G303" s="93">
        <f t="shared" si="50"/>
        <v>0.18798410999443149</v>
      </c>
      <c r="K303" s="11">
        <f t="shared" si="51"/>
        <v>0.18798410999443149</v>
      </c>
      <c r="O303">
        <f t="shared" ca="1" si="44"/>
        <v>-3.3892003360834561E-2</v>
      </c>
      <c r="P303">
        <f t="shared" ca="1" si="45"/>
        <v>2.8822838226868378E-2</v>
      </c>
      <c r="Q303" s="1">
        <f t="shared" si="46"/>
        <v>31768.090499999998</v>
      </c>
    </row>
    <row r="304" spans="1:19" x14ac:dyDescent="0.2">
      <c r="A304" s="35" t="s">
        <v>44</v>
      </c>
      <c r="B304" s="36" t="s">
        <v>41</v>
      </c>
      <c r="C304" s="35">
        <v>46850.449500000002</v>
      </c>
      <c r="D304" s="35" t="s">
        <v>108</v>
      </c>
      <c r="E304" s="27">
        <f t="shared" si="42"/>
        <v>-1826.4115470517174</v>
      </c>
      <c r="F304" s="15">
        <f t="shared" si="43"/>
        <v>-1826.5</v>
      </c>
      <c r="G304" s="93">
        <f t="shared" si="50"/>
        <v>0.15483421999670099</v>
      </c>
      <c r="K304" s="11">
        <f t="shared" si="51"/>
        <v>0.15483421999670099</v>
      </c>
      <c r="O304">
        <f t="shared" ca="1" si="44"/>
        <v>-3.3808352041910336E-2</v>
      </c>
      <c r="P304">
        <f t="shared" ca="1" si="45"/>
        <v>2.8707118245687405E-2</v>
      </c>
      <c r="Q304" s="1">
        <f t="shared" si="46"/>
        <v>31831.949500000002</v>
      </c>
    </row>
    <row r="305" spans="1:19" x14ac:dyDescent="0.2">
      <c r="A305" s="69" t="s">
        <v>966</v>
      </c>
      <c r="B305" s="70" t="s">
        <v>39</v>
      </c>
      <c r="C305" s="69">
        <v>47003.44</v>
      </c>
      <c r="D305" s="69" t="s">
        <v>101</v>
      </c>
      <c r="E305" s="27">
        <f t="shared" si="42"/>
        <v>-1739.0118702586535</v>
      </c>
      <c r="F305" s="15">
        <f t="shared" si="43"/>
        <v>-1739</v>
      </c>
      <c r="G305" s="93">
        <f t="shared" si="50"/>
        <v>-2.0778530000825413E-2</v>
      </c>
      <c r="K305">
        <f t="shared" si="51"/>
        <v>-2.0778530000825413E-2</v>
      </c>
      <c r="O305">
        <f t="shared" ca="1" si="44"/>
        <v>-3.3607818058187876E-2</v>
      </c>
      <c r="P305">
        <f t="shared" ca="1" si="45"/>
        <v>2.8429707331897397E-2</v>
      </c>
      <c r="Q305" s="1">
        <f t="shared" si="46"/>
        <v>31984.940000000002</v>
      </c>
      <c r="R305">
        <f>G305</f>
        <v>-2.0778530000825413E-2</v>
      </c>
    </row>
    <row r="306" spans="1:19" x14ac:dyDescent="0.2">
      <c r="A306" s="69" t="s">
        <v>966</v>
      </c>
      <c r="B306" s="70" t="s">
        <v>39</v>
      </c>
      <c r="C306" s="69">
        <v>47003.457000000002</v>
      </c>
      <c r="D306" s="69" t="s">
        <v>101</v>
      </c>
      <c r="E306" s="27">
        <f t="shared" si="42"/>
        <v>-1739.0021585804418</v>
      </c>
      <c r="F306" s="15">
        <f t="shared" si="43"/>
        <v>-1739</v>
      </c>
      <c r="G306" s="93">
        <f t="shared" si="50"/>
        <v>-3.7785300010000356E-3</v>
      </c>
      <c r="K306">
        <f t="shared" si="51"/>
        <v>-3.7785300010000356E-3</v>
      </c>
      <c r="O306">
        <f t="shared" ca="1" si="44"/>
        <v>-3.3607818058187876E-2</v>
      </c>
      <c r="P306">
        <f t="shared" ca="1" si="45"/>
        <v>2.8429707331897397E-2</v>
      </c>
      <c r="Q306" s="1">
        <f t="shared" si="46"/>
        <v>31984.957000000002</v>
      </c>
      <c r="R306">
        <f>G306</f>
        <v>-3.7785300010000356E-3</v>
      </c>
    </row>
    <row r="307" spans="1:19" x14ac:dyDescent="0.2">
      <c r="A307" s="69" t="s">
        <v>966</v>
      </c>
      <c r="B307" s="70" t="s">
        <v>39</v>
      </c>
      <c r="C307" s="69">
        <v>47003.462</v>
      </c>
      <c r="D307" s="69" t="s">
        <v>101</v>
      </c>
      <c r="E307" s="27">
        <f t="shared" si="42"/>
        <v>-1738.9993022044985</v>
      </c>
      <c r="F307" s="15">
        <f t="shared" si="43"/>
        <v>-1739</v>
      </c>
      <c r="G307" s="93">
        <f t="shared" si="50"/>
        <v>1.2214699963806197E-3</v>
      </c>
      <c r="K307">
        <f t="shared" si="51"/>
        <v>1.2214699963806197E-3</v>
      </c>
      <c r="O307">
        <f t="shared" ca="1" si="44"/>
        <v>-3.3607818058187876E-2</v>
      </c>
      <c r="P307">
        <f t="shared" ca="1" si="45"/>
        <v>2.8429707331897397E-2</v>
      </c>
      <c r="Q307" s="1">
        <f t="shared" si="46"/>
        <v>31984.962</v>
      </c>
      <c r="R307">
        <f>G307</f>
        <v>1.2214699963806197E-3</v>
      </c>
    </row>
    <row r="308" spans="1:19" x14ac:dyDescent="0.2">
      <c r="A308" s="35" t="s">
        <v>44</v>
      </c>
      <c r="B308" s="36" t="s">
        <v>41</v>
      </c>
      <c r="C308" s="35">
        <v>47046.504999999997</v>
      </c>
      <c r="D308" s="35" t="s">
        <v>108</v>
      </c>
      <c r="E308" s="27">
        <f t="shared" si="42"/>
        <v>-1714.409904247085</v>
      </c>
      <c r="F308" s="15">
        <f t="shared" si="43"/>
        <v>-1714.5</v>
      </c>
      <c r="G308" s="93">
        <f t="shared" si="50"/>
        <v>0.15770989999145968</v>
      </c>
      <c r="K308" s="11">
        <f t="shared" si="51"/>
        <v>0.15770989999145968</v>
      </c>
      <c r="O308">
        <f t="shared" ca="1" si="44"/>
        <v>-3.3551668542745584E-2</v>
      </c>
      <c r="P308">
        <f t="shared" ca="1" si="45"/>
        <v>2.8352032276036197E-2</v>
      </c>
      <c r="Q308" s="1">
        <f t="shared" si="46"/>
        <v>32028.004999999997</v>
      </c>
    </row>
    <row r="309" spans="1:19" x14ac:dyDescent="0.2">
      <c r="A309" s="35" t="s">
        <v>44</v>
      </c>
      <c r="B309" s="36" t="s">
        <v>41</v>
      </c>
      <c r="C309" s="35">
        <v>47076.263500000001</v>
      </c>
      <c r="D309" s="35" t="s">
        <v>108</v>
      </c>
      <c r="E309" s="27">
        <f t="shared" si="42"/>
        <v>-1697.4096115371017</v>
      </c>
      <c r="F309" s="15">
        <f t="shared" si="43"/>
        <v>-1697.5</v>
      </c>
      <c r="G309" s="93">
        <f t="shared" si="50"/>
        <v>0.15822227999160532</v>
      </c>
      <c r="K309" s="11">
        <f t="shared" si="51"/>
        <v>0.15822227999160532</v>
      </c>
      <c r="O309">
        <f t="shared" ca="1" si="44"/>
        <v>-3.3512707654479508E-2</v>
      </c>
      <c r="P309">
        <f t="shared" ca="1" si="45"/>
        <v>2.8298135298499852E-2</v>
      </c>
      <c r="Q309" s="1">
        <f t="shared" si="46"/>
        <v>32057.763500000001</v>
      </c>
    </row>
    <row r="310" spans="1:19" x14ac:dyDescent="0.2">
      <c r="A310" s="35" t="s">
        <v>44</v>
      </c>
      <c r="B310" s="36" t="s">
        <v>41</v>
      </c>
      <c r="C310" s="35">
        <v>47125.279499999997</v>
      </c>
      <c r="D310" s="35" t="s">
        <v>108</v>
      </c>
      <c r="E310" s="27">
        <f t="shared" si="42"/>
        <v>-1669.4079868761687</v>
      </c>
      <c r="F310" s="15">
        <f t="shared" si="43"/>
        <v>-1669.5</v>
      </c>
      <c r="G310" s="93">
        <f t="shared" si="50"/>
        <v>0.16106619999482064</v>
      </c>
      <c r="K310" s="11">
        <f t="shared" si="51"/>
        <v>0.16106619999482064</v>
      </c>
      <c r="O310">
        <f t="shared" ca="1" si="44"/>
        <v>-3.3448536779688315E-2</v>
      </c>
      <c r="P310">
        <f t="shared" ca="1" si="45"/>
        <v>2.8209363806087052E-2</v>
      </c>
      <c r="Q310" s="1">
        <f t="shared" si="46"/>
        <v>32106.779499999997</v>
      </c>
    </row>
    <row r="311" spans="1:19" x14ac:dyDescent="0.2">
      <c r="A311" s="9" t="s">
        <v>49</v>
      </c>
      <c r="B311" s="34" t="s">
        <v>41</v>
      </c>
      <c r="C311" s="33">
        <v>47170.618000000002</v>
      </c>
      <c r="D311" s="33"/>
      <c r="E311" s="27">
        <f t="shared" si="42"/>
        <v>-1643.5072267225462</v>
      </c>
      <c r="F311" s="15">
        <f t="shared" si="43"/>
        <v>-1643.5</v>
      </c>
      <c r="G311" s="93">
        <f t="shared" si="50"/>
        <v>-1.2650160002522171E-2</v>
      </c>
      <c r="M311">
        <f>G311</f>
        <v>-1.2650160002522171E-2</v>
      </c>
      <c r="O311">
        <f t="shared" ca="1" si="44"/>
        <v>-3.3388949538810789E-2</v>
      </c>
      <c r="P311">
        <f t="shared" ca="1" si="45"/>
        <v>2.8126933134560876E-2</v>
      </c>
      <c r="Q311" s="1">
        <f t="shared" si="46"/>
        <v>32152.118000000002</v>
      </c>
      <c r="S311">
        <f>G311</f>
        <v>-1.2650160002522171E-2</v>
      </c>
    </row>
    <row r="312" spans="1:19" x14ac:dyDescent="0.2">
      <c r="A312" s="35" t="s">
        <v>44</v>
      </c>
      <c r="B312" s="36" t="s">
        <v>39</v>
      </c>
      <c r="C312" s="35">
        <v>47348.491000000002</v>
      </c>
      <c r="D312" s="35" t="s">
        <v>108</v>
      </c>
      <c r="E312" s="27">
        <f t="shared" si="42"/>
        <v>-1541.8927950407578</v>
      </c>
      <c r="F312" s="15">
        <f t="shared" si="43"/>
        <v>-1542</v>
      </c>
      <c r="G312" s="93">
        <f t="shared" si="50"/>
        <v>0.18765904999600025</v>
      </c>
      <c r="K312" s="11">
        <v>0.18765904999600025</v>
      </c>
      <c r="O312">
        <f t="shared" ca="1" si="44"/>
        <v>-3.3156330117692728E-2</v>
      </c>
      <c r="P312">
        <f t="shared" ca="1" si="45"/>
        <v>2.7805136474564472E-2</v>
      </c>
      <c r="Q312" s="1">
        <f t="shared" si="46"/>
        <v>32329.991000000002</v>
      </c>
    </row>
    <row r="313" spans="1:19" x14ac:dyDescent="0.2">
      <c r="A313" s="9" t="s">
        <v>61</v>
      </c>
      <c r="B313" s="34" t="s">
        <v>39</v>
      </c>
      <c r="C313" s="33">
        <v>47353.557000000001</v>
      </c>
      <c r="D313" s="33"/>
      <c r="E313" s="27">
        <f t="shared" si="42"/>
        <v>-1538.9987149336037</v>
      </c>
      <c r="F313" s="15">
        <f t="shared" si="43"/>
        <v>-1539</v>
      </c>
      <c r="G313" s="93">
        <f t="shared" si="50"/>
        <v>2.2494699951494113E-3</v>
      </c>
      <c r="I313">
        <f>G313</f>
        <v>2.2494699951494113E-3</v>
      </c>
      <c r="K313" s="11"/>
      <c r="O313">
        <f t="shared" ca="1" si="44"/>
        <v>-3.3149454666822245E-2</v>
      </c>
      <c r="P313">
        <f t="shared" ca="1" si="45"/>
        <v>2.7795625243234527E-2</v>
      </c>
      <c r="Q313" s="1">
        <f t="shared" si="46"/>
        <v>32335.057000000001</v>
      </c>
      <c r="R313">
        <f>G313</f>
        <v>2.2494699951494113E-3</v>
      </c>
    </row>
    <row r="314" spans="1:19" x14ac:dyDescent="0.2">
      <c r="A314" s="69" t="s">
        <v>966</v>
      </c>
      <c r="B314" s="70" t="s">
        <v>41</v>
      </c>
      <c r="C314" s="69">
        <v>47368.419000000002</v>
      </c>
      <c r="D314" s="69" t="s">
        <v>101</v>
      </c>
      <c r="E314" s="27">
        <f t="shared" si="42"/>
        <v>-1530.5084230756215</v>
      </c>
      <c r="F314" s="15">
        <f t="shared" si="43"/>
        <v>-1530.5</v>
      </c>
      <c r="G314" s="93">
        <f t="shared" si="50"/>
        <v>-1.4744340005563572E-2</v>
      </c>
      <c r="K314">
        <f>G314</f>
        <v>-1.4744340005563572E-2</v>
      </c>
      <c r="O314">
        <f t="shared" ca="1" si="44"/>
        <v>-3.3129974222689207E-2</v>
      </c>
      <c r="P314">
        <f t="shared" ca="1" si="45"/>
        <v>2.7768676754466357E-2</v>
      </c>
      <c r="Q314" s="1">
        <f t="shared" si="46"/>
        <v>32349.919000000002</v>
      </c>
      <c r="S314">
        <f>G314</f>
        <v>-1.4744340005563572E-2</v>
      </c>
    </row>
    <row r="315" spans="1:19" x14ac:dyDescent="0.2">
      <c r="A315" s="69" t="s">
        <v>966</v>
      </c>
      <c r="B315" s="70" t="s">
        <v>41</v>
      </c>
      <c r="C315" s="69">
        <v>47389.413</v>
      </c>
      <c r="D315" s="69" t="s">
        <v>101</v>
      </c>
      <c r="E315" s="27">
        <f t="shared" si="42"/>
        <v>-1518.5150717590791</v>
      </c>
      <c r="F315" s="15">
        <f t="shared" si="43"/>
        <v>-1518.5</v>
      </c>
      <c r="G315" s="93">
        <f t="shared" si="50"/>
        <v>-2.6382660005765501E-2</v>
      </c>
      <c r="K315">
        <f>G315</f>
        <v>-2.6382660005765501E-2</v>
      </c>
      <c r="O315">
        <f t="shared" ca="1" si="44"/>
        <v>-3.3102472419207267E-2</v>
      </c>
      <c r="P315">
        <f t="shared" ca="1" si="45"/>
        <v>2.7730631829146583E-2</v>
      </c>
      <c r="Q315" s="1">
        <f t="shared" si="46"/>
        <v>32370.913</v>
      </c>
      <c r="S315">
        <f>G315</f>
        <v>-2.6382660005765501E-2</v>
      </c>
    </row>
    <row r="316" spans="1:19" x14ac:dyDescent="0.2">
      <c r="A316" s="69" t="s">
        <v>966</v>
      </c>
      <c r="B316" s="70" t="s">
        <v>41</v>
      </c>
      <c r="C316" s="69">
        <v>47389.419000000002</v>
      </c>
      <c r="D316" s="69" t="s">
        <v>101</v>
      </c>
      <c r="E316" s="27">
        <f t="shared" si="42"/>
        <v>-1518.5116441079449</v>
      </c>
      <c r="F316" s="15">
        <f t="shared" si="43"/>
        <v>-1518.5</v>
      </c>
      <c r="G316" s="93">
        <f t="shared" si="50"/>
        <v>-2.0382660004543141E-2</v>
      </c>
      <c r="K316">
        <f>G316</f>
        <v>-2.0382660004543141E-2</v>
      </c>
      <c r="O316">
        <f t="shared" ca="1" si="44"/>
        <v>-3.3102472419207267E-2</v>
      </c>
      <c r="P316">
        <f t="shared" ca="1" si="45"/>
        <v>2.7730631829146583E-2</v>
      </c>
      <c r="Q316" s="1">
        <f t="shared" si="46"/>
        <v>32370.919000000002</v>
      </c>
      <c r="S316">
        <f>G316</f>
        <v>-2.0382660004543141E-2</v>
      </c>
    </row>
    <row r="317" spans="1:19" x14ac:dyDescent="0.2">
      <c r="A317" s="69" t="s">
        <v>966</v>
      </c>
      <c r="B317" s="70" t="s">
        <v>41</v>
      </c>
      <c r="C317" s="69">
        <v>47389.432999999997</v>
      </c>
      <c r="D317" s="69" t="s">
        <v>101</v>
      </c>
      <c r="E317" s="27">
        <f t="shared" si="42"/>
        <v>-1518.5036462553023</v>
      </c>
      <c r="F317" s="15">
        <f t="shared" si="43"/>
        <v>-1518.5</v>
      </c>
      <c r="G317" s="93">
        <f t="shared" si="50"/>
        <v>-6.3826600089669228E-3</v>
      </c>
      <c r="K317">
        <f>G317</f>
        <v>-6.3826600089669228E-3</v>
      </c>
      <c r="O317">
        <f t="shared" ca="1" si="44"/>
        <v>-3.3102472419207267E-2</v>
      </c>
      <c r="P317">
        <f t="shared" ca="1" si="45"/>
        <v>2.7730631829146583E-2</v>
      </c>
      <c r="Q317" s="1">
        <f t="shared" si="46"/>
        <v>32370.932999999997</v>
      </c>
      <c r="S317">
        <f>G317</f>
        <v>-6.3826600089669228E-3</v>
      </c>
    </row>
    <row r="318" spans="1:19" x14ac:dyDescent="0.2">
      <c r="A318" s="35" t="s">
        <v>44</v>
      </c>
      <c r="B318" s="36" t="s">
        <v>41</v>
      </c>
      <c r="C318" s="35">
        <v>47482.377500000002</v>
      </c>
      <c r="D318" s="35" t="s">
        <v>108</v>
      </c>
      <c r="E318" s="27">
        <f t="shared" si="42"/>
        <v>-1465.4067594571457</v>
      </c>
      <c r="F318" s="15">
        <f t="shared" si="43"/>
        <v>-1465.5</v>
      </c>
      <c r="G318" s="93">
        <f t="shared" si="50"/>
        <v>0.16321475999575341</v>
      </c>
      <c r="K318" s="11">
        <v>0.16321475999575341</v>
      </c>
      <c r="O318">
        <f t="shared" ca="1" si="44"/>
        <v>-3.2981006120495378E-2</v>
      </c>
      <c r="P318">
        <f t="shared" ca="1" si="45"/>
        <v>2.7562600075650923E-2</v>
      </c>
      <c r="Q318" s="1">
        <f t="shared" si="46"/>
        <v>32463.877500000002</v>
      </c>
    </row>
    <row r="319" spans="1:19" x14ac:dyDescent="0.2">
      <c r="A319" s="35" t="s">
        <v>44</v>
      </c>
      <c r="B319" s="36" t="s">
        <v>41</v>
      </c>
      <c r="C319" s="35">
        <v>47524.385999999999</v>
      </c>
      <c r="D319" s="35" t="s">
        <v>108</v>
      </c>
      <c r="E319" s="27">
        <f t="shared" si="42"/>
        <v>-1441.4083456826884</v>
      </c>
      <c r="F319" s="15">
        <f t="shared" si="43"/>
        <v>-1441.5</v>
      </c>
      <c r="G319" s="93">
        <f t="shared" si="50"/>
        <v>0.16043811999406898</v>
      </c>
      <c r="K319" s="11">
        <v>0.16043811999406898</v>
      </c>
      <c r="O319">
        <f t="shared" ca="1" si="44"/>
        <v>-3.2926002513531498E-2</v>
      </c>
      <c r="P319">
        <f t="shared" ca="1" si="45"/>
        <v>2.7486510225011376E-2</v>
      </c>
      <c r="Q319" s="1">
        <f t="shared" si="46"/>
        <v>32505.885999999999</v>
      </c>
    </row>
    <row r="320" spans="1:19" x14ac:dyDescent="0.2">
      <c r="A320" s="9" t="s">
        <v>62</v>
      </c>
      <c r="B320" s="34" t="s">
        <v>41</v>
      </c>
      <c r="C320" s="33">
        <v>47529.464999999997</v>
      </c>
      <c r="D320" s="33"/>
      <c r="E320" s="27">
        <f t="shared" si="42"/>
        <v>-1438.5068389980786</v>
      </c>
      <c r="F320" s="15">
        <f t="shared" si="43"/>
        <v>-1438.5</v>
      </c>
      <c r="G320" s="93">
        <f t="shared" si="50"/>
        <v>-1.1971460007771384E-2</v>
      </c>
      <c r="N320">
        <f>G320</f>
        <v>-1.1971460007771384E-2</v>
      </c>
      <c r="O320">
        <f t="shared" ca="1" si="44"/>
        <v>-3.2919127062661015E-2</v>
      </c>
      <c r="P320">
        <f t="shared" ca="1" si="45"/>
        <v>2.7476998993681435E-2</v>
      </c>
      <c r="Q320" s="1">
        <f t="shared" si="46"/>
        <v>32510.964999999997</v>
      </c>
      <c r="S320">
        <f>G320</f>
        <v>-1.1971460007771384E-2</v>
      </c>
    </row>
    <row r="321" spans="1:19" x14ac:dyDescent="0.2">
      <c r="A321" s="9" t="s">
        <v>62</v>
      </c>
      <c r="B321" s="34" t="s">
        <v>41</v>
      </c>
      <c r="C321" s="33">
        <v>47538.233</v>
      </c>
      <c r="D321" s="33" t="s">
        <v>63</v>
      </c>
      <c r="E321" s="27">
        <f t="shared" si="42"/>
        <v>-1433.497898141477</v>
      </c>
      <c r="F321" s="15">
        <f t="shared" si="43"/>
        <v>-1433.5</v>
      </c>
      <c r="G321" s="93">
        <f t="shared" si="50"/>
        <v>3.6792399914702401E-3</v>
      </c>
      <c r="N321">
        <f>G321</f>
        <v>3.6792399914702401E-3</v>
      </c>
      <c r="O321">
        <f t="shared" ca="1" si="44"/>
        <v>-3.2907667977876871E-2</v>
      </c>
      <c r="P321">
        <f t="shared" ca="1" si="45"/>
        <v>2.7461146941464863E-2</v>
      </c>
      <c r="Q321" s="1">
        <f t="shared" si="46"/>
        <v>32519.733</v>
      </c>
      <c r="S321">
        <f>G321</f>
        <v>3.6792399914702401E-3</v>
      </c>
    </row>
    <row r="322" spans="1:19" x14ac:dyDescent="0.2">
      <c r="A322" s="9" t="s">
        <v>62</v>
      </c>
      <c r="B322" s="34" t="s">
        <v>41</v>
      </c>
      <c r="C322" s="33">
        <v>47564.468000000001</v>
      </c>
      <c r="D322" s="33"/>
      <c r="E322" s="27">
        <f t="shared" si="42"/>
        <v>-1418.5104935597149</v>
      </c>
      <c r="F322" s="15">
        <f t="shared" si="43"/>
        <v>-1418.5</v>
      </c>
      <c r="G322" s="93">
        <f t="shared" si="50"/>
        <v>-1.8368660006672144E-2</v>
      </c>
      <c r="N322">
        <f>G322</f>
        <v>-1.8368660006672144E-2</v>
      </c>
      <c r="O322">
        <f t="shared" ca="1" si="44"/>
        <v>-3.2873290723524448E-2</v>
      </c>
      <c r="P322">
        <f t="shared" ca="1" si="45"/>
        <v>2.7413590784815148E-2</v>
      </c>
      <c r="Q322" s="1">
        <f t="shared" si="46"/>
        <v>32545.968000000001</v>
      </c>
      <c r="S322">
        <f>G322</f>
        <v>-1.8368660006672144E-2</v>
      </c>
    </row>
    <row r="323" spans="1:19" x14ac:dyDescent="0.2">
      <c r="A323" s="69" t="s">
        <v>1000</v>
      </c>
      <c r="B323" s="70" t="s">
        <v>39</v>
      </c>
      <c r="C323" s="69">
        <v>47593.353999999999</v>
      </c>
      <c r="D323" s="69" t="s">
        <v>101</v>
      </c>
      <c r="E323" s="27">
        <f t="shared" si="42"/>
        <v>-1402.0086384520819</v>
      </c>
      <c r="F323" s="15">
        <f t="shared" si="43"/>
        <v>-1402</v>
      </c>
      <c r="G323" s="93">
        <f t="shared" si="50"/>
        <v>-1.5121350006666034E-2</v>
      </c>
      <c r="K323">
        <f>G323</f>
        <v>-1.5121350006666034E-2</v>
      </c>
      <c r="O323">
        <f t="shared" ca="1" si="44"/>
        <v>-3.283547574373679E-2</v>
      </c>
      <c r="P323">
        <f t="shared" ca="1" si="45"/>
        <v>2.7361279012500461E-2</v>
      </c>
      <c r="Q323" s="1">
        <f t="shared" si="46"/>
        <v>32574.853999999999</v>
      </c>
      <c r="R323">
        <f>G323</f>
        <v>-1.5121350006666034E-2</v>
      </c>
    </row>
    <row r="324" spans="1:19" x14ac:dyDescent="0.2">
      <c r="A324" s="9" t="s">
        <v>49</v>
      </c>
      <c r="B324" s="34" t="s">
        <v>41</v>
      </c>
      <c r="C324" s="33">
        <v>47744.773999999998</v>
      </c>
      <c r="D324" s="33"/>
      <c r="E324" s="27">
        <f t="shared" si="42"/>
        <v>-1315.5061493432445</v>
      </c>
      <c r="F324" s="15">
        <f t="shared" si="43"/>
        <v>-1315.5</v>
      </c>
      <c r="G324" s="93">
        <f t="shared" si="50"/>
        <v>-1.0764240010757931E-2</v>
      </c>
      <c r="M324">
        <f>G324</f>
        <v>-1.0764240010757931E-2</v>
      </c>
      <c r="O324">
        <f t="shared" ca="1" si="44"/>
        <v>-3.2637233576971153E-2</v>
      </c>
      <c r="P324">
        <f t="shared" ca="1" si="45"/>
        <v>2.7087038509153769E-2</v>
      </c>
      <c r="Q324" s="1">
        <f t="shared" si="46"/>
        <v>32726.273999999998</v>
      </c>
      <c r="S324">
        <f t="shared" ref="S324:S330" si="52">G324</f>
        <v>-1.0764240010757931E-2</v>
      </c>
    </row>
    <row r="325" spans="1:19" x14ac:dyDescent="0.2">
      <c r="A325" s="9" t="s">
        <v>64</v>
      </c>
      <c r="B325" s="34" t="s">
        <v>41</v>
      </c>
      <c r="C325" s="33">
        <v>47760.530899999998</v>
      </c>
      <c r="D325" s="33"/>
      <c r="E325" s="27">
        <f t="shared" si="42"/>
        <v>-1306.5046233186831</v>
      </c>
      <c r="F325" s="15">
        <f t="shared" si="43"/>
        <v>-1306.5</v>
      </c>
      <c r="G325" s="93">
        <f t="shared" si="50"/>
        <v>-8.0929800096782856E-3</v>
      </c>
      <c r="K325">
        <f>G325</f>
        <v>-8.0929800096782856E-3</v>
      </c>
      <c r="O325">
        <f t="shared" ca="1" si="44"/>
        <v>-3.2616607224359696E-2</v>
      </c>
      <c r="P325">
        <f t="shared" ca="1" si="45"/>
        <v>2.705850481516394E-2</v>
      </c>
      <c r="Q325" s="1">
        <f t="shared" si="46"/>
        <v>32742.030899999998</v>
      </c>
      <c r="S325">
        <f t="shared" si="52"/>
        <v>-8.0929800096782856E-3</v>
      </c>
    </row>
    <row r="326" spans="1:19" x14ac:dyDescent="0.2">
      <c r="A326" s="9" t="s">
        <v>64</v>
      </c>
      <c r="B326" s="34" t="s">
        <v>41</v>
      </c>
      <c r="C326" s="33">
        <v>47760.532299999999</v>
      </c>
      <c r="D326" s="33"/>
      <c r="E326" s="27">
        <f t="shared" si="42"/>
        <v>-1306.503823533418</v>
      </c>
      <c r="F326" s="15">
        <f t="shared" si="43"/>
        <v>-1306.5</v>
      </c>
      <c r="G326" s="93">
        <f t="shared" si="50"/>
        <v>-6.6929800086654723E-3</v>
      </c>
      <c r="K326">
        <f>G326</f>
        <v>-6.6929800086654723E-3</v>
      </c>
      <c r="O326">
        <f t="shared" ca="1" si="44"/>
        <v>-3.2616607224359696E-2</v>
      </c>
      <c r="P326">
        <f t="shared" ca="1" si="45"/>
        <v>2.705850481516394E-2</v>
      </c>
      <c r="Q326" s="1">
        <f t="shared" si="46"/>
        <v>32742.032299999999</v>
      </c>
      <c r="S326">
        <f t="shared" si="52"/>
        <v>-6.6929800086654723E-3</v>
      </c>
    </row>
    <row r="327" spans="1:19" x14ac:dyDescent="0.2">
      <c r="A327" s="9" t="s">
        <v>65</v>
      </c>
      <c r="B327" s="34" t="s">
        <v>41</v>
      </c>
      <c r="C327" s="33">
        <v>47765.7808</v>
      </c>
      <c r="D327" s="33">
        <v>6.9999999999999999E-4</v>
      </c>
      <c r="E327" s="27">
        <f t="shared" si="42"/>
        <v>-1303.5054857042812</v>
      </c>
      <c r="F327" s="15">
        <f t="shared" si="43"/>
        <v>-1303.5</v>
      </c>
      <c r="G327" s="93">
        <f t="shared" si="50"/>
        <v>-9.6025600068969652E-3</v>
      </c>
      <c r="K327">
        <f>G327</f>
        <v>-9.6025600068969652E-3</v>
      </c>
      <c r="O327">
        <f t="shared" ca="1" si="44"/>
        <v>-3.2609731773489213E-2</v>
      </c>
      <c r="P327">
        <f t="shared" ca="1" si="45"/>
        <v>2.7048993583833995E-2</v>
      </c>
      <c r="Q327" s="1">
        <f t="shared" si="46"/>
        <v>32747.2808</v>
      </c>
      <c r="S327">
        <f t="shared" si="52"/>
        <v>-9.6025600068969652E-3</v>
      </c>
    </row>
    <row r="328" spans="1:19" x14ac:dyDescent="0.2">
      <c r="A328" s="9" t="s">
        <v>49</v>
      </c>
      <c r="B328" s="34" t="s">
        <v>41</v>
      </c>
      <c r="C328" s="33">
        <v>47851.552000000003</v>
      </c>
      <c r="D328" s="33"/>
      <c r="E328" s="27">
        <f t="shared" si="42"/>
        <v>-1254.5065272189277</v>
      </c>
      <c r="F328" s="15">
        <f t="shared" si="43"/>
        <v>-1254.5</v>
      </c>
      <c r="G328" s="93">
        <f t="shared" si="50"/>
        <v>-1.1425700002291705E-2</v>
      </c>
      <c r="M328">
        <f>G328</f>
        <v>-1.1425700002291705E-2</v>
      </c>
      <c r="O328">
        <f t="shared" ca="1" si="44"/>
        <v>-3.2497432742604637E-2</v>
      </c>
      <c r="P328">
        <f t="shared" ca="1" si="45"/>
        <v>2.6893643472111595E-2</v>
      </c>
      <c r="Q328" s="1">
        <f t="shared" si="46"/>
        <v>32833.052000000003</v>
      </c>
      <c r="S328">
        <f t="shared" si="52"/>
        <v>-1.1425700002291705E-2</v>
      </c>
    </row>
    <row r="329" spans="1:19" x14ac:dyDescent="0.2">
      <c r="A329" s="9" t="s">
        <v>66</v>
      </c>
      <c r="B329" s="34" t="s">
        <v>41</v>
      </c>
      <c r="C329" s="33">
        <v>47930.327400000002</v>
      </c>
      <c r="D329" s="33"/>
      <c r="E329" s="27">
        <f t="shared" si="42"/>
        <v>-1209.5040957003416</v>
      </c>
      <c r="F329" s="15">
        <f t="shared" si="43"/>
        <v>-1209.5</v>
      </c>
      <c r="G329" s="93">
        <f t="shared" si="50"/>
        <v>-7.1694000071147457E-3</v>
      </c>
      <c r="N329">
        <f>G329</f>
        <v>-7.1694000071147457E-3</v>
      </c>
      <c r="O329">
        <f t="shared" ca="1" si="44"/>
        <v>-3.2394300979547368E-2</v>
      </c>
      <c r="P329">
        <f t="shared" ca="1" si="45"/>
        <v>2.6750975002162447E-2</v>
      </c>
      <c r="Q329" s="1">
        <f t="shared" si="46"/>
        <v>32911.827400000002</v>
      </c>
      <c r="S329">
        <f t="shared" si="52"/>
        <v>-7.1694000071147457E-3</v>
      </c>
    </row>
    <row r="330" spans="1:19" x14ac:dyDescent="0.2">
      <c r="A330" s="9" t="s">
        <v>66</v>
      </c>
      <c r="B330" s="34" t="s">
        <v>41</v>
      </c>
      <c r="C330" s="33">
        <v>48014.347399999999</v>
      </c>
      <c r="D330" s="33"/>
      <c r="E330" s="27">
        <f t="shared" si="42"/>
        <v>-1161.5055543258579</v>
      </c>
      <c r="F330" s="15">
        <f t="shared" si="43"/>
        <v>-1161.5</v>
      </c>
      <c r="G330" s="93">
        <f t="shared" si="50"/>
        <v>-9.722680006234441E-3</v>
      </c>
      <c r="N330">
        <f>G330</f>
        <v>-9.722680006234441E-3</v>
      </c>
      <c r="O330">
        <f t="shared" ca="1" si="44"/>
        <v>-3.2284293765619615E-2</v>
      </c>
      <c r="P330">
        <f t="shared" ca="1" si="45"/>
        <v>2.6598795300883358E-2</v>
      </c>
      <c r="Q330" s="1">
        <f t="shared" si="46"/>
        <v>32995.847399999999</v>
      </c>
      <c r="S330">
        <f t="shared" si="52"/>
        <v>-9.722680006234441E-3</v>
      </c>
    </row>
    <row r="331" spans="1:19" x14ac:dyDescent="0.2">
      <c r="A331" s="9" t="s">
        <v>66</v>
      </c>
      <c r="B331" s="34" t="s">
        <v>39</v>
      </c>
      <c r="C331" s="33">
        <v>48020.478499999997</v>
      </c>
      <c r="D331" s="33"/>
      <c r="E331" s="27">
        <f t="shared" si="42"/>
        <v>-1158.0030090149671</v>
      </c>
      <c r="F331" s="15">
        <f t="shared" si="43"/>
        <v>-1158</v>
      </c>
      <c r="G331" s="93">
        <f t="shared" si="50"/>
        <v>-5.2671900048153475E-3</v>
      </c>
      <c r="N331">
        <f>G331</f>
        <v>-5.2671900048153475E-3</v>
      </c>
      <c r="O331">
        <f t="shared" ca="1" si="44"/>
        <v>-3.227627240627072E-2</v>
      </c>
      <c r="P331">
        <f t="shared" ca="1" si="45"/>
        <v>2.6587698864331759E-2</v>
      </c>
      <c r="Q331" s="1">
        <f t="shared" si="46"/>
        <v>33001.978499999997</v>
      </c>
      <c r="R331">
        <f>G331</f>
        <v>-5.2671900048153475E-3</v>
      </c>
    </row>
    <row r="332" spans="1:19" x14ac:dyDescent="0.2">
      <c r="A332" s="9" t="s">
        <v>66</v>
      </c>
      <c r="B332" s="34" t="s">
        <v>39</v>
      </c>
      <c r="C332" s="33">
        <v>48027.482600000003</v>
      </c>
      <c r="D332" s="33"/>
      <c r="E332" s="27">
        <f t="shared" si="42"/>
        <v>-1154.0017404641305</v>
      </c>
      <c r="F332" s="15">
        <f t="shared" si="43"/>
        <v>-1154</v>
      </c>
      <c r="G332" s="93">
        <f t="shared" si="50"/>
        <v>-3.0466300013358705E-3</v>
      </c>
      <c r="N332">
        <f>G332</f>
        <v>-3.0466300013358705E-3</v>
      </c>
      <c r="O332">
        <f t="shared" ca="1" si="44"/>
        <v>-3.2267105138443407E-2</v>
      </c>
      <c r="P332">
        <f t="shared" ca="1" si="45"/>
        <v>2.6575017222558502E-2</v>
      </c>
      <c r="Q332" s="1">
        <f t="shared" si="46"/>
        <v>33008.982600000003</v>
      </c>
      <c r="R332">
        <f>G332</f>
        <v>-3.0466300013358705E-3</v>
      </c>
    </row>
    <row r="333" spans="1:19" x14ac:dyDescent="0.2">
      <c r="A333" s="9" t="s">
        <v>67</v>
      </c>
      <c r="B333" s="34" t="s">
        <v>41</v>
      </c>
      <c r="C333" s="33">
        <v>48119.375</v>
      </c>
      <c r="D333" s="33"/>
      <c r="E333" s="27">
        <f t="shared" si="42"/>
        <v>-1101.505892292259</v>
      </c>
      <c r="F333" s="15">
        <f t="shared" si="43"/>
        <v>-1101.5</v>
      </c>
      <c r="G333" s="93">
        <f t="shared" si="50"/>
        <v>-1.0314280007150955E-2</v>
      </c>
      <c r="N333">
        <f>G333</f>
        <v>-1.0314280007150955E-2</v>
      </c>
      <c r="O333">
        <f t="shared" ca="1" si="44"/>
        <v>-3.2146784748209929E-2</v>
      </c>
      <c r="P333">
        <f t="shared" ca="1" si="45"/>
        <v>2.6408570674284496E-2</v>
      </c>
      <c r="Q333" s="1">
        <f t="shared" si="46"/>
        <v>33100.875</v>
      </c>
      <c r="S333">
        <f>G333</f>
        <v>-1.0314280007150955E-2</v>
      </c>
    </row>
    <row r="334" spans="1:19" x14ac:dyDescent="0.2">
      <c r="A334" s="9" t="s">
        <v>68</v>
      </c>
      <c r="B334" s="34" t="s">
        <v>41</v>
      </c>
      <c r="C334" s="33">
        <v>48119.377</v>
      </c>
      <c r="D334" s="33"/>
      <c r="E334" s="27">
        <f t="shared" si="42"/>
        <v>-1101.5047497418809</v>
      </c>
      <c r="F334" s="15">
        <f t="shared" si="43"/>
        <v>-1101.5</v>
      </c>
      <c r="G334" s="93">
        <f t="shared" si="50"/>
        <v>-8.3142800067435019E-3</v>
      </c>
      <c r="J334">
        <f t="shared" ref="J334:J339" si="53">G334</f>
        <v>-8.3142800067435019E-3</v>
      </c>
      <c r="O334">
        <f t="shared" ca="1" si="44"/>
        <v>-3.2146784748209929E-2</v>
      </c>
      <c r="P334">
        <f t="shared" ca="1" si="45"/>
        <v>2.6408570674284496E-2</v>
      </c>
      <c r="Q334" s="1">
        <f t="shared" si="46"/>
        <v>33100.877</v>
      </c>
      <c r="S334">
        <f>G334</f>
        <v>-8.3142800067435019E-3</v>
      </c>
    </row>
    <row r="335" spans="1:19" x14ac:dyDescent="0.2">
      <c r="A335" s="9" t="s">
        <v>68</v>
      </c>
      <c r="B335" s="34" t="s">
        <v>41</v>
      </c>
      <c r="C335" s="33">
        <v>48119.379000000001</v>
      </c>
      <c r="D335" s="33"/>
      <c r="E335" s="27">
        <f t="shared" si="42"/>
        <v>-1101.5036071915029</v>
      </c>
      <c r="F335" s="15">
        <f t="shared" si="43"/>
        <v>-1101.5</v>
      </c>
      <c r="G335" s="93">
        <f t="shared" si="50"/>
        <v>-6.3142800063360482E-3</v>
      </c>
      <c r="J335">
        <f t="shared" si="53"/>
        <v>-6.3142800063360482E-3</v>
      </c>
      <c r="O335">
        <f t="shared" ca="1" si="44"/>
        <v>-3.2146784748209929E-2</v>
      </c>
      <c r="P335">
        <f t="shared" ca="1" si="45"/>
        <v>2.6408570674284496E-2</v>
      </c>
      <c r="Q335" s="1">
        <f t="shared" si="46"/>
        <v>33100.879000000001</v>
      </c>
      <c r="S335">
        <f>G335</f>
        <v>-6.3142800063360482E-3</v>
      </c>
    </row>
    <row r="336" spans="1:19" x14ac:dyDescent="0.2">
      <c r="A336" s="9" t="s">
        <v>68</v>
      </c>
      <c r="B336" s="34" t="s">
        <v>41</v>
      </c>
      <c r="C336" s="33">
        <v>48119.381000000001</v>
      </c>
      <c r="D336" s="33"/>
      <c r="E336" s="27">
        <f t="shared" si="42"/>
        <v>-1101.5024646411248</v>
      </c>
      <c r="F336" s="15">
        <f t="shared" si="43"/>
        <v>-1101.5</v>
      </c>
      <c r="G336" s="93">
        <f t="shared" si="50"/>
        <v>-4.3142800059285946E-3</v>
      </c>
      <c r="J336">
        <f t="shared" si="53"/>
        <v>-4.3142800059285946E-3</v>
      </c>
      <c r="O336">
        <f t="shared" ca="1" si="44"/>
        <v>-3.2146784748209929E-2</v>
      </c>
      <c r="P336">
        <f t="shared" ca="1" si="45"/>
        <v>2.6408570674284496E-2</v>
      </c>
      <c r="Q336" s="1">
        <f t="shared" si="46"/>
        <v>33100.881000000001</v>
      </c>
      <c r="S336">
        <f>G336</f>
        <v>-4.3142800059285946E-3</v>
      </c>
    </row>
    <row r="337" spans="1:19" x14ac:dyDescent="0.2">
      <c r="A337" s="9" t="s">
        <v>68</v>
      </c>
      <c r="B337" s="34" t="s">
        <v>41</v>
      </c>
      <c r="C337" s="33">
        <v>48119.387999999999</v>
      </c>
      <c r="D337" s="33"/>
      <c r="E337" s="27">
        <f t="shared" si="42"/>
        <v>-1101.4984657148034</v>
      </c>
      <c r="F337" s="15">
        <f t="shared" si="43"/>
        <v>-1101.5</v>
      </c>
      <c r="G337" s="93">
        <f t="shared" si="50"/>
        <v>2.6857199918595143E-3</v>
      </c>
      <c r="J337">
        <f t="shared" si="53"/>
        <v>2.6857199918595143E-3</v>
      </c>
      <c r="O337">
        <f t="shared" ca="1" si="44"/>
        <v>-3.2146784748209929E-2</v>
      </c>
      <c r="P337">
        <f t="shared" ca="1" si="45"/>
        <v>2.6408570674284496E-2</v>
      </c>
      <c r="Q337" s="1">
        <f t="shared" si="46"/>
        <v>33100.887999999999</v>
      </c>
      <c r="S337">
        <f>G337</f>
        <v>2.6857199918595143E-3</v>
      </c>
    </row>
    <row r="338" spans="1:19" x14ac:dyDescent="0.2">
      <c r="A338" s="9" t="s">
        <v>68</v>
      </c>
      <c r="B338" s="34" t="s">
        <v>41</v>
      </c>
      <c r="C338" s="33">
        <v>48133.400999999998</v>
      </c>
      <c r="D338" s="33"/>
      <c r="E338" s="27">
        <f t="shared" si="42"/>
        <v>-1093.4931864922301</v>
      </c>
      <c r="F338" s="15">
        <f t="shared" si="43"/>
        <v>-1093.5</v>
      </c>
      <c r="G338" s="93">
        <f t="shared" si="50"/>
        <v>1.1926839993975591E-2</v>
      </c>
      <c r="J338">
        <f t="shared" si="53"/>
        <v>1.1926839993975591E-2</v>
      </c>
      <c r="O338">
        <f t="shared" ca="1" si="44"/>
        <v>-3.2128450212555303E-2</v>
      </c>
      <c r="P338">
        <f t="shared" ca="1" si="45"/>
        <v>2.6383207390737982E-2</v>
      </c>
      <c r="Q338" s="1">
        <f t="shared" si="46"/>
        <v>33114.900999999998</v>
      </c>
    </row>
    <row r="339" spans="1:19" x14ac:dyDescent="0.2">
      <c r="A339" s="9" t="s">
        <v>68</v>
      </c>
      <c r="B339" s="34" t="s">
        <v>41</v>
      </c>
      <c r="C339" s="33">
        <v>48175.402000000002</v>
      </c>
      <c r="D339" s="33"/>
      <c r="E339" s="27">
        <f t="shared" si="42"/>
        <v>-1069.4990572816855</v>
      </c>
      <c r="F339" s="15">
        <f t="shared" si="43"/>
        <v>-1069.5</v>
      </c>
      <c r="G339" s="93">
        <f t="shared" si="50"/>
        <v>1.650199992582202E-3</v>
      </c>
      <c r="J339">
        <f t="shared" si="53"/>
        <v>1.650199992582202E-3</v>
      </c>
      <c r="O339">
        <f t="shared" ca="1" si="44"/>
        <v>-3.207344660559143E-2</v>
      </c>
      <c r="P339">
        <f t="shared" ca="1" si="45"/>
        <v>2.6307117540098436E-2</v>
      </c>
      <c r="Q339" s="1">
        <f t="shared" si="46"/>
        <v>33156.902000000002</v>
      </c>
      <c r="S339">
        <f>G339</f>
        <v>1.650199992582202E-3</v>
      </c>
    </row>
    <row r="340" spans="1:19" x14ac:dyDescent="0.2">
      <c r="A340" s="35" t="s">
        <v>69</v>
      </c>
      <c r="B340" s="36" t="s">
        <v>41</v>
      </c>
      <c r="C340" s="35">
        <v>48208.65307</v>
      </c>
      <c r="D340" s="35">
        <v>1.2999999999999999E-4</v>
      </c>
      <c r="E340" s="27">
        <f t="shared" si="42"/>
        <v>-1050.5035459850794</v>
      </c>
      <c r="F340" s="15">
        <f t="shared" si="43"/>
        <v>-1050.5</v>
      </c>
      <c r="G340" s="93">
        <f t="shared" si="50"/>
        <v>-6.2071400025160983E-3</v>
      </c>
      <c r="K340">
        <f>G340</f>
        <v>-6.2071400025160983E-3</v>
      </c>
      <c r="O340">
        <f t="shared" ca="1" si="44"/>
        <v>-3.2029902083411693E-2</v>
      </c>
      <c r="P340">
        <f t="shared" ca="1" si="45"/>
        <v>2.6246879741675465E-2</v>
      </c>
      <c r="Q340" s="1">
        <f t="shared" si="46"/>
        <v>33190.15307</v>
      </c>
      <c r="S340">
        <f>G340</f>
        <v>-6.2071400025160983E-3</v>
      </c>
    </row>
    <row r="341" spans="1:19" x14ac:dyDescent="0.2">
      <c r="A341" s="69" t="s">
        <v>1054</v>
      </c>
      <c r="B341" s="70" t="s">
        <v>41</v>
      </c>
      <c r="C341" s="69">
        <v>48208.653100000003</v>
      </c>
      <c r="D341" s="69" t="s">
        <v>101</v>
      </c>
      <c r="E341" s="27">
        <f t="shared" ref="E341:E404" si="54">(C341-C$7)/C$8</f>
        <v>-1050.5035288468221</v>
      </c>
      <c r="F341" s="15">
        <f t="shared" ref="F341:F404" si="55">ROUND(2*E341,0)/2</f>
        <v>-1050.5</v>
      </c>
      <c r="G341" s="93">
        <f t="shared" si="50"/>
        <v>-6.1771399996359833E-3</v>
      </c>
      <c r="K341">
        <f>G341</f>
        <v>-6.1771399996359833E-3</v>
      </c>
      <c r="O341">
        <f t="shared" ref="O341:O404" ca="1" si="56">+C$11+C$12*$F341</f>
        <v>-3.2029902083411693E-2</v>
      </c>
      <c r="P341">
        <f t="shared" ref="P341:P404" ca="1" si="57">+D$11+D$12*$F341</f>
        <v>2.6246879741675465E-2</v>
      </c>
      <c r="Q341" s="1">
        <f t="shared" ref="Q341:Q404" si="58">+C341-15018.5</f>
        <v>33190.153100000003</v>
      </c>
      <c r="S341">
        <f>G341</f>
        <v>-6.1771399996359833E-3</v>
      </c>
    </row>
    <row r="342" spans="1:19" x14ac:dyDescent="0.2">
      <c r="A342" s="69" t="s">
        <v>1054</v>
      </c>
      <c r="B342" s="70" t="s">
        <v>39</v>
      </c>
      <c r="C342" s="69">
        <v>48237.549099999997</v>
      </c>
      <c r="D342" s="69" t="s">
        <v>101</v>
      </c>
      <c r="E342" s="27">
        <f t="shared" si="54"/>
        <v>-1033.9959609873026</v>
      </c>
      <c r="F342" s="15">
        <f t="shared" si="55"/>
        <v>-1034</v>
      </c>
      <c r="G342" s="93">
        <f t="shared" si="50"/>
        <v>7.0701699878554791E-3</v>
      </c>
      <c r="K342">
        <f>G342</f>
        <v>7.0701699878554791E-3</v>
      </c>
      <c r="O342">
        <f t="shared" ca="1" si="56"/>
        <v>-3.1992087103624028E-2</v>
      </c>
      <c r="P342">
        <f t="shared" ca="1" si="57"/>
        <v>2.6194567969360778E-2</v>
      </c>
      <c r="Q342" s="1">
        <f t="shared" si="58"/>
        <v>33219.049099999997</v>
      </c>
      <c r="R342">
        <f>G342</f>
        <v>7.0701699878554791E-3</v>
      </c>
    </row>
    <row r="343" spans="1:19" x14ac:dyDescent="0.2">
      <c r="A343" s="35" t="s">
        <v>69</v>
      </c>
      <c r="B343" s="36" t="s">
        <v>39</v>
      </c>
      <c r="C343" s="35">
        <v>48237.549120000003</v>
      </c>
      <c r="D343" s="35">
        <v>9.3000000000000005E-4</v>
      </c>
      <c r="E343" s="27">
        <f t="shared" si="54"/>
        <v>-1033.995949561795</v>
      </c>
      <c r="F343" s="15">
        <f t="shared" si="55"/>
        <v>-1034</v>
      </c>
      <c r="G343" s="93">
        <f t="shared" si="50"/>
        <v>7.0901699946261942E-3</v>
      </c>
      <c r="K343">
        <f>G343</f>
        <v>7.0901699946261942E-3</v>
      </c>
      <c r="O343">
        <f t="shared" ca="1" si="56"/>
        <v>-3.1992087103624028E-2</v>
      </c>
      <c r="P343">
        <f t="shared" ca="1" si="57"/>
        <v>2.6194567969360778E-2</v>
      </c>
      <c r="Q343" s="1">
        <f t="shared" si="58"/>
        <v>33219.049120000003</v>
      </c>
      <c r="R343">
        <f>G343</f>
        <v>7.0901699946261942E-3</v>
      </c>
    </row>
    <row r="344" spans="1:19" x14ac:dyDescent="0.2">
      <c r="A344" s="9" t="s">
        <v>68</v>
      </c>
      <c r="B344" s="34" t="s">
        <v>41</v>
      </c>
      <c r="C344" s="33">
        <v>48448.466</v>
      </c>
      <c r="D344" s="33"/>
      <c r="E344" s="27">
        <f t="shared" si="54"/>
        <v>-913.50436908979702</v>
      </c>
      <c r="F344" s="15">
        <f t="shared" si="55"/>
        <v>-913.5</v>
      </c>
      <c r="G344" s="93">
        <f t="shared" si="50"/>
        <v>-7.6479600029415451E-3</v>
      </c>
      <c r="J344">
        <f>G344</f>
        <v>-7.6479600029415451E-3</v>
      </c>
      <c r="O344">
        <f t="shared" ca="1" si="56"/>
        <v>-3.1715923160326238E-2</v>
      </c>
      <c r="P344">
        <f t="shared" ca="1" si="57"/>
        <v>2.5812533510941399E-2</v>
      </c>
      <c r="Q344" s="1">
        <f t="shared" si="58"/>
        <v>33429.966</v>
      </c>
      <c r="S344">
        <f>G344</f>
        <v>-7.6479600029415451E-3</v>
      </c>
    </row>
    <row r="345" spans="1:19" x14ac:dyDescent="0.2">
      <c r="A345" s="9" t="s">
        <v>68</v>
      </c>
      <c r="B345" s="34" t="s">
        <v>41</v>
      </c>
      <c r="C345" s="33">
        <v>48476.476000000002</v>
      </c>
      <c r="D345" s="33"/>
      <c r="E345" s="27">
        <f t="shared" si="54"/>
        <v>-897.50295104767088</v>
      </c>
      <c r="F345" s="15">
        <f t="shared" si="55"/>
        <v>-897.5</v>
      </c>
      <c r="G345" s="93">
        <f t="shared" si="50"/>
        <v>-5.1657200019690208E-3</v>
      </c>
      <c r="J345">
        <f>G345</f>
        <v>-5.1657200019690208E-3</v>
      </c>
      <c r="O345">
        <f t="shared" ca="1" si="56"/>
        <v>-3.1679254089016985E-2</v>
      </c>
      <c r="P345">
        <f t="shared" ca="1" si="57"/>
        <v>2.5761806943848369E-2</v>
      </c>
      <c r="Q345" s="1">
        <f t="shared" si="58"/>
        <v>33457.976000000002</v>
      </c>
      <c r="S345">
        <f>G345</f>
        <v>-5.1657200019690208E-3</v>
      </c>
    </row>
    <row r="346" spans="1:19" x14ac:dyDescent="0.2">
      <c r="A346" s="9" t="s">
        <v>68</v>
      </c>
      <c r="B346" s="34" t="s">
        <v>39</v>
      </c>
      <c r="C346" s="33">
        <v>48477.39</v>
      </c>
      <c r="D346" s="33"/>
      <c r="E346" s="27">
        <f t="shared" si="54"/>
        <v>-896.98080552498413</v>
      </c>
      <c r="F346" s="15">
        <f t="shared" si="55"/>
        <v>-897</v>
      </c>
      <c r="G346" s="93">
        <f t="shared" si="50"/>
        <v>3.3599349990254268E-2</v>
      </c>
      <c r="J346">
        <f>G346</f>
        <v>3.3599349990254268E-2</v>
      </c>
      <c r="O346">
        <f t="shared" ca="1" si="56"/>
        <v>-3.1678108180538574E-2</v>
      </c>
      <c r="P346">
        <f t="shared" ca="1" si="57"/>
        <v>2.5760221738626712E-2</v>
      </c>
      <c r="Q346" s="1">
        <f t="shared" si="58"/>
        <v>33458.89</v>
      </c>
    </row>
    <row r="347" spans="1:19" x14ac:dyDescent="0.2">
      <c r="A347" s="69" t="s">
        <v>1033</v>
      </c>
      <c r="B347" s="70" t="s">
        <v>39</v>
      </c>
      <c r="C347" s="69">
        <v>48484.375</v>
      </c>
      <c r="D347" s="69" t="s">
        <v>101</v>
      </c>
      <c r="E347" s="27">
        <f t="shared" si="54"/>
        <v>-892.99044833025903</v>
      </c>
      <c r="F347" s="15">
        <f t="shared" si="55"/>
        <v>-893</v>
      </c>
      <c r="G347" s="93">
        <f t="shared" si="50"/>
        <v>1.6719909996027127E-2</v>
      </c>
      <c r="K347">
        <f>G347</f>
        <v>1.6719909996027127E-2</v>
      </c>
      <c r="O347">
        <f t="shared" ca="1" si="56"/>
        <v>-3.166894091271126E-2</v>
      </c>
      <c r="P347">
        <f t="shared" ca="1" si="57"/>
        <v>2.5747540096853455E-2</v>
      </c>
      <c r="Q347" s="1">
        <f t="shared" si="58"/>
        <v>33465.875</v>
      </c>
      <c r="R347">
        <f>G347</f>
        <v>1.6719909996027127E-2</v>
      </c>
    </row>
    <row r="348" spans="1:19" x14ac:dyDescent="0.2">
      <c r="A348" s="9" t="s">
        <v>68</v>
      </c>
      <c r="B348" s="34" t="s">
        <v>39</v>
      </c>
      <c r="C348" s="33">
        <v>48484.377</v>
      </c>
      <c r="D348" s="33"/>
      <c r="E348" s="27">
        <f t="shared" si="54"/>
        <v>-892.98930577988085</v>
      </c>
      <c r="F348" s="15">
        <f t="shared" si="55"/>
        <v>-893</v>
      </c>
      <c r="G348" s="93">
        <f t="shared" si="50"/>
        <v>1.8719909996434581E-2</v>
      </c>
      <c r="J348">
        <f>G348</f>
        <v>1.8719909996434581E-2</v>
      </c>
      <c r="O348">
        <f t="shared" ca="1" si="56"/>
        <v>-3.166894091271126E-2</v>
      </c>
      <c r="P348">
        <f t="shared" ca="1" si="57"/>
        <v>2.5747540096853455E-2</v>
      </c>
      <c r="Q348" s="1">
        <f t="shared" si="58"/>
        <v>33465.877</v>
      </c>
    </row>
    <row r="349" spans="1:19" x14ac:dyDescent="0.2">
      <c r="A349" s="9" t="s">
        <v>68</v>
      </c>
      <c r="B349" s="34" t="s">
        <v>39</v>
      </c>
      <c r="C349" s="33">
        <v>48484.379000000001</v>
      </c>
      <c r="D349" s="33"/>
      <c r="E349" s="27">
        <f t="shared" si="54"/>
        <v>-892.98816322950279</v>
      </c>
      <c r="F349" s="15">
        <f t="shared" si="55"/>
        <v>-893</v>
      </c>
      <c r="G349" s="93">
        <f t="shared" si="50"/>
        <v>2.0719909996842034E-2</v>
      </c>
      <c r="J349">
        <f>G349</f>
        <v>2.0719909996842034E-2</v>
      </c>
      <c r="O349">
        <f t="shared" ca="1" si="56"/>
        <v>-3.166894091271126E-2</v>
      </c>
      <c r="P349">
        <f t="shared" ca="1" si="57"/>
        <v>2.5747540096853455E-2</v>
      </c>
      <c r="Q349" s="1">
        <f t="shared" si="58"/>
        <v>33465.879000000001</v>
      </c>
    </row>
    <row r="350" spans="1:19" x14ac:dyDescent="0.2">
      <c r="A350" s="9" t="s">
        <v>68</v>
      </c>
      <c r="B350" s="34" t="s">
        <v>39</v>
      </c>
      <c r="C350" s="33">
        <v>48484.383000000002</v>
      </c>
      <c r="D350" s="33"/>
      <c r="E350" s="27">
        <f t="shared" si="54"/>
        <v>-892.98587812874655</v>
      </c>
      <c r="F350" s="15">
        <f t="shared" si="55"/>
        <v>-893</v>
      </c>
      <c r="G350" s="93">
        <f t="shared" si="50"/>
        <v>2.4719909997656941E-2</v>
      </c>
      <c r="J350">
        <f>G350</f>
        <v>2.4719909997656941E-2</v>
      </c>
      <c r="O350">
        <f t="shared" ca="1" si="56"/>
        <v>-3.166894091271126E-2</v>
      </c>
      <c r="P350">
        <f t="shared" ca="1" si="57"/>
        <v>2.5747540096853455E-2</v>
      </c>
      <c r="Q350" s="1">
        <f t="shared" si="58"/>
        <v>33465.883000000002</v>
      </c>
    </row>
    <row r="351" spans="1:19" x14ac:dyDescent="0.2">
      <c r="A351" s="9" t="s">
        <v>69</v>
      </c>
      <c r="B351" s="34" t="s">
        <v>39</v>
      </c>
      <c r="C351" s="33">
        <v>48538.61836</v>
      </c>
      <c r="D351" s="33">
        <v>5.8E-4</v>
      </c>
      <c r="E351" s="27">
        <f t="shared" si="54"/>
        <v>-862.00256259768184</v>
      </c>
      <c r="F351" s="15">
        <f t="shared" si="55"/>
        <v>-862</v>
      </c>
      <c r="G351" s="93">
        <f t="shared" si="50"/>
        <v>-4.4857500033685938E-3</v>
      </c>
      <c r="K351">
        <f>G351</f>
        <v>-4.4857500033685938E-3</v>
      </c>
      <c r="O351">
        <f t="shared" ca="1" si="56"/>
        <v>-3.1597894587049584E-2</v>
      </c>
      <c r="P351">
        <f t="shared" ca="1" si="57"/>
        <v>2.5649257373110711E-2</v>
      </c>
      <c r="Q351" s="1">
        <f t="shared" si="58"/>
        <v>33520.11836</v>
      </c>
      <c r="R351">
        <f t="shared" ref="R351:R356" si="59">G351</f>
        <v>-4.4857500033685938E-3</v>
      </c>
    </row>
    <row r="352" spans="1:19" x14ac:dyDescent="0.2">
      <c r="A352" s="69" t="s">
        <v>1054</v>
      </c>
      <c r="B352" s="70" t="s">
        <v>39</v>
      </c>
      <c r="C352" s="69">
        <v>48538.618399999999</v>
      </c>
      <c r="D352" s="69" t="s">
        <v>101</v>
      </c>
      <c r="E352" s="27">
        <f t="shared" si="54"/>
        <v>-862.00253974667487</v>
      </c>
      <c r="F352" s="15">
        <f t="shared" si="55"/>
        <v>-862</v>
      </c>
      <c r="G352" s="93">
        <f t="shared" si="50"/>
        <v>-4.4457500043790787E-3</v>
      </c>
      <c r="K352">
        <f>G352</f>
        <v>-4.4457500043790787E-3</v>
      </c>
      <c r="O352">
        <f t="shared" ca="1" si="56"/>
        <v>-3.1597894587049584E-2</v>
      </c>
      <c r="P352">
        <f t="shared" ca="1" si="57"/>
        <v>2.5649257373110711E-2</v>
      </c>
      <c r="Q352" s="1">
        <f t="shared" si="58"/>
        <v>33520.118399999999</v>
      </c>
      <c r="R352">
        <f t="shared" si="59"/>
        <v>-4.4457500043790787E-3</v>
      </c>
    </row>
    <row r="353" spans="1:19" x14ac:dyDescent="0.2">
      <c r="A353" s="9" t="s">
        <v>70</v>
      </c>
      <c r="B353" s="34" t="s">
        <v>39</v>
      </c>
      <c r="C353" s="33">
        <v>48540.3681</v>
      </c>
      <c r="D353" s="33"/>
      <c r="E353" s="27">
        <f t="shared" si="54"/>
        <v>-861.00297954859161</v>
      </c>
      <c r="F353" s="15">
        <f t="shared" si="55"/>
        <v>-861</v>
      </c>
      <c r="G353" s="93">
        <f t="shared" si="50"/>
        <v>-5.2156100064166822E-3</v>
      </c>
      <c r="N353">
        <f>G353</f>
        <v>-5.2156100064166822E-3</v>
      </c>
      <c r="O353">
        <f t="shared" ca="1" si="56"/>
        <v>-3.1595602770092761E-2</v>
      </c>
      <c r="P353">
        <f t="shared" ca="1" si="57"/>
        <v>2.5646086962667396E-2</v>
      </c>
      <c r="Q353" s="1">
        <f t="shared" si="58"/>
        <v>33521.8681</v>
      </c>
      <c r="R353">
        <f t="shared" si="59"/>
        <v>-5.2156100064166822E-3</v>
      </c>
    </row>
    <row r="354" spans="1:19" x14ac:dyDescent="0.2">
      <c r="A354" s="9" t="s">
        <v>70</v>
      </c>
      <c r="B354" s="34" t="s">
        <v>39</v>
      </c>
      <c r="C354" s="33">
        <v>48540.368499999997</v>
      </c>
      <c r="D354" s="33"/>
      <c r="E354" s="27">
        <f t="shared" si="54"/>
        <v>-861.00275103851766</v>
      </c>
      <c r="F354" s="15">
        <f t="shared" si="55"/>
        <v>-861</v>
      </c>
      <c r="G354" s="93">
        <f t="shared" si="50"/>
        <v>-4.8156100092455745E-3</v>
      </c>
      <c r="N354">
        <f>G354</f>
        <v>-4.8156100092455745E-3</v>
      </c>
      <c r="O354">
        <f t="shared" ca="1" si="56"/>
        <v>-3.1595602770092761E-2</v>
      </c>
      <c r="P354">
        <f t="shared" ca="1" si="57"/>
        <v>2.5646086962667396E-2</v>
      </c>
      <c r="Q354" s="1">
        <f t="shared" si="58"/>
        <v>33521.868499999997</v>
      </c>
      <c r="R354">
        <f t="shared" si="59"/>
        <v>-4.8156100092455745E-3</v>
      </c>
    </row>
    <row r="355" spans="1:19" x14ac:dyDescent="0.2">
      <c r="A355" s="9" t="s">
        <v>68</v>
      </c>
      <c r="B355" s="34" t="s">
        <v>39</v>
      </c>
      <c r="C355" s="33">
        <v>48624.381000000001</v>
      </c>
      <c r="D355" s="33"/>
      <c r="E355" s="27">
        <f t="shared" si="54"/>
        <v>-813.00849422794658</v>
      </c>
      <c r="F355" s="15">
        <f t="shared" si="55"/>
        <v>-813</v>
      </c>
      <c r="G355" s="93">
        <f t="shared" si="50"/>
        <v>-1.4868890000798274E-2</v>
      </c>
      <c r="J355">
        <f>G355</f>
        <v>-1.4868890000798274E-2</v>
      </c>
      <c r="O355">
        <f t="shared" ca="1" si="56"/>
        <v>-3.1485595556165008E-2</v>
      </c>
      <c r="P355">
        <f t="shared" ca="1" si="57"/>
        <v>2.5493907261388307E-2</v>
      </c>
      <c r="Q355" s="1">
        <f t="shared" si="58"/>
        <v>33605.881000000001</v>
      </c>
      <c r="R355">
        <f t="shared" si="59"/>
        <v>-1.4868890000798274E-2</v>
      </c>
    </row>
    <row r="356" spans="1:19" x14ac:dyDescent="0.2">
      <c r="A356" s="9" t="s">
        <v>71</v>
      </c>
      <c r="B356" s="34" t="s">
        <v>39</v>
      </c>
      <c r="C356" s="33">
        <v>48645.395900000003</v>
      </c>
      <c r="D356" s="33"/>
      <c r="E356" s="27">
        <f t="shared" si="54"/>
        <v>-801.00320325995358</v>
      </c>
      <c r="F356" s="15">
        <f t="shared" si="55"/>
        <v>-801</v>
      </c>
      <c r="G356" s="93">
        <f t="shared" si="50"/>
        <v>-5.6072100051096641E-3</v>
      </c>
      <c r="N356">
        <f>G356</f>
        <v>-5.6072100051096641E-3</v>
      </c>
      <c r="O356">
        <f t="shared" ca="1" si="56"/>
        <v>-3.1458093752683068E-2</v>
      </c>
      <c r="P356">
        <f t="shared" ca="1" si="57"/>
        <v>2.5455862336068533E-2</v>
      </c>
      <c r="Q356" s="1">
        <f t="shared" si="58"/>
        <v>33626.895900000003</v>
      </c>
      <c r="R356">
        <f t="shared" si="59"/>
        <v>-5.6072100051096641E-3</v>
      </c>
    </row>
    <row r="357" spans="1:19" x14ac:dyDescent="0.2">
      <c r="A357" s="9" t="s">
        <v>71</v>
      </c>
      <c r="B357" s="34" t="s">
        <v>41</v>
      </c>
      <c r="C357" s="33">
        <v>48749.55</v>
      </c>
      <c r="D357" s="33"/>
      <c r="E357" s="27">
        <f t="shared" si="54"/>
        <v>-741.50255010389196</v>
      </c>
      <c r="F357" s="15">
        <f t="shared" si="55"/>
        <v>-741.5</v>
      </c>
      <c r="G357" s="93">
        <f t="shared" si="50"/>
        <v>-4.4638800027314574E-3</v>
      </c>
      <c r="N357">
        <f>G357</f>
        <v>-4.4638800027314574E-3</v>
      </c>
      <c r="O357">
        <f t="shared" ca="1" si="56"/>
        <v>-3.1321730643751794E-2</v>
      </c>
      <c r="P357">
        <f t="shared" ca="1" si="57"/>
        <v>2.5267222914691329E-2</v>
      </c>
      <c r="Q357" s="1">
        <f t="shared" si="58"/>
        <v>33731.050000000003</v>
      </c>
    </row>
    <row r="358" spans="1:19" x14ac:dyDescent="0.2">
      <c r="A358" s="9" t="s">
        <v>68</v>
      </c>
      <c r="B358" s="34" t="s">
        <v>39</v>
      </c>
      <c r="C358" s="33">
        <v>48827.434000000001</v>
      </c>
      <c r="D358" s="33"/>
      <c r="E358" s="27">
        <f t="shared" si="54"/>
        <v>-697.00935328872481</v>
      </c>
      <c r="F358" s="15">
        <f t="shared" si="55"/>
        <v>-697</v>
      </c>
      <c r="G358" s="93">
        <f t="shared" si="50"/>
        <v>-1.6372650003177114E-2</v>
      </c>
      <c r="J358">
        <f t="shared" ref="J358:J375" si="60">G358</f>
        <v>-1.6372650003177114E-2</v>
      </c>
      <c r="O358">
        <f t="shared" ca="1" si="56"/>
        <v>-3.1219744789172943E-2</v>
      </c>
      <c r="P358">
        <f t="shared" ca="1" si="57"/>
        <v>2.5126139649963842E-2</v>
      </c>
      <c r="Q358" s="1">
        <f t="shared" si="58"/>
        <v>33808.934000000001</v>
      </c>
      <c r="R358">
        <f t="shared" ref="R358:R375" si="61">G358</f>
        <v>-1.6372650003177114E-2</v>
      </c>
      <c r="S358">
        <f>G357</f>
        <v>-4.4638800027314574E-3</v>
      </c>
    </row>
    <row r="359" spans="1:19" x14ac:dyDescent="0.2">
      <c r="A359" s="9" t="s">
        <v>68</v>
      </c>
      <c r="B359" s="34" t="s">
        <v>39</v>
      </c>
      <c r="C359" s="33">
        <v>48827.438999999998</v>
      </c>
      <c r="D359" s="33"/>
      <c r="E359" s="27">
        <f t="shared" si="54"/>
        <v>-697.00649691278159</v>
      </c>
      <c r="F359" s="15">
        <f t="shared" si="55"/>
        <v>-697</v>
      </c>
      <c r="G359" s="93">
        <f t="shared" si="50"/>
        <v>-1.1372650005796459E-2</v>
      </c>
      <c r="J359">
        <f t="shared" si="60"/>
        <v>-1.1372650005796459E-2</v>
      </c>
      <c r="O359">
        <f t="shared" ca="1" si="56"/>
        <v>-3.1219744789172943E-2</v>
      </c>
      <c r="P359">
        <f t="shared" ca="1" si="57"/>
        <v>2.5126139649963842E-2</v>
      </c>
      <c r="Q359" s="1">
        <f t="shared" si="58"/>
        <v>33808.938999999998</v>
      </c>
      <c r="R359">
        <f t="shared" si="61"/>
        <v>-1.1372650005796459E-2</v>
      </c>
    </row>
    <row r="360" spans="1:19" x14ac:dyDescent="0.2">
      <c r="A360" s="9" t="s">
        <v>68</v>
      </c>
      <c r="B360" s="34" t="s">
        <v>39</v>
      </c>
      <c r="C360" s="33">
        <v>48827.442000000003</v>
      </c>
      <c r="D360" s="33"/>
      <c r="E360" s="27">
        <f t="shared" si="54"/>
        <v>-697.00478308721233</v>
      </c>
      <c r="F360" s="15">
        <f t="shared" si="55"/>
        <v>-697</v>
      </c>
      <c r="G360" s="93">
        <f t="shared" ref="G360:G423" si="62">C360-(C$7+F360*C$8)</f>
        <v>-8.3726500015472993E-3</v>
      </c>
      <c r="J360">
        <f t="shared" si="60"/>
        <v>-8.3726500015472993E-3</v>
      </c>
      <c r="O360">
        <f t="shared" ca="1" si="56"/>
        <v>-3.1219744789172943E-2</v>
      </c>
      <c r="P360">
        <f t="shared" ca="1" si="57"/>
        <v>2.5126139649963842E-2</v>
      </c>
      <c r="Q360" s="1">
        <f t="shared" si="58"/>
        <v>33808.942000000003</v>
      </c>
      <c r="R360">
        <f t="shared" si="61"/>
        <v>-8.3726500015472993E-3</v>
      </c>
    </row>
    <row r="361" spans="1:19" x14ac:dyDescent="0.2">
      <c r="A361" s="9" t="s">
        <v>68</v>
      </c>
      <c r="B361" s="34" t="s">
        <v>39</v>
      </c>
      <c r="C361" s="33">
        <v>48827.442999999999</v>
      </c>
      <c r="D361" s="33"/>
      <c r="E361" s="27">
        <f t="shared" si="54"/>
        <v>-697.00421181202535</v>
      </c>
      <c r="F361" s="15">
        <f t="shared" si="55"/>
        <v>-697</v>
      </c>
      <c r="G361" s="93">
        <f t="shared" si="62"/>
        <v>-7.3726500049815513E-3</v>
      </c>
      <c r="J361">
        <f t="shared" si="60"/>
        <v>-7.3726500049815513E-3</v>
      </c>
      <c r="O361">
        <f t="shared" ca="1" si="56"/>
        <v>-3.1219744789172943E-2</v>
      </c>
      <c r="P361">
        <f t="shared" ca="1" si="57"/>
        <v>2.5126139649963842E-2</v>
      </c>
      <c r="Q361" s="1">
        <f t="shared" si="58"/>
        <v>33808.942999999999</v>
      </c>
      <c r="R361">
        <f t="shared" si="61"/>
        <v>-7.3726500049815513E-3</v>
      </c>
    </row>
    <row r="362" spans="1:19" x14ac:dyDescent="0.2">
      <c r="A362" s="9" t="s">
        <v>68</v>
      </c>
      <c r="B362" s="34" t="s">
        <v>39</v>
      </c>
      <c r="C362" s="33">
        <v>48827.442999999999</v>
      </c>
      <c r="D362" s="33"/>
      <c r="E362" s="27">
        <f t="shared" si="54"/>
        <v>-697.00421181202535</v>
      </c>
      <c r="F362" s="15">
        <f t="shared" si="55"/>
        <v>-697</v>
      </c>
      <c r="G362" s="93">
        <f t="shared" si="62"/>
        <v>-7.3726500049815513E-3</v>
      </c>
      <c r="J362">
        <f t="shared" si="60"/>
        <v>-7.3726500049815513E-3</v>
      </c>
      <c r="O362">
        <f t="shared" ca="1" si="56"/>
        <v>-3.1219744789172943E-2</v>
      </c>
      <c r="P362">
        <f t="shared" ca="1" si="57"/>
        <v>2.5126139649963842E-2</v>
      </c>
      <c r="Q362" s="1">
        <f t="shared" si="58"/>
        <v>33808.942999999999</v>
      </c>
      <c r="R362">
        <f t="shared" si="61"/>
        <v>-7.3726500049815513E-3</v>
      </c>
    </row>
    <row r="363" spans="1:19" x14ac:dyDescent="0.2">
      <c r="A363" s="9" t="s">
        <v>68</v>
      </c>
      <c r="B363" s="34" t="s">
        <v>39</v>
      </c>
      <c r="C363" s="33">
        <v>48827.444000000003</v>
      </c>
      <c r="D363" s="33"/>
      <c r="E363" s="27">
        <f t="shared" si="54"/>
        <v>-697.00364053683427</v>
      </c>
      <c r="F363" s="15">
        <f t="shared" si="55"/>
        <v>-697</v>
      </c>
      <c r="G363" s="93">
        <f t="shared" si="62"/>
        <v>-6.3726500011398457E-3</v>
      </c>
      <c r="J363">
        <f t="shared" si="60"/>
        <v>-6.3726500011398457E-3</v>
      </c>
      <c r="O363">
        <f t="shared" ca="1" si="56"/>
        <v>-3.1219744789172943E-2</v>
      </c>
      <c r="P363">
        <f t="shared" ca="1" si="57"/>
        <v>2.5126139649963842E-2</v>
      </c>
      <c r="Q363" s="1">
        <f t="shared" si="58"/>
        <v>33808.944000000003</v>
      </c>
      <c r="R363">
        <f t="shared" si="61"/>
        <v>-6.3726500011398457E-3</v>
      </c>
    </row>
    <row r="364" spans="1:19" x14ac:dyDescent="0.2">
      <c r="A364" s="9" t="s">
        <v>68</v>
      </c>
      <c r="B364" s="34" t="s">
        <v>39</v>
      </c>
      <c r="C364" s="33">
        <v>48827.446000000004</v>
      </c>
      <c r="D364" s="33"/>
      <c r="E364" s="27">
        <f t="shared" si="54"/>
        <v>-697.00249798645609</v>
      </c>
      <c r="F364" s="15">
        <f t="shared" si="55"/>
        <v>-697</v>
      </c>
      <c r="G364" s="93">
        <f t="shared" si="62"/>
        <v>-4.3726500007323921E-3</v>
      </c>
      <c r="J364">
        <f t="shared" si="60"/>
        <v>-4.3726500007323921E-3</v>
      </c>
      <c r="O364">
        <f t="shared" ca="1" si="56"/>
        <v>-3.1219744789172943E-2</v>
      </c>
      <c r="P364">
        <f t="shared" ca="1" si="57"/>
        <v>2.5126139649963842E-2</v>
      </c>
      <c r="Q364" s="1">
        <f t="shared" si="58"/>
        <v>33808.946000000004</v>
      </c>
      <c r="R364">
        <f t="shared" si="61"/>
        <v>-4.3726500007323921E-3</v>
      </c>
    </row>
    <row r="365" spans="1:19" x14ac:dyDescent="0.2">
      <c r="A365" s="9" t="s">
        <v>68</v>
      </c>
      <c r="B365" s="34" t="s">
        <v>39</v>
      </c>
      <c r="C365" s="33">
        <v>48827.447</v>
      </c>
      <c r="D365" s="33"/>
      <c r="E365" s="27">
        <f t="shared" si="54"/>
        <v>-697.00192671126911</v>
      </c>
      <c r="F365" s="15">
        <f t="shared" si="55"/>
        <v>-697</v>
      </c>
      <c r="G365" s="93">
        <f t="shared" si="62"/>
        <v>-3.3726500041666441E-3</v>
      </c>
      <c r="J365">
        <f t="shared" si="60"/>
        <v>-3.3726500041666441E-3</v>
      </c>
      <c r="O365">
        <f t="shared" ca="1" si="56"/>
        <v>-3.1219744789172943E-2</v>
      </c>
      <c r="P365">
        <f t="shared" ca="1" si="57"/>
        <v>2.5126139649963842E-2</v>
      </c>
      <c r="Q365" s="1">
        <f t="shared" si="58"/>
        <v>33808.947</v>
      </c>
      <c r="R365">
        <f t="shared" si="61"/>
        <v>-3.3726500041666441E-3</v>
      </c>
    </row>
    <row r="366" spans="1:19" x14ac:dyDescent="0.2">
      <c r="A366" s="9" t="s">
        <v>68</v>
      </c>
      <c r="B366" s="34" t="s">
        <v>39</v>
      </c>
      <c r="C366" s="33">
        <v>48827.45</v>
      </c>
      <c r="D366" s="33"/>
      <c r="E366" s="27">
        <f t="shared" si="54"/>
        <v>-697.00021288570406</v>
      </c>
      <c r="F366" s="15">
        <f t="shared" si="55"/>
        <v>-697</v>
      </c>
      <c r="G366" s="93">
        <f t="shared" si="62"/>
        <v>-3.7265000719344243E-4</v>
      </c>
      <c r="J366">
        <f t="shared" si="60"/>
        <v>-3.7265000719344243E-4</v>
      </c>
      <c r="O366">
        <f t="shared" ca="1" si="56"/>
        <v>-3.1219744789172943E-2</v>
      </c>
      <c r="P366">
        <f t="shared" ca="1" si="57"/>
        <v>2.5126139649963842E-2</v>
      </c>
      <c r="Q366" s="1">
        <f t="shared" si="58"/>
        <v>33808.949999999997</v>
      </c>
      <c r="R366">
        <f t="shared" si="61"/>
        <v>-3.7265000719344243E-4</v>
      </c>
    </row>
    <row r="367" spans="1:19" x14ac:dyDescent="0.2">
      <c r="A367" s="9" t="s">
        <v>68</v>
      </c>
      <c r="B367" s="34" t="s">
        <v>39</v>
      </c>
      <c r="C367" s="33">
        <v>48827.453999999998</v>
      </c>
      <c r="D367" s="33"/>
      <c r="E367" s="27">
        <f t="shared" si="54"/>
        <v>-696.99792778494782</v>
      </c>
      <c r="F367" s="15">
        <f t="shared" si="55"/>
        <v>-697</v>
      </c>
      <c r="G367" s="93">
        <f t="shared" si="62"/>
        <v>3.6273499936214648E-3</v>
      </c>
      <c r="J367">
        <f t="shared" si="60"/>
        <v>3.6273499936214648E-3</v>
      </c>
      <c r="O367">
        <f t="shared" ca="1" si="56"/>
        <v>-3.1219744789172943E-2</v>
      </c>
      <c r="P367">
        <f t="shared" ca="1" si="57"/>
        <v>2.5126139649963842E-2</v>
      </c>
      <c r="Q367" s="1">
        <f t="shared" si="58"/>
        <v>33808.953999999998</v>
      </c>
      <c r="R367">
        <f t="shared" si="61"/>
        <v>3.6273499936214648E-3</v>
      </c>
    </row>
    <row r="368" spans="1:19" x14ac:dyDescent="0.2">
      <c r="A368" s="9" t="s">
        <v>68</v>
      </c>
      <c r="B368" s="34" t="s">
        <v>39</v>
      </c>
      <c r="C368" s="33">
        <v>48827.461000000003</v>
      </c>
      <c r="D368" s="33"/>
      <c r="E368" s="27">
        <f t="shared" si="54"/>
        <v>-696.99392885862244</v>
      </c>
      <c r="F368" s="15">
        <f t="shared" si="55"/>
        <v>-697</v>
      </c>
      <c r="G368" s="93">
        <f t="shared" si="62"/>
        <v>1.0627349998685531E-2</v>
      </c>
      <c r="J368">
        <f t="shared" si="60"/>
        <v>1.0627349998685531E-2</v>
      </c>
      <c r="O368">
        <f t="shared" ca="1" si="56"/>
        <v>-3.1219744789172943E-2</v>
      </c>
      <c r="P368">
        <f t="shared" ca="1" si="57"/>
        <v>2.5126139649963842E-2</v>
      </c>
      <c r="Q368" s="1">
        <f t="shared" si="58"/>
        <v>33808.961000000003</v>
      </c>
      <c r="R368">
        <f t="shared" si="61"/>
        <v>1.0627349998685531E-2</v>
      </c>
    </row>
    <row r="369" spans="1:19" x14ac:dyDescent="0.2">
      <c r="A369" s="9" t="s">
        <v>68</v>
      </c>
      <c r="B369" s="34" t="s">
        <v>39</v>
      </c>
      <c r="C369" s="33">
        <v>48834.440999999999</v>
      </c>
      <c r="D369" s="33"/>
      <c r="E369" s="27">
        <f t="shared" si="54"/>
        <v>-693.00642803984454</v>
      </c>
      <c r="F369" s="15">
        <f t="shared" si="55"/>
        <v>-693</v>
      </c>
      <c r="G369" s="93">
        <f t="shared" si="62"/>
        <v>-1.125209000747418E-2</v>
      </c>
      <c r="J369">
        <f t="shared" si="60"/>
        <v>-1.125209000747418E-2</v>
      </c>
      <c r="O369">
        <f t="shared" ca="1" si="56"/>
        <v>-3.121057752134563E-2</v>
      </c>
      <c r="P369">
        <f t="shared" ca="1" si="57"/>
        <v>2.5113458008190585E-2</v>
      </c>
      <c r="Q369" s="1">
        <f t="shared" si="58"/>
        <v>33815.940999999999</v>
      </c>
      <c r="R369">
        <f t="shared" si="61"/>
        <v>-1.125209000747418E-2</v>
      </c>
    </row>
    <row r="370" spans="1:19" x14ac:dyDescent="0.2">
      <c r="A370" s="9" t="s">
        <v>68</v>
      </c>
      <c r="B370" s="34" t="s">
        <v>39</v>
      </c>
      <c r="C370" s="33">
        <v>48834.449000000001</v>
      </c>
      <c r="D370" s="33"/>
      <c r="E370" s="27">
        <f t="shared" si="54"/>
        <v>-693.00185783833217</v>
      </c>
      <c r="F370" s="15">
        <f t="shared" si="55"/>
        <v>-693</v>
      </c>
      <c r="G370" s="93">
        <f t="shared" si="62"/>
        <v>-3.2520900058443658E-3</v>
      </c>
      <c r="J370">
        <f t="shared" si="60"/>
        <v>-3.2520900058443658E-3</v>
      </c>
      <c r="O370">
        <f t="shared" ca="1" si="56"/>
        <v>-3.121057752134563E-2</v>
      </c>
      <c r="P370">
        <f t="shared" ca="1" si="57"/>
        <v>2.5113458008190585E-2</v>
      </c>
      <c r="Q370" s="1">
        <f t="shared" si="58"/>
        <v>33815.949000000001</v>
      </c>
      <c r="R370">
        <f t="shared" si="61"/>
        <v>-3.2520900058443658E-3</v>
      </c>
    </row>
    <row r="371" spans="1:19" x14ac:dyDescent="0.2">
      <c r="A371" s="9" t="s">
        <v>68</v>
      </c>
      <c r="B371" s="34" t="s">
        <v>39</v>
      </c>
      <c r="C371" s="33">
        <v>48834.449000000001</v>
      </c>
      <c r="D371" s="33"/>
      <c r="E371" s="27">
        <f t="shared" si="54"/>
        <v>-693.00185783833217</v>
      </c>
      <c r="F371" s="15">
        <f t="shared" si="55"/>
        <v>-693</v>
      </c>
      <c r="G371" s="93">
        <f t="shared" si="62"/>
        <v>-3.2520900058443658E-3</v>
      </c>
      <c r="J371">
        <f t="shared" si="60"/>
        <v>-3.2520900058443658E-3</v>
      </c>
      <c r="O371">
        <f t="shared" ca="1" si="56"/>
        <v>-3.121057752134563E-2</v>
      </c>
      <c r="P371">
        <f t="shared" ca="1" si="57"/>
        <v>2.5113458008190585E-2</v>
      </c>
      <c r="Q371" s="1">
        <f t="shared" si="58"/>
        <v>33815.949000000001</v>
      </c>
      <c r="R371">
        <f t="shared" si="61"/>
        <v>-3.2520900058443658E-3</v>
      </c>
    </row>
    <row r="372" spans="1:19" x14ac:dyDescent="0.2">
      <c r="A372" s="9" t="s">
        <v>68</v>
      </c>
      <c r="B372" s="34" t="s">
        <v>39</v>
      </c>
      <c r="C372" s="33">
        <v>48834.451999999997</v>
      </c>
      <c r="D372" s="33"/>
      <c r="E372" s="27">
        <f t="shared" si="54"/>
        <v>-693.00014401276701</v>
      </c>
      <c r="F372" s="15">
        <f t="shared" si="55"/>
        <v>-693</v>
      </c>
      <c r="G372" s="93">
        <f t="shared" si="62"/>
        <v>-2.5209000887116417E-4</v>
      </c>
      <c r="J372">
        <f t="shared" si="60"/>
        <v>-2.5209000887116417E-4</v>
      </c>
      <c r="O372">
        <f t="shared" ca="1" si="56"/>
        <v>-3.121057752134563E-2</v>
      </c>
      <c r="P372">
        <f t="shared" ca="1" si="57"/>
        <v>2.5113458008190585E-2</v>
      </c>
      <c r="Q372" s="1">
        <f t="shared" si="58"/>
        <v>33815.951999999997</v>
      </c>
      <c r="R372">
        <f t="shared" si="61"/>
        <v>-2.5209000887116417E-4</v>
      </c>
    </row>
    <row r="373" spans="1:19" x14ac:dyDescent="0.2">
      <c r="A373" s="9" t="s">
        <v>68</v>
      </c>
      <c r="B373" s="34" t="s">
        <v>39</v>
      </c>
      <c r="C373" s="33">
        <v>48834.455999999998</v>
      </c>
      <c r="D373" s="33"/>
      <c r="E373" s="27">
        <f t="shared" si="54"/>
        <v>-692.99785891201088</v>
      </c>
      <c r="F373" s="15">
        <f t="shared" si="55"/>
        <v>-693</v>
      </c>
      <c r="G373" s="93">
        <f t="shared" si="62"/>
        <v>3.7479099919437431E-3</v>
      </c>
      <c r="J373">
        <f t="shared" si="60"/>
        <v>3.7479099919437431E-3</v>
      </c>
      <c r="O373">
        <f t="shared" ca="1" si="56"/>
        <v>-3.121057752134563E-2</v>
      </c>
      <c r="P373">
        <f t="shared" ca="1" si="57"/>
        <v>2.5113458008190585E-2</v>
      </c>
      <c r="Q373" s="1">
        <f t="shared" si="58"/>
        <v>33815.955999999998</v>
      </c>
      <c r="R373">
        <f t="shared" si="61"/>
        <v>3.7479099919437431E-3</v>
      </c>
    </row>
    <row r="374" spans="1:19" x14ac:dyDescent="0.2">
      <c r="A374" s="9" t="s">
        <v>68</v>
      </c>
      <c r="B374" s="34" t="s">
        <v>39</v>
      </c>
      <c r="C374" s="33">
        <v>48834.463000000003</v>
      </c>
      <c r="D374" s="33"/>
      <c r="E374" s="27">
        <f t="shared" si="54"/>
        <v>-692.99385998568539</v>
      </c>
      <c r="F374" s="15">
        <f t="shared" si="55"/>
        <v>-693</v>
      </c>
      <c r="G374" s="93">
        <f t="shared" si="62"/>
        <v>1.074790999700781E-2</v>
      </c>
      <c r="J374">
        <f t="shared" si="60"/>
        <v>1.074790999700781E-2</v>
      </c>
      <c r="O374">
        <f t="shared" ca="1" si="56"/>
        <v>-3.121057752134563E-2</v>
      </c>
      <c r="P374">
        <f t="shared" ca="1" si="57"/>
        <v>2.5113458008190585E-2</v>
      </c>
      <c r="Q374" s="1">
        <f t="shared" si="58"/>
        <v>33815.963000000003</v>
      </c>
      <c r="R374">
        <f t="shared" si="61"/>
        <v>1.074790999700781E-2</v>
      </c>
    </row>
    <row r="375" spans="1:19" x14ac:dyDescent="0.2">
      <c r="A375" s="9" t="s">
        <v>68</v>
      </c>
      <c r="B375" s="34" t="s">
        <v>39</v>
      </c>
      <c r="C375" s="33">
        <v>48862.432000000001</v>
      </c>
      <c r="D375" s="33"/>
      <c r="E375" s="27">
        <f t="shared" si="54"/>
        <v>-677.01586422630839</v>
      </c>
      <c r="F375" s="15">
        <f t="shared" si="55"/>
        <v>-677</v>
      </c>
      <c r="G375" s="93">
        <f t="shared" si="62"/>
        <v>-2.7769850006734487E-2</v>
      </c>
      <c r="J375">
        <f t="shared" si="60"/>
        <v>-2.7769850006734487E-2</v>
      </c>
      <c r="O375">
        <f t="shared" ca="1" si="56"/>
        <v>-3.117390845003638E-2</v>
      </c>
      <c r="P375">
        <f t="shared" ca="1" si="57"/>
        <v>2.5062731441097552E-2</v>
      </c>
      <c r="Q375" s="1">
        <f t="shared" si="58"/>
        <v>33843.932000000001</v>
      </c>
      <c r="R375">
        <f t="shared" si="61"/>
        <v>-2.7769850006734487E-2</v>
      </c>
    </row>
    <row r="376" spans="1:19" x14ac:dyDescent="0.2">
      <c r="A376" s="9" t="s">
        <v>49</v>
      </c>
      <c r="B376" s="34" t="s">
        <v>41</v>
      </c>
      <c r="C376" s="33">
        <v>48917.595999999998</v>
      </c>
      <c r="D376" s="33"/>
      <c r="E376" s="27">
        <f t="shared" si="54"/>
        <v>-645.50203970379016</v>
      </c>
      <c r="F376" s="15">
        <f t="shared" si="55"/>
        <v>-645.5</v>
      </c>
      <c r="G376" s="93">
        <f t="shared" si="62"/>
        <v>-3.5704400070244446E-3</v>
      </c>
      <c r="M376">
        <f>G376</f>
        <v>-3.5704400070244446E-3</v>
      </c>
      <c r="O376">
        <f t="shared" ca="1" si="56"/>
        <v>-3.1101716215896292E-2</v>
      </c>
      <c r="P376">
        <f t="shared" ca="1" si="57"/>
        <v>2.496286351213315E-2</v>
      </c>
      <c r="Q376" s="1">
        <f t="shared" si="58"/>
        <v>33899.095999999998</v>
      </c>
      <c r="S376">
        <f>G376</f>
        <v>-3.5704400070244446E-3</v>
      </c>
    </row>
    <row r="377" spans="1:19" x14ac:dyDescent="0.2">
      <c r="A377" s="9" t="s">
        <v>72</v>
      </c>
      <c r="B377" s="34" t="s">
        <v>41</v>
      </c>
      <c r="C377" s="33">
        <v>49185.419800000003</v>
      </c>
      <c r="D377" s="33">
        <v>6.9999999999999999E-4</v>
      </c>
      <c r="E377" s="27">
        <f t="shared" si="54"/>
        <v>-492.50094775696533</v>
      </c>
      <c r="F377" s="15">
        <f t="shared" si="55"/>
        <v>-492.5</v>
      </c>
      <c r="G377" s="93">
        <f t="shared" si="62"/>
        <v>-1.6590200029895641E-3</v>
      </c>
      <c r="K377">
        <f>G377</f>
        <v>-1.6590200029895641E-3</v>
      </c>
      <c r="O377">
        <f t="shared" ca="1" si="56"/>
        <v>-3.0751068221501587E-2</v>
      </c>
      <c r="P377">
        <f t="shared" ca="1" si="57"/>
        <v>2.4477790714306055E-2</v>
      </c>
      <c r="Q377" s="1">
        <f t="shared" si="58"/>
        <v>34166.919800000003</v>
      </c>
      <c r="S377">
        <f>G377</f>
        <v>-1.6590200029895641E-3</v>
      </c>
    </row>
    <row r="378" spans="1:19" x14ac:dyDescent="0.2">
      <c r="A378" s="9" t="s">
        <v>72</v>
      </c>
      <c r="B378" s="34" t="s">
        <v>41</v>
      </c>
      <c r="C378" s="33">
        <v>49192.416899999997</v>
      </c>
      <c r="D378" s="33">
        <v>1E-3</v>
      </c>
      <c r="E378" s="27">
        <f t="shared" si="54"/>
        <v>-488.50367813245816</v>
      </c>
      <c r="F378" s="15">
        <f t="shared" si="55"/>
        <v>-488.5</v>
      </c>
      <c r="G378" s="93">
        <f t="shared" si="62"/>
        <v>-6.4384600118501112E-3</v>
      </c>
      <c r="K378">
        <f>G378</f>
        <v>-6.4384600118501112E-3</v>
      </c>
      <c r="O378">
        <f t="shared" ca="1" si="56"/>
        <v>-3.0741900953674274E-2</v>
      </c>
      <c r="P378">
        <f t="shared" ca="1" si="57"/>
        <v>2.4465109072532798E-2</v>
      </c>
      <c r="Q378" s="1">
        <f t="shared" si="58"/>
        <v>34173.916899999997</v>
      </c>
      <c r="S378">
        <f>G378</f>
        <v>-6.4384600118501112E-3</v>
      </c>
    </row>
    <row r="379" spans="1:19" x14ac:dyDescent="0.2">
      <c r="A379" s="9" t="s">
        <v>68</v>
      </c>
      <c r="B379" s="34" t="s">
        <v>41</v>
      </c>
      <c r="C379" s="33">
        <v>49199.406000000003</v>
      </c>
      <c r="D379" s="33"/>
      <c r="E379" s="27">
        <f t="shared" si="54"/>
        <v>-484.51097870945517</v>
      </c>
      <c r="F379" s="15">
        <f t="shared" si="55"/>
        <v>-484.5</v>
      </c>
      <c r="G379" s="93">
        <f t="shared" si="62"/>
        <v>-1.92179000005126E-2</v>
      </c>
      <c r="J379">
        <f>G379</f>
        <v>-1.92179000005126E-2</v>
      </c>
      <c r="O379">
        <f t="shared" ca="1" si="56"/>
        <v>-3.0732733685846961E-2</v>
      </c>
      <c r="P379">
        <f t="shared" ca="1" si="57"/>
        <v>2.4452427430759541E-2</v>
      </c>
      <c r="Q379" s="1">
        <f t="shared" si="58"/>
        <v>34180.906000000003</v>
      </c>
      <c r="S379">
        <f>G379</f>
        <v>-1.92179000005126E-2</v>
      </c>
    </row>
    <row r="380" spans="1:19" x14ac:dyDescent="0.2">
      <c r="A380" s="9" t="s">
        <v>72</v>
      </c>
      <c r="B380" s="34" t="s">
        <v>41</v>
      </c>
      <c r="C380" s="33">
        <v>49199.421399999999</v>
      </c>
      <c r="D380" s="33">
        <v>5.0000000000000001E-4</v>
      </c>
      <c r="E380" s="27">
        <f t="shared" si="54"/>
        <v>-484.50218107154751</v>
      </c>
      <c r="F380" s="15">
        <f t="shared" si="55"/>
        <v>-484.5</v>
      </c>
      <c r="G380" s="93">
        <f t="shared" si="62"/>
        <v>-3.8179000039235689E-3</v>
      </c>
      <c r="K380">
        <f>G380</f>
        <v>-3.8179000039235689E-3</v>
      </c>
      <c r="O380">
        <f t="shared" ca="1" si="56"/>
        <v>-3.0732733685846961E-2</v>
      </c>
      <c r="P380">
        <f t="shared" ca="1" si="57"/>
        <v>2.4452427430759541E-2</v>
      </c>
      <c r="Q380" s="1">
        <f t="shared" si="58"/>
        <v>34180.921399999999</v>
      </c>
      <c r="S380">
        <f>G380</f>
        <v>-3.8179000039235689E-3</v>
      </c>
    </row>
    <row r="381" spans="1:19" x14ac:dyDescent="0.2">
      <c r="A381" s="9" t="s">
        <v>73</v>
      </c>
      <c r="B381" s="34" t="s">
        <v>39</v>
      </c>
      <c r="C381" s="33">
        <v>49210.795599999998</v>
      </c>
      <c r="D381" s="33"/>
      <c r="E381" s="27">
        <f t="shared" si="54"/>
        <v>-478.00438281754134</v>
      </c>
      <c r="F381" s="15">
        <f t="shared" si="55"/>
        <v>-478</v>
      </c>
      <c r="G381" s="93">
        <f t="shared" si="62"/>
        <v>-7.6719900098396465E-3</v>
      </c>
      <c r="N381">
        <f>G381</f>
        <v>-7.6719900098396465E-3</v>
      </c>
      <c r="O381">
        <f t="shared" ca="1" si="56"/>
        <v>-3.0717836875627576E-2</v>
      </c>
      <c r="P381">
        <f t="shared" ca="1" si="57"/>
        <v>2.4431819762877997E-2</v>
      </c>
      <c r="Q381" s="1">
        <f t="shared" si="58"/>
        <v>34192.295599999998</v>
      </c>
      <c r="R381">
        <f>G381</f>
        <v>-7.6719900098396465E-3</v>
      </c>
    </row>
    <row r="382" spans="1:19" x14ac:dyDescent="0.2">
      <c r="A382" s="9" t="s">
        <v>68</v>
      </c>
      <c r="B382" s="34" t="s">
        <v>41</v>
      </c>
      <c r="C382" s="33">
        <v>49213.417000000001</v>
      </c>
      <c r="D382" s="33"/>
      <c r="E382" s="27">
        <f t="shared" si="54"/>
        <v>-476.50684203725984</v>
      </c>
      <c r="F382" s="15">
        <f t="shared" si="55"/>
        <v>-476.5</v>
      </c>
      <c r="G382" s="93">
        <f t="shared" si="62"/>
        <v>-1.1976780006079935E-2</v>
      </c>
      <c r="J382">
        <f>G382</f>
        <v>-1.1976780006079935E-2</v>
      </c>
      <c r="O382">
        <f t="shared" ca="1" si="56"/>
        <v>-3.0714399150192334E-2</v>
      </c>
      <c r="P382">
        <f t="shared" ca="1" si="57"/>
        <v>2.4427064147213025E-2</v>
      </c>
      <c r="Q382" s="1">
        <f t="shared" si="58"/>
        <v>34194.917000000001</v>
      </c>
      <c r="S382">
        <f>G382</f>
        <v>-1.1976780006079935E-2</v>
      </c>
    </row>
    <row r="383" spans="1:19" x14ac:dyDescent="0.2">
      <c r="A383" s="9" t="s">
        <v>72</v>
      </c>
      <c r="B383" s="34" t="s">
        <v>41</v>
      </c>
      <c r="C383" s="33">
        <v>49213.4274</v>
      </c>
      <c r="D383" s="33">
        <v>5.0000000000000001E-4</v>
      </c>
      <c r="E383" s="27">
        <f t="shared" si="54"/>
        <v>-476.50090077529535</v>
      </c>
      <c r="F383" s="15">
        <f t="shared" si="55"/>
        <v>-476.5</v>
      </c>
      <c r="G383" s="93">
        <f t="shared" si="62"/>
        <v>-1.5767800068715587E-3</v>
      </c>
      <c r="K383">
        <f>G383</f>
        <v>-1.5767800068715587E-3</v>
      </c>
      <c r="O383">
        <f t="shared" ca="1" si="56"/>
        <v>-3.0714399150192334E-2</v>
      </c>
      <c r="P383">
        <f t="shared" ca="1" si="57"/>
        <v>2.4427064147213025E-2</v>
      </c>
      <c r="Q383" s="1">
        <f t="shared" si="58"/>
        <v>34194.9274</v>
      </c>
      <c r="S383">
        <f>G383</f>
        <v>-1.5767800068715587E-3</v>
      </c>
    </row>
    <row r="384" spans="1:19" x14ac:dyDescent="0.2">
      <c r="A384" s="9" t="s">
        <v>72</v>
      </c>
      <c r="B384" s="34" t="s">
        <v>39</v>
      </c>
      <c r="C384" s="33">
        <v>49214.300199999998</v>
      </c>
      <c r="D384" s="33">
        <v>5.9999999999999995E-4</v>
      </c>
      <c r="E384" s="27">
        <f t="shared" si="54"/>
        <v>-476.00229179039269</v>
      </c>
      <c r="F384" s="15">
        <f t="shared" si="55"/>
        <v>-476</v>
      </c>
      <c r="G384" s="93">
        <f t="shared" si="62"/>
        <v>-4.0117100070347078E-3</v>
      </c>
      <c r="K384">
        <f>G384</f>
        <v>-4.0117100070347078E-3</v>
      </c>
      <c r="O384">
        <f t="shared" ca="1" si="56"/>
        <v>-3.0713253241713923E-2</v>
      </c>
      <c r="P384">
        <f t="shared" ca="1" si="57"/>
        <v>2.4425478941991367E-2</v>
      </c>
      <c r="Q384" s="1">
        <f t="shared" si="58"/>
        <v>34195.800199999998</v>
      </c>
      <c r="R384">
        <f>G384</f>
        <v>-4.0117100070347078E-3</v>
      </c>
    </row>
    <row r="385" spans="1:19" x14ac:dyDescent="0.2">
      <c r="A385" s="9" t="s">
        <v>73</v>
      </c>
      <c r="B385" s="34" t="s">
        <v>41</v>
      </c>
      <c r="C385" s="33">
        <v>49216.927100000001</v>
      </c>
      <c r="D385" s="33"/>
      <c r="E385" s="27">
        <f t="shared" si="54"/>
        <v>-474.50160899657243</v>
      </c>
      <c r="F385" s="15">
        <f t="shared" si="55"/>
        <v>-474.5</v>
      </c>
      <c r="G385" s="93">
        <f t="shared" si="62"/>
        <v>-2.8165000039734878E-3</v>
      </c>
      <c r="N385">
        <f>G385</f>
        <v>-2.8165000039734878E-3</v>
      </c>
      <c r="O385">
        <f t="shared" ca="1" si="56"/>
        <v>-3.0709815516278677E-2</v>
      </c>
      <c r="P385">
        <f t="shared" ca="1" si="57"/>
        <v>2.4420723326326398E-2</v>
      </c>
      <c r="Q385" s="1">
        <f t="shared" si="58"/>
        <v>34198.427100000001</v>
      </c>
      <c r="S385">
        <f>G385</f>
        <v>-2.8165000039734878E-3</v>
      </c>
    </row>
    <row r="386" spans="1:19" x14ac:dyDescent="0.2">
      <c r="A386" s="9" t="s">
        <v>72</v>
      </c>
      <c r="B386" s="34" t="s">
        <v>41</v>
      </c>
      <c r="C386" s="33">
        <v>49220.427600000003</v>
      </c>
      <c r="D386" s="33">
        <v>8.0000000000000004E-4</v>
      </c>
      <c r="E386" s="27">
        <f t="shared" si="54"/>
        <v>-472.5018601976974</v>
      </c>
      <c r="F386" s="15">
        <f t="shared" si="55"/>
        <v>-472.5</v>
      </c>
      <c r="G386" s="93">
        <f t="shared" si="62"/>
        <v>-3.2562199994572438E-3</v>
      </c>
      <c r="K386">
        <f>G386</f>
        <v>-3.2562199994572438E-3</v>
      </c>
      <c r="O386">
        <f t="shared" ca="1" si="56"/>
        <v>-3.0705231882365021E-2</v>
      </c>
      <c r="P386">
        <f t="shared" ca="1" si="57"/>
        <v>2.4414382505439768E-2</v>
      </c>
      <c r="Q386" s="1">
        <f t="shared" si="58"/>
        <v>34201.927600000003</v>
      </c>
      <c r="S386">
        <f>G386</f>
        <v>-3.2562199994572438E-3</v>
      </c>
    </row>
    <row r="387" spans="1:19" x14ac:dyDescent="0.2">
      <c r="A387" s="9" t="s">
        <v>74</v>
      </c>
      <c r="B387" s="34" t="s">
        <v>39</v>
      </c>
      <c r="C387" s="33">
        <v>49226.55</v>
      </c>
      <c r="D387" s="33"/>
      <c r="E387" s="27">
        <f t="shared" si="54"/>
        <v>-469.00428498094948</v>
      </c>
      <c r="F387" s="15">
        <f t="shared" si="55"/>
        <v>-469</v>
      </c>
      <c r="G387" s="93">
        <f t="shared" si="62"/>
        <v>-7.5007300038123503E-3</v>
      </c>
      <c r="N387">
        <f t="shared" ref="N387:N392" si="63">G387</f>
        <v>-7.5007300038123503E-3</v>
      </c>
      <c r="O387">
        <f t="shared" ca="1" si="56"/>
        <v>-3.0697210523016123E-2</v>
      </c>
      <c r="P387">
        <f t="shared" ca="1" si="57"/>
        <v>2.4403286068888169E-2</v>
      </c>
      <c r="Q387" s="1">
        <f t="shared" si="58"/>
        <v>34208.050000000003</v>
      </c>
      <c r="R387">
        <f>G387</f>
        <v>-7.5007300038123503E-3</v>
      </c>
    </row>
    <row r="388" spans="1:19" x14ac:dyDescent="0.2">
      <c r="A388" s="9" t="s">
        <v>73</v>
      </c>
      <c r="B388" s="34" t="s">
        <v>41</v>
      </c>
      <c r="C388" s="33">
        <v>49237.9326</v>
      </c>
      <c r="D388" s="33"/>
      <c r="E388" s="27">
        <f t="shared" si="54"/>
        <v>-462.50168801535699</v>
      </c>
      <c r="F388" s="15">
        <f t="shared" si="55"/>
        <v>-462.5</v>
      </c>
      <c r="G388" s="93">
        <f t="shared" si="62"/>
        <v>-2.9548200036515482E-3</v>
      </c>
      <c r="N388">
        <f t="shared" si="63"/>
        <v>-2.9548200036515482E-3</v>
      </c>
      <c r="O388">
        <f t="shared" ca="1" si="56"/>
        <v>-3.0682313712796741E-2</v>
      </c>
      <c r="P388">
        <f t="shared" ca="1" si="57"/>
        <v>2.4382678401006625E-2</v>
      </c>
      <c r="Q388" s="1">
        <f t="shared" si="58"/>
        <v>34219.4326</v>
      </c>
      <c r="S388">
        <f>G388</f>
        <v>-2.9548200036515482E-3</v>
      </c>
    </row>
    <row r="389" spans="1:19" x14ac:dyDescent="0.2">
      <c r="A389" s="9" t="s">
        <v>73</v>
      </c>
      <c r="B389" s="34" t="s">
        <v>39</v>
      </c>
      <c r="C389" s="33">
        <v>49238.803399999997</v>
      </c>
      <c r="D389" s="33"/>
      <c r="E389" s="27">
        <f t="shared" si="54"/>
        <v>-462.00422158083239</v>
      </c>
      <c r="F389" s="15">
        <f t="shared" si="55"/>
        <v>-462</v>
      </c>
      <c r="G389" s="93">
        <f t="shared" si="62"/>
        <v>-7.3897500114981085E-3</v>
      </c>
      <c r="N389">
        <f t="shared" si="63"/>
        <v>-7.3897500114981085E-3</v>
      </c>
      <c r="O389">
        <f t="shared" ca="1" si="56"/>
        <v>-3.0681167804318326E-2</v>
      </c>
      <c r="P389">
        <f t="shared" ca="1" si="57"/>
        <v>2.4381093195784968E-2</v>
      </c>
      <c r="Q389" s="1">
        <f t="shared" si="58"/>
        <v>34220.303399999997</v>
      </c>
      <c r="R389">
        <f>G389</f>
        <v>-7.3897500114981085E-3</v>
      </c>
    </row>
    <row r="390" spans="1:19" x14ac:dyDescent="0.2">
      <c r="A390" s="9" t="s">
        <v>73</v>
      </c>
      <c r="B390" s="34" t="s">
        <v>41</v>
      </c>
      <c r="C390" s="33">
        <v>49239.683100000002</v>
      </c>
      <c r="D390" s="33"/>
      <c r="E390" s="27">
        <f t="shared" si="54"/>
        <v>-461.50167079712168</v>
      </c>
      <c r="F390" s="15">
        <f t="shared" si="55"/>
        <v>-461.5</v>
      </c>
      <c r="G390" s="93">
        <f t="shared" si="62"/>
        <v>-2.9246800040709786E-3</v>
      </c>
      <c r="N390">
        <f t="shared" si="63"/>
        <v>-2.9246800040709786E-3</v>
      </c>
      <c r="O390">
        <f t="shared" ca="1" si="56"/>
        <v>-3.0680021895839914E-2</v>
      </c>
      <c r="P390">
        <f t="shared" ca="1" si="57"/>
        <v>2.437950799056331E-2</v>
      </c>
      <c r="Q390" s="1">
        <f t="shared" si="58"/>
        <v>34221.183100000002</v>
      </c>
      <c r="S390">
        <f>G390</f>
        <v>-2.9246800040709786E-3</v>
      </c>
    </row>
    <row r="391" spans="1:19" x14ac:dyDescent="0.2">
      <c r="A391" s="9" t="s">
        <v>73</v>
      </c>
      <c r="B391" s="34" t="s">
        <v>41</v>
      </c>
      <c r="C391" s="33">
        <v>49244.934999999998</v>
      </c>
      <c r="D391" s="33"/>
      <c r="E391" s="27">
        <f t="shared" si="54"/>
        <v>-458.50139063234599</v>
      </c>
      <c r="F391" s="15">
        <f t="shared" si="55"/>
        <v>-458.5</v>
      </c>
      <c r="G391" s="93">
        <f t="shared" si="62"/>
        <v>-2.4342600081581622E-3</v>
      </c>
      <c r="N391">
        <f t="shared" si="63"/>
        <v>-2.4342600081581622E-3</v>
      </c>
      <c r="O391">
        <f t="shared" ca="1" si="56"/>
        <v>-3.0673146444969428E-2</v>
      </c>
      <c r="P391">
        <f t="shared" ca="1" si="57"/>
        <v>2.4369996759233369E-2</v>
      </c>
      <c r="Q391" s="1">
        <f t="shared" si="58"/>
        <v>34226.434999999998</v>
      </c>
      <c r="S391">
        <f>G391</f>
        <v>-2.4342600081581622E-3</v>
      </c>
    </row>
    <row r="392" spans="1:19" x14ac:dyDescent="0.2">
      <c r="A392" s="9" t="s">
        <v>73</v>
      </c>
      <c r="B392" s="34" t="s">
        <v>39</v>
      </c>
      <c r="C392" s="33">
        <v>49245.805200000003</v>
      </c>
      <c r="D392" s="33"/>
      <c r="E392" s="27">
        <f t="shared" si="54"/>
        <v>-458.00426696293027</v>
      </c>
      <c r="F392" s="15">
        <f t="shared" si="55"/>
        <v>-458</v>
      </c>
      <c r="G392" s="93">
        <f t="shared" si="62"/>
        <v>-7.4691900008474477E-3</v>
      </c>
      <c r="N392">
        <f t="shared" si="63"/>
        <v>-7.4691900008474477E-3</v>
      </c>
      <c r="O392">
        <f t="shared" ca="1" si="56"/>
        <v>-3.0672000536491016E-2</v>
      </c>
      <c r="P392">
        <f t="shared" ca="1" si="57"/>
        <v>2.4368411554011711E-2</v>
      </c>
      <c r="Q392" s="1">
        <f t="shared" si="58"/>
        <v>34227.305200000003</v>
      </c>
      <c r="R392">
        <f>G392</f>
        <v>-7.4691900008474477E-3</v>
      </c>
    </row>
    <row r="393" spans="1:19" x14ac:dyDescent="0.2">
      <c r="A393" s="9" t="s">
        <v>72</v>
      </c>
      <c r="B393" s="34" t="s">
        <v>39</v>
      </c>
      <c r="C393" s="33">
        <v>49249.305500000002</v>
      </c>
      <c r="D393" s="33">
        <v>5.0000000000000001E-4</v>
      </c>
      <c r="E393" s="27">
        <f t="shared" si="54"/>
        <v>-456.00463241909432</v>
      </c>
      <c r="F393" s="15">
        <f t="shared" si="55"/>
        <v>-456</v>
      </c>
      <c r="G393" s="93">
        <f t="shared" si="62"/>
        <v>-8.108910005830694E-3</v>
      </c>
      <c r="K393">
        <f>G393</f>
        <v>-8.108910005830694E-3</v>
      </c>
      <c r="O393">
        <f t="shared" ca="1" si="56"/>
        <v>-3.0667416902577359E-2</v>
      </c>
      <c r="P393">
        <f t="shared" ca="1" si="57"/>
        <v>2.4362070733125081E-2</v>
      </c>
      <c r="Q393" s="1">
        <f t="shared" si="58"/>
        <v>34230.805500000002</v>
      </c>
      <c r="R393">
        <f>G393</f>
        <v>-8.108910005830694E-3</v>
      </c>
    </row>
    <row r="394" spans="1:19" x14ac:dyDescent="0.2">
      <c r="A394" s="9" t="s">
        <v>73</v>
      </c>
      <c r="B394" s="34" t="s">
        <v>41</v>
      </c>
      <c r="C394" s="33">
        <v>49251.936300000001</v>
      </c>
      <c r="D394" s="33"/>
      <c r="E394" s="27">
        <f t="shared" si="54"/>
        <v>-454.50172165203946</v>
      </c>
      <c r="F394" s="15">
        <f t="shared" si="55"/>
        <v>-454.5</v>
      </c>
      <c r="G394" s="93">
        <f t="shared" si="62"/>
        <v>-3.0137000067043118E-3</v>
      </c>
      <c r="N394">
        <f>G394</f>
        <v>-3.0137000067043118E-3</v>
      </c>
      <c r="O394">
        <f t="shared" ca="1" si="56"/>
        <v>-3.0663979177142114E-2</v>
      </c>
      <c r="P394">
        <f t="shared" ca="1" si="57"/>
        <v>2.4357315117460109E-2</v>
      </c>
      <c r="Q394" s="1">
        <f t="shared" si="58"/>
        <v>34233.436300000001</v>
      </c>
      <c r="S394">
        <f>G394</f>
        <v>-3.0137000067043118E-3</v>
      </c>
    </row>
    <row r="395" spans="1:19" x14ac:dyDescent="0.2">
      <c r="A395" s="9" t="s">
        <v>73</v>
      </c>
      <c r="B395" s="34" t="s">
        <v>39</v>
      </c>
      <c r="C395" s="33">
        <v>49252.806900000003</v>
      </c>
      <c r="D395" s="33"/>
      <c r="E395" s="27">
        <f t="shared" si="54"/>
        <v>-454.00436947254974</v>
      </c>
      <c r="F395" s="15">
        <f t="shared" si="55"/>
        <v>-454</v>
      </c>
      <c r="G395" s="93">
        <f t="shared" si="62"/>
        <v>-7.6486300022224896E-3</v>
      </c>
      <c r="N395">
        <f>G395</f>
        <v>-7.6486300022224896E-3</v>
      </c>
      <c r="O395">
        <f t="shared" ca="1" si="56"/>
        <v>-3.0662833268663703E-2</v>
      </c>
      <c r="P395">
        <f t="shared" ca="1" si="57"/>
        <v>2.4355729912238451E-2</v>
      </c>
      <c r="Q395" s="1">
        <f t="shared" si="58"/>
        <v>34234.306900000003</v>
      </c>
      <c r="R395">
        <f>G395</f>
        <v>-7.6486300022224896E-3</v>
      </c>
    </row>
    <row r="396" spans="1:19" x14ac:dyDescent="0.2">
      <c r="A396" s="9" t="s">
        <v>72</v>
      </c>
      <c r="B396" s="34" t="s">
        <v>39</v>
      </c>
      <c r="C396" s="33">
        <v>49256.307699999998</v>
      </c>
      <c r="D396" s="33">
        <v>2.0000000000000001E-4</v>
      </c>
      <c r="E396" s="27">
        <f t="shared" si="54"/>
        <v>-452.0044492911224</v>
      </c>
      <c r="F396" s="15">
        <f t="shared" si="55"/>
        <v>-452</v>
      </c>
      <c r="G396" s="93">
        <f t="shared" si="62"/>
        <v>-7.7883500052848831E-3</v>
      </c>
      <c r="K396">
        <f>G396</f>
        <v>-7.7883500052848831E-3</v>
      </c>
      <c r="O396">
        <f t="shared" ca="1" si="56"/>
        <v>-3.0658249634750046E-2</v>
      </c>
      <c r="P396">
        <f t="shared" ca="1" si="57"/>
        <v>2.4349389091351824E-2</v>
      </c>
      <c r="Q396" s="1">
        <f t="shared" si="58"/>
        <v>34237.807699999998</v>
      </c>
      <c r="R396">
        <f>G396</f>
        <v>-7.7883500052848831E-3</v>
      </c>
    </row>
    <row r="397" spans="1:19" x14ac:dyDescent="0.2">
      <c r="A397" s="9" t="s">
        <v>73</v>
      </c>
      <c r="B397" s="34" t="s">
        <v>41</v>
      </c>
      <c r="C397" s="33">
        <v>49267.691099999996</v>
      </c>
      <c r="D397" s="33"/>
      <c r="E397" s="27">
        <f t="shared" si="54"/>
        <v>-445.5013953053778</v>
      </c>
      <c r="F397" s="15">
        <f t="shared" si="55"/>
        <v>-445.5</v>
      </c>
      <c r="G397" s="93">
        <f t="shared" si="62"/>
        <v>-2.4424400107818656E-3</v>
      </c>
      <c r="N397">
        <f>G397</f>
        <v>-2.4424400107818656E-3</v>
      </c>
      <c r="O397">
        <f t="shared" ca="1" si="56"/>
        <v>-3.0643352824530661E-2</v>
      </c>
      <c r="P397">
        <f t="shared" ca="1" si="57"/>
        <v>2.432878142347028E-2</v>
      </c>
      <c r="Q397" s="1">
        <f t="shared" si="58"/>
        <v>34249.191099999996</v>
      </c>
      <c r="S397">
        <f>G397</f>
        <v>-2.4424400107818656E-3</v>
      </c>
    </row>
    <row r="398" spans="1:19" x14ac:dyDescent="0.2">
      <c r="A398" s="9" t="s">
        <v>74</v>
      </c>
      <c r="B398" s="34" t="s">
        <v>39</v>
      </c>
      <c r="C398" s="33">
        <v>49270.307500000003</v>
      </c>
      <c r="D398" s="33"/>
      <c r="E398" s="27">
        <f t="shared" si="54"/>
        <v>-444.00671090103947</v>
      </c>
      <c r="F398" s="15">
        <f t="shared" si="55"/>
        <v>-444</v>
      </c>
      <c r="G398" s="93">
        <f t="shared" si="62"/>
        <v>-1.1747230004402809E-2</v>
      </c>
      <c r="N398">
        <f>G398</f>
        <v>-1.1747230004402809E-2</v>
      </c>
      <c r="O398">
        <f t="shared" ca="1" si="56"/>
        <v>-3.063991509909542E-2</v>
      </c>
      <c r="P398">
        <f t="shared" ca="1" si="57"/>
        <v>2.4324025807805308E-2</v>
      </c>
      <c r="Q398" s="1">
        <f t="shared" si="58"/>
        <v>34251.807500000003</v>
      </c>
      <c r="R398">
        <f>G398</f>
        <v>-1.1747230004402809E-2</v>
      </c>
    </row>
    <row r="399" spans="1:19" x14ac:dyDescent="0.2">
      <c r="A399" s="9" t="s">
        <v>73</v>
      </c>
      <c r="B399" s="34" t="s">
        <v>39</v>
      </c>
      <c r="C399" s="33">
        <v>49273.8122</v>
      </c>
      <c r="D399" s="33"/>
      <c r="E399" s="27">
        <f t="shared" si="54"/>
        <v>-442.00456274637332</v>
      </c>
      <c r="F399" s="15">
        <f t="shared" si="55"/>
        <v>-442</v>
      </c>
      <c r="G399" s="93">
        <f t="shared" si="62"/>
        <v>-7.9869500041240826E-3</v>
      </c>
      <c r="N399">
        <f>G399</f>
        <v>-7.9869500041240826E-3</v>
      </c>
      <c r="O399">
        <f t="shared" ca="1" si="56"/>
        <v>-3.0635331465181763E-2</v>
      </c>
      <c r="P399">
        <f t="shared" ca="1" si="57"/>
        <v>2.4317684986918681E-2</v>
      </c>
      <c r="Q399" s="1">
        <f t="shared" si="58"/>
        <v>34255.3122</v>
      </c>
      <c r="R399">
        <f>G399</f>
        <v>-7.9869500041240826E-3</v>
      </c>
    </row>
    <row r="400" spans="1:19" x14ac:dyDescent="0.2">
      <c r="A400" s="9" t="s">
        <v>72</v>
      </c>
      <c r="B400" s="34" t="s">
        <v>39</v>
      </c>
      <c r="C400" s="33">
        <v>49277.313499999997</v>
      </c>
      <c r="D400" s="33">
        <v>4.0000000000000002E-4</v>
      </c>
      <c r="E400" s="27">
        <f t="shared" si="54"/>
        <v>-440.00435692735039</v>
      </c>
      <c r="F400" s="15">
        <f t="shared" si="55"/>
        <v>-440</v>
      </c>
      <c r="G400" s="93">
        <f t="shared" si="62"/>
        <v>-7.6266700125415809E-3</v>
      </c>
      <c r="K400">
        <f>G400</f>
        <v>-7.6266700125415809E-3</v>
      </c>
      <c r="O400">
        <f t="shared" ca="1" si="56"/>
        <v>-3.0630747831268106E-2</v>
      </c>
      <c r="P400">
        <f t="shared" ca="1" si="57"/>
        <v>2.4311344166032051E-2</v>
      </c>
      <c r="Q400" s="1">
        <f t="shared" si="58"/>
        <v>34258.813499999997</v>
      </c>
      <c r="R400">
        <f>G400</f>
        <v>-7.6266700125415809E-3</v>
      </c>
    </row>
    <row r="401" spans="1:19" x14ac:dyDescent="0.2">
      <c r="A401" s="9" t="s">
        <v>73</v>
      </c>
      <c r="B401" s="34" t="s">
        <v>39</v>
      </c>
      <c r="C401" s="33">
        <v>49280.814400000003</v>
      </c>
      <c r="D401" s="33"/>
      <c r="E401" s="27">
        <f t="shared" si="54"/>
        <v>-438.00437961839731</v>
      </c>
      <c r="F401" s="15">
        <f t="shared" si="55"/>
        <v>-438</v>
      </c>
      <c r="G401" s="93">
        <f t="shared" si="62"/>
        <v>-7.6663900035782717E-3</v>
      </c>
      <c r="N401">
        <f>G401</f>
        <v>-7.6663900035782717E-3</v>
      </c>
      <c r="O401">
        <f t="shared" ca="1" si="56"/>
        <v>-3.0626164197354453E-2</v>
      </c>
      <c r="P401">
        <f t="shared" ca="1" si="57"/>
        <v>2.4305003345145425E-2</v>
      </c>
      <c r="Q401" s="1">
        <f t="shared" si="58"/>
        <v>34262.314400000003</v>
      </c>
      <c r="R401">
        <f>G401</f>
        <v>-7.6663900035782717E-3</v>
      </c>
    </row>
    <row r="402" spans="1:19" x14ac:dyDescent="0.2">
      <c r="A402" s="9" t="s">
        <v>73</v>
      </c>
      <c r="B402" s="34" t="s">
        <v>41</v>
      </c>
      <c r="C402" s="33">
        <v>49281.6944</v>
      </c>
      <c r="D402" s="33"/>
      <c r="E402" s="27">
        <f t="shared" si="54"/>
        <v>-437.50165745213422</v>
      </c>
      <c r="F402" s="15">
        <f t="shared" si="55"/>
        <v>-437.5</v>
      </c>
      <c r="G402" s="93">
        <f t="shared" si="62"/>
        <v>-2.9013200037297793E-3</v>
      </c>
      <c r="N402">
        <f>G402</f>
        <v>-2.9013200037297793E-3</v>
      </c>
      <c r="O402">
        <f t="shared" ca="1" si="56"/>
        <v>-3.0625018288876038E-2</v>
      </c>
      <c r="P402">
        <f t="shared" ca="1" si="57"/>
        <v>2.4303418139923767E-2</v>
      </c>
      <c r="Q402" s="1">
        <f t="shared" si="58"/>
        <v>34263.1944</v>
      </c>
      <c r="S402">
        <f>G402</f>
        <v>-2.9013200037297793E-3</v>
      </c>
    </row>
    <row r="403" spans="1:19" x14ac:dyDescent="0.2">
      <c r="A403" s="9" t="s">
        <v>73</v>
      </c>
      <c r="B403" s="34" t="s">
        <v>41</v>
      </c>
      <c r="C403" s="33">
        <v>49295.697999999997</v>
      </c>
      <c r="D403" s="33"/>
      <c r="E403" s="27">
        <f t="shared" si="54"/>
        <v>-429.50174821633834</v>
      </c>
      <c r="F403" s="15">
        <f t="shared" si="55"/>
        <v>-429.5</v>
      </c>
      <c r="G403" s="93">
        <f t="shared" si="62"/>
        <v>-3.060200011532288E-3</v>
      </c>
      <c r="N403">
        <f>G403</f>
        <v>-3.060200011532288E-3</v>
      </c>
      <c r="O403">
        <f t="shared" ca="1" si="56"/>
        <v>-3.0606683753221411E-2</v>
      </c>
      <c r="P403">
        <f t="shared" ca="1" si="57"/>
        <v>2.4278054856377251E-2</v>
      </c>
      <c r="Q403" s="1">
        <f t="shared" si="58"/>
        <v>34277.197999999997</v>
      </c>
      <c r="S403">
        <f>G403</f>
        <v>-3.060200011532288E-3</v>
      </c>
    </row>
    <row r="404" spans="1:19" x14ac:dyDescent="0.2">
      <c r="A404" s="9" t="s">
        <v>68</v>
      </c>
      <c r="B404" s="34" t="s">
        <v>41</v>
      </c>
      <c r="C404" s="33">
        <v>49486.476000000002</v>
      </c>
      <c r="D404" s="33"/>
      <c r="E404" s="27">
        <f t="shared" si="54"/>
        <v>-320.5150102213147</v>
      </c>
      <c r="F404" s="15">
        <f t="shared" si="55"/>
        <v>-320.5</v>
      </c>
      <c r="G404" s="93">
        <f t="shared" si="62"/>
        <v>-2.6274940006260294E-2</v>
      </c>
      <c r="J404">
        <f>G404</f>
        <v>-2.6274940006260294E-2</v>
      </c>
      <c r="O404">
        <f t="shared" ca="1" si="56"/>
        <v>-3.0356875704927143E-2</v>
      </c>
      <c r="P404">
        <f t="shared" ca="1" si="57"/>
        <v>2.3932480118055988E-2</v>
      </c>
      <c r="Q404" s="1">
        <f t="shared" si="58"/>
        <v>34467.976000000002</v>
      </c>
    </row>
    <row r="405" spans="1:19" x14ac:dyDescent="0.2">
      <c r="A405" s="9" t="s">
        <v>72</v>
      </c>
      <c r="B405" s="34" t="s">
        <v>39</v>
      </c>
      <c r="C405" s="33">
        <v>49529.379300000001</v>
      </c>
      <c r="D405" s="33">
        <v>5.9999999999999995E-4</v>
      </c>
      <c r="E405" s="27">
        <f t="shared" ref="E405:E468" si="64">(C405-C$7)/C$8</f>
        <v>-296.00541940779556</v>
      </c>
      <c r="F405" s="15">
        <f t="shared" ref="F405:F468" si="65">ROUND(2*E405,0)/2</f>
        <v>-296</v>
      </c>
      <c r="G405" s="93">
        <f t="shared" si="62"/>
        <v>-9.4865100036258809E-3</v>
      </c>
      <c r="K405">
        <f>G405</f>
        <v>-9.4865100036258809E-3</v>
      </c>
      <c r="O405">
        <f t="shared" ref="O405:O469" ca="1" si="66">+C$11+C$12*$F405</f>
        <v>-3.0300726189484855E-2</v>
      </c>
      <c r="P405">
        <f t="shared" ref="P405:P469" ca="1" si="67">+D$11+D$12*$F405</f>
        <v>2.3854805062194784E-2</v>
      </c>
      <c r="Q405" s="1">
        <f t="shared" ref="Q405:Q468" si="68">+C405-15018.5</f>
        <v>34510.879300000001</v>
      </c>
      <c r="R405">
        <f>G405</f>
        <v>-9.4865100036258809E-3</v>
      </c>
    </row>
    <row r="406" spans="1:19" x14ac:dyDescent="0.2">
      <c r="A406" s="9" t="s">
        <v>75</v>
      </c>
      <c r="B406" s="34" t="s">
        <v>39</v>
      </c>
      <c r="C406" s="33">
        <v>49543.392</v>
      </c>
      <c r="D406" s="33"/>
      <c r="E406" s="27">
        <f t="shared" si="64"/>
        <v>-288.00031156777862</v>
      </c>
      <c r="F406" s="15">
        <f t="shared" si="65"/>
        <v>-288</v>
      </c>
      <c r="G406" s="93">
        <f t="shared" si="62"/>
        <v>-5.4539000848308206E-4</v>
      </c>
      <c r="O406">
        <f t="shared" ca="1" si="66"/>
        <v>-3.0282391653830228E-2</v>
      </c>
      <c r="P406">
        <f t="shared" ca="1" si="67"/>
        <v>2.3829441778648271E-2</v>
      </c>
      <c r="Q406" s="1">
        <f t="shared" si="68"/>
        <v>34524.892</v>
      </c>
      <c r="R406">
        <f>G406</f>
        <v>-5.4539000848308206E-4</v>
      </c>
    </row>
    <row r="407" spans="1:19" x14ac:dyDescent="0.2">
      <c r="A407" s="9" t="s">
        <v>75</v>
      </c>
      <c r="B407" s="34" t="s">
        <v>39</v>
      </c>
      <c r="C407" s="33">
        <v>49550.39</v>
      </c>
      <c r="D407" s="33"/>
      <c r="E407" s="27">
        <f t="shared" si="64"/>
        <v>-284.00252779559781</v>
      </c>
      <c r="F407" s="15">
        <f t="shared" si="65"/>
        <v>-284</v>
      </c>
      <c r="G407" s="93">
        <f t="shared" si="62"/>
        <v>-4.4248300036997534E-3</v>
      </c>
      <c r="I407">
        <f>G407</f>
        <v>-4.4248300036997534E-3</v>
      </c>
      <c r="O407">
        <f t="shared" ca="1" si="66"/>
        <v>-3.0273224386002915E-2</v>
      </c>
      <c r="P407">
        <f t="shared" ca="1" si="67"/>
        <v>2.3816760136875011E-2</v>
      </c>
      <c r="Q407" s="1">
        <f t="shared" si="68"/>
        <v>34531.89</v>
      </c>
      <c r="R407">
        <f>G407</f>
        <v>-4.4248300036997534E-3</v>
      </c>
    </row>
    <row r="408" spans="1:19" x14ac:dyDescent="0.2">
      <c r="A408" s="9" t="s">
        <v>72</v>
      </c>
      <c r="B408" s="34" t="s">
        <v>41</v>
      </c>
      <c r="C408" s="33">
        <v>49570.522799999999</v>
      </c>
      <c r="D408" s="33">
        <v>2.9999999999999997E-4</v>
      </c>
      <c r="E408" s="27">
        <f t="shared" si="64"/>
        <v>-272.5011586717676</v>
      </c>
      <c r="F408" s="15">
        <f t="shared" si="65"/>
        <v>-272.5</v>
      </c>
      <c r="G408" s="93">
        <f t="shared" si="62"/>
        <v>-2.0282200057408772E-3</v>
      </c>
      <c r="K408">
        <f>G408</f>
        <v>-2.0282200057408772E-3</v>
      </c>
      <c r="O408">
        <f t="shared" ca="1" si="66"/>
        <v>-3.0246868490999394E-2</v>
      </c>
      <c r="P408">
        <f t="shared" ca="1" si="67"/>
        <v>2.3780300416776898E-2</v>
      </c>
      <c r="Q408" s="1">
        <f t="shared" si="68"/>
        <v>34552.022799999999</v>
      </c>
      <c r="S408">
        <f>G408</f>
        <v>-2.0282200057408772E-3</v>
      </c>
    </row>
    <row r="409" spans="1:19" x14ac:dyDescent="0.2">
      <c r="A409" s="9" t="s">
        <v>72</v>
      </c>
      <c r="B409" s="34" t="s">
        <v>39</v>
      </c>
      <c r="C409" s="33">
        <v>49578.394500000002</v>
      </c>
      <c r="D409" s="33">
        <v>4.0000000000000002E-4</v>
      </c>
      <c r="E409" s="27">
        <f t="shared" si="64"/>
        <v>-268.00425176701043</v>
      </c>
      <c r="F409" s="15">
        <f t="shared" si="65"/>
        <v>-268</v>
      </c>
      <c r="G409" s="93">
        <f t="shared" si="62"/>
        <v>-7.4425900020287372E-3</v>
      </c>
      <c r="K409">
        <f>G409</f>
        <v>-7.4425900020287372E-3</v>
      </c>
      <c r="O409">
        <f t="shared" ca="1" si="66"/>
        <v>-3.0236555314693665E-2</v>
      </c>
      <c r="P409">
        <f t="shared" ca="1" si="67"/>
        <v>2.3766033569781984E-2</v>
      </c>
      <c r="Q409" s="1">
        <f t="shared" si="68"/>
        <v>34559.894500000002</v>
      </c>
      <c r="R409">
        <f>G409</f>
        <v>-7.4425900020287372E-3</v>
      </c>
    </row>
    <row r="410" spans="1:19" x14ac:dyDescent="0.2">
      <c r="A410" s="9" t="s">
        <v>72</v>
      </c>
      <c r="B410" s="34" t="s">
        <v>39</v>
      </c>
      <c r="C410" s="33">
        <v>49592.396099999998</v>
      </c>
      <c r="D410" s="33">
        <v>5.9999999999999995E-4</v>
      </c>
      <c r="E410" s="27">
        <f t="shared" si="64"/>
        <v>-260.00548508159261</v>
      </c>
      <c r="F410" s="15">
        <f t="shared" si="65"/>
        <v>-260</v>
      </c>
      <c r="G410" s="93">
        <f t="shared" si="62"/>
        <v>-9.6014700102386996E-3</v>
      </c>
      <c r="K410">
        <f>G410</f>
        <v>-9.6014700102386996E-3</v>
      </c>
      <c r="O410">
        <f t="shared" ca="1" si="66"/>
        <v>-3.0218220779039042E-2</v>
      </c>
      <c r="P410">
        <f t="shared" ca="1" si="67"/>
        <v>2.3740670286235468E-2</v>
      </c>
      <c r="Q410" s="1">
        <f t="shared" si="68"/>
        <v>34573.896099999998</v>
      </c>
      <c r="R410">
        <f>G410</f>
        <v>-9.6014700102386996E-3</v>
      </c>
    </row>
    <row r="411" spans="1:19" x14ac:dyDescent="0.2">
      <c r="A411" s="69" t="s">
        <v>1246</v>
      </c>
      <c r="B411" s="70" t="s">
        <v>39</v>
      </c>
      <c r="C411" s="69">
        <v>49606.402499999997</v>
      </c>
      <c r="D411" s="69" t="s">
        <v>101</v>
      </c>
      <c r="E411" s="27">
        <f t="shared" si="64"/>
        <v>-252.00397627526655</v>
      </c>
      <c r="F411" s="15">
        <f t="shared" si="65"/>
        <v>-252</v>
      </c>
      <c r="G411" s="93">
        <f t="shared" si="62"/>
        <v>-6.9603500087396242E-3</v>
      </c>
      <c r="K411">
        <f>G411</f>
        <v>-6.9603500087396242E-3</v>
      </c>
      <c r="O411">
        <f t="shared" ca="1" si="66"/>
        <v>-3.0199886243384415E-2</v>
      </c>
      <c r="P411">
        <f t="shared" ca="1" si="67"/>
        <v>2.3715307002688955E-2</v>
      </c>
      <c r="Q411" s="1">
        <f t="shared" si="68"/>
        <v>34587.902499999997</v>
      </c>
      <c r="R411">
        <f>G411</f>
        <v>-6.9603500087396242E-3</v>
      </c>
    </row>
    <row r="412" spans="1:19" x14ac:dyDescent="0.2">
      <c r="A412" s="9" t="s">
        <v>74</v>
      </c>
      <c r="B412" s="34" t="s">
        <v>41</v>
      </c>
      <c r="C412" s="33">
        <v>49619.536200000002</v>
      </c>
      <c r="D412" s="33"/>
      <c r="E412" s="27">
        <f t="shared" si="64"/>
        <v>-244.50101932632154</v>
      </c>
      <c r="F412" s="15">
        <f t="shared" si="65"/>
        <v>-244.5</v>
      </c>
      <c r="G412" s="93">
        <f t="shared" si="62"/>
        <v>-1.7843000023276545E-3</v>
      </c>
      <c r="N412">
        <f>G412</f>
        <v>-1.7843000023276545E-3</v>
      </c>
      <c r="O412">
        <f t="shared" ca="1" si="66"/>
        <v>-3.0182697616208204E-2</v>
      </c>
      <c r="P412">
        <f t="shared" ca="1" si="67"/>
        <v>2.3691528924364096E-2</v>
      </c>
      <c r="Q412" s="1">
        <f t="shared" si="68"/>
        <v>34601.036200000002</v>
      </c>
      <c r="S412">
        <f>G412</f>
        <v>-1.7843000023276545E-3</v>
      </c>
    </row>
    <row r="413" spans="1:19" x14ac:dyDescent="0.2">
      <c r="A413" s="9" t="s">
        <v>74</v>
      </c>
      <c r="B413" s="34" t="s">
        <v>41</v>
      </c>
      <c r="C413" s="33">
        <v>49647.543599999997</v>
      </c>
      <c r="D413" s="33"/>
      <c r="E413" s="27">
        <f t="shared" si="64"/>
        <v>-228.50108659969067</v>
      </c>
      <c r="F413" s="15">
        <f t="shared" si="65"/>
        <v>-228.5</v>
      </c>
      <c r="G413" s="93">
        <f t="shared" si="62"/>
        <v>-1.9020600084331818E-3</v>
      </c>
      <c r="N413">
        <f>G413</f>
        <v>-1.9020600084331818E-3</v>
      </c>
      <c r="O413">
        <f t="shared" ca="1" si="66"/>
        <v>-3.0146028544898954E-2</v>
      </c>
      <c r="P413">
        <f t="shared" ca="1" si="67"/>
        <v>2.3640802357271066E-2</v>
      </c>
      <c r="Q413" s="1">
        <f t="shared" si="68"/>
        <v>34629.043599999997</v>
      </c>
      <c r="S413">
        <f>G413</f>
        <v>-1.9020600084331818E-3</v>
      </c>
    </row>
    <row r="414" spans="1:19" x14ac:dyDescent="0.2">
      <c r="A414" s="9" t="s">
        <v>74</v>
      </c>
      <c r="B414" s="34" t="s">
        <v>39</v>
      </c>
      <c r="C414" s="33">
        <v>49655.412499999999</v>
      </c>
      <c r="D414" s="33"/>
      <c r="E414" s="27">
        <f t="shared" si="64"/>
        <v>-224.00577926546367</v>
      </c>
      <c r="F414" s="15">
        <f t="shared" si="65"/>
        <v>-224</v>
      </c>
      <c r="G414" s="93">
        <f t="shared" si="62"/>
        <v>-1.0116430006746668E-2</v>
      </c>
      <c r="N414">
        <f>G414</f>
        <v>-1.0116430006746668E-2</v>
      </c>
      <c r="O414">
        <f t="shared" ca="1" si="66"/>
        <v>-3.0135715368593226E-2</v>
      </c>
      <c r="P414">
        <f t="shared" ca="1" si="67"/>
        <v>2.3626535510276152E-2</v>
      </c>
      <c r="Q414" s="1">
        <f t="shared" si="68"/>
        <v>34636.912499999999</v>
      </c>
      <c r="R414">
        <f>G414</f>
        <v>-1.0116430006746668E-2</v>
      </c>
    </row>
    <row r="415" spans="1:19" x14ac:dyDescent="0.2">
      <c r="A415" s="9" t="s">
        <v>76</v>
      </c>
      <c r="B415" s="34" t="s">
        <v>39</v>
      </c>
      <c r="C415" s="33">
        <v>49928.491499999996</v>
      </c>
      <c r="D415" s="33">
        <v>1.8E-3</v>
      </c>
      <c r="E415" s="27">
        <f t="shared" si="64"/>
        <v>-68.002521945741591</v>
      </c>
      <c r="F415" s="15">
        <f t="shared" si="65"/>
        <v>-68</v>
      </c>
      <c r="G415" s="93">
        <f t="shared" si="62"/>
        <v>-4.4145900101284496E-3</v>
      </c>
      <c r="I415">
        <f>G415</f>
        <v>-4.4145900101284496E-3</v>
      </c>
      <c r="O415">
        <f t="shared" ca="1" si="66"/>
        <v>-2.9778191923328038E-2</v>
      </c>
      <c r="P415">
        <f t="shared" ca="1" si="67"/>
        <v>2.3131951481119111E-2</v>
      </c>
      <c r="Q415" s="1">
        <f t="shared" si="68"/>
        <v>34909.991499999996</v>
      </c>
      <c r="R415">
        <f>G415</f>
        <v>-4.4145900101284496E-3</v>
      </c>
    </row>
    <row r="416" spans="1:19" x14ac:dyDescent="0.2">
      <c r="A416" s="69" t="s">
        <v>1246</v>
      </c>
      <c r="B416" s="70" t="s">
        <v>39</v>
      </c>
      <c r="C416" s="69">
        <v>49977.510300000002</v>
      </c>
      <c r="D416" s="69" t="s">
        <v>101</v>
      </c>
      <c r="E416" s="27">
        <f t="shared" si="64"/>
        <v>-39.999297714274221</v>
      </c>
      <c r="F416" s="15">
        <f t="shared" si="65"/>
        <v>-40</v>
      </c>
      <c r="G416" s="93">
        <f t="shared" si="62"/>
        <v>1.2293299951124936E-3</v>
      </c>
      <c r="K416">
        <f>G416</f>
        <v>1.2293299951124936E-3</v>
      </c>
      <c r="O416">
        <f t="shared" ca="1" si="66"/>
        <v>-2.9714021048536848E-2</v>
      </c>
      <c r="P416">
        <f t="shared" ca="1" si="67"/>
        <v>2.3043179988706308E-2</v>
      </c>
      <c r="Q416" s="1">
        <f t="shared" si="68"/>
        <v>34959.010300000002</v>
      </c>
      <c r="R416">
        <f>G416</f>
        <v>1.2293299951124936E-3</v>
      </c>
    </row>
    <row r="417" spans="1:19" x14ac:dyDescent="0.2">
      <c r="A417" s="9" t="s">
        <v>49</v>
      </c>
      <c r="B417" s="34" t="s">
        <v>41</v>
      </c>
      <c r="C417" s="33">
        <v>49983.614999999998</v>
      </c>
      <c r="D417" s="33"/>
      <c r="E417" s="27">
        <f t="shared" si="64"/>
        <v>-36.511834068372757</v>
      </c>
      <c r="F417" s="15">
        <f t="shared" si="65"/>
        <v>-36.5</v>
      </c>
      <c r="G417" s="93">
        <f t="shared" si="62"/>
        <v>-2.0715180005936418E-2</v>
      </c>
      <c r="M417">
        <f>G417</f>
        <v>-2.0715180005936418E-2</v>
      </c>
      <c r="O417">
        <f t="shared" ca="1" si="66"/>
        <v>-2.970599968918795E-2</v>
      </c>
      <c r="P417">
        <f t="shared" ca="1" si="67"/>
        <v>2.3032083552154709E-2</v>
      </c>
      <c r="Q417" s="1">
        <f t="shared" si="68"/>
        <v>34965.114999999998</v>
      </c>
      <c r="S417">
        <f>G417</f>
        <v>-2.0715180005936418E-2</v>
      </c>
    </row>
    <row r="418" spans="1:19" x14ac:dyDescent="0.2">
      <c r="A418" s="9" t="s">
        <v>77</v>
      </c>
      <c r="B418" s="34" t="s">
        <v>41</v>
      </c>
      <c r="C418" s="33">
        <v>50048.403100000003</v>
      </c>
      <c r="D418" s="35">
        <v>2.9999999999999997E-4</v>
      </c>
      <c r="E418" s="27">
        <f t="shared" si="64"/>
        <v>0.49999999999859018</v>
      </c>
      <c r="F418" s="15">
        <f t="shared" si="65"/>
        <v>0.5</v>
      </c>
      <c r="G418" s="93">
        <f t="shared" si="62"/>
        <v>0</v>
      </c>
      <c r="K418">
        <f>G418</f>
        <v>0</v>
      </c>
      <c r="O418">
        <f t="shared" ca="1" si="66"/>
        <v>-2.9621202461785307E-2</v>
      </c>
      <c r="P418">
        <f t="shared" ca="1" si="67"/>
        <v>2.2914778365752078E-2</v>
      </c>
      <c r="Q418" s="1">
        <f t="shared" si="68"/>
        <v>35029.903100000003</v>
      </c>
      <c r="R418">
        <f>G418</f>
        <v>0</v>
      </c>
    </row>
    <row r="419" spans="1:19" x14ac:dyDescent="0.2">
      <c r="A419" s="9" t="s">
        <v>49</v>
      </c>
      <c r="B419" s="34" t="s">
        <v>41</v>
      </c>
      <c r="C419" s="33">
        <v>50053.648999999998</v>
      </c>
      <c r="D419" s="33"/>
      <c r="E419" s="27">
        <f t="shared" si="64"/>
        <v>3.496852513639948</v>
      </c>
      <c r="F419" s="15">
        <f t="shared" si="65"/>
        <v>3.5</v>
      </c>
      <c r="G419" s="93">
        <f t="shared" si="62"/>
        <v>-5.5095800053095445E-3</v>
      </c>
      <c r="M419">
        <f>G419</f>
        <v>-5.5095800053095445E-3</v>
      </c>
      <c r="O419">
        <f t="shared" ca="1" si="66"/>
        <v>-2.9614327010914824E-2</v>
      </c>
      <c r="P419">
        <f t="shared" ca="1" si="67"/>
        <v>2.2905267134422137E-2</v>
      </c>
      <c r="Q419" s="1">
        <f t="shared" si="68"/>
        <v>35035.148999999998</v>
      </c>
    </row>
    <row r="420" spans="1:19" x14ac:dyDescent="0.2">
      <c r="A420" s="9" t="s">
        <v>49</v>
      </c>
      <c r="B420" s="34" t="s">
        <v>41</v>
      </c>
      <c r="C420" s="33">
        <v>50067.650999999998</v>
      </c>
      <c r="D420" s="33"/>
      <c r="E420" s="27">
        <f t="shared" si="64"/>
        <v>11.495847709135864</v>
      </c>
      <c r="F420" s="15">
        <f t="shared" si="65"/>
        <v>11.5</v>
      </c>
      <c r="G420" s="93">
        <f t="shared" si="62"/>
        <v>-7.2684600090724416E-3</v>
      </c>
      <c r="M420">
        <f>G420</f>
        <v>-7.2684600090724416E-3</v>
      </c>
      <c r="O420">
        <f t="shared" ca="1" si="66"/>
        <v>-2.9595992475260197E-2</v>
      </c>
      <c r="P420">
        <f t="shared" ca="1" si="67"/>
        <v>2.287990385087562E-2</v>
      </c>
      <c r="Q420" s="1">
        <f t="shared" si="68"/>
        <v>35049.150999999998</v>
      </c>
      <c r="S420">
        <f>G419</f>
        <v>-5.5095800053095445E-3</v>
      </c>
    </row>
    <row r="421" spans="1:19" x14ac:dyDescent="0.2">
      <c r="A421" s="69" t="s">
        <v>1279</v>
      </c>
      <c r="B421" s="70" t="s">
        <v>41</v>
      </c>
      <c r="C421" s="69">
        <v>50244.443500000001</v>
      </c>
      <c r="D421" s="69" t="s">
        <v>101</v>
      </c>
      <c r="E421" s="27">
        <f t="shared" si="64"/>
        <v>112.49301654927986</v>
      </c>
      <c r="F421" s="15">
        <f t="shared" si="65"/>
        <v>112.5</v>
      </c>
      <c r="G421" s="93">
        <f t="shared" si="62"/>
        <v>-1.2224320002133027E-2</v>
      </c>
      <c r="K421">
        <f t="shared" ref="K421:K426" si="69">G421</f>
        <v>-1.2224320002133027E-2</v>
      </c>
      <c r="O421">
        <f t="shared" ca="1" si="66"/>
        <v>-2.9364518962620555E-2</v>
      </c>
      <c r="P421">
        <f t="shared" ca="1" si="67"/>
        <v>2.255969239610087E-2</v>
      </c>
      <c r="Q421" s="1">
        <f t="shared" si="68"/>
        <v>35225.943500000001</v>
      </c>
      <c r="S421">
        <f>G421</f>
        <v>-1.2224320002133027E-2</v>
      </c>
    </row>
    <row r="422" spans="1:19" x14ac:dyDescent="0.2">
      <c r="A422" s="9" t="s">
        <v>78</v>
      </c>
      <c r="B422" s="34" t="s">
        <v>41</v>
      </c>
      <c r="C422" s="33">
        <v>50244.444300000003</v>
      </c>
      <c r="D422" s="33">
        <v>2.9999999999999997E-4</v>
      </c>
      <c r="E422" s="27">
        <f t="shared" si="64"/>
        <v>112.49347356943193</v>
      </c>
      <c r="F422" s="15">
        <f t="shared" si="65"/>
        <v>112.5</v>
      </c>
      <c r="G422" s="93">
        <f t="shared" si="62"/>
        <v>-1.1424320000514854E-2</v>
      </c>
      <c r="K422">
        <f t="shared" si="69"/>
        <v>-1.1424320000514854E-2</v>
      </c>
      <c r="O422">
        <f t="shared" ca="1" si="66"/>
        <v>-2.9364518962620555E-2</v>
      </c>
      <c r="P422">
        <f t="shared" ca="1" si="67"/>
        <v>2.255969239610087E-2</v>
      </c>
      <c r="Q422" s="1">
        <f t="shared" si="68"/>
        <v>35225.944300000003</v>
      </c>
      <c r="S422">
        <f>G421</f>
        <v>-1.2224320002133027E-2</v>
      </c>
    </row>
    <row r="423" spans="1:19" x14ac:dyDescent="0.2">
      <c r="A423" s="69" t="s">
        <v>1246</v>
      </c>
      <c r="B423" s="70" t="s">
        <v>41</v>
      </c>
      <c r="C423" s="69">
        <v>50279.463000000003</v>
      </c>
      <c r="D423" s="69" t="s">
        <v>101</v>
      </c>
      <c r="E423" s="27">
        <f t="shared" si="64"/>
        <v>132.49878802825987</v>
      </c>
      <c r="F423" s="15">
        <f t="shared" si="65"/>
        <v>132.5</v>
      </c>
      <c r="G423" s="93">
        <f t="shared" si="62"/>
        <v>-2.1215200031292625E-3</v>
      </c>
      <c r="K423">
        <f t="shared" si="69"/>
        <v>-2.1215200031292625E-3</v>
      </c>
      <c r="O423">
        <f t="shared" ca="1" si="66"/>
        <v>-2.9318682623483992E-2</v>
      </c>
      <c r="P423">
        <f t="shared" ca="1" si="67"/>
        <v>2.2496284187234584E-2</v>
      </c>
      <c r="Q423" s="1">
        <f t="shared" si="68"/>
        <v>35260.963000000003</v>
      </c>
      <c r="S423">
        <f>G423</f>
        <v>-2.1215200031292625E-3</v>
      </c>
    </row>
    <row r="424" spans="1:19" x14ac:dyDescent="0.2">
      <c r="A424" s="9" t="s">
        <v>78</v>
      </c>
      <c r="B424" s="34" t="s">
        <v>41</v>
      </c>
      <c r="C424" s="33">
        <v>50279.466500000002</v>
      </c>
      <c r="D424" s="33">
        <v>1E-4</v>
      </c>
      <c r="E424" s="27">
        <f t="shared" si="64"/>
        <v>132.50078749142051</v>
      </c>
      <c r="F424" s="15">
        <f t="shared" si="65"/>
        <v>132.5</v>
      </c>
      <c r="G424" s="93">
        <f t="shared" ref="G424:G487" si="70">C424-(C$7+F424*C$8)</f>
        <v>1.378479995764792E-3</v>
      </c>
      <c r="K424">
        <f t="shared" si="69"/>
        <v>1.378479995764792E-3</v>
      </c>
      <c r="O424">
        <f t="shared" ca="1" si="66"/>
        <v>-2.9318682623483992E-2</v>
      </c>
      <c r="P424">
        <f t="shared" ca="1" si="67"/>
        <v>2.2496284187234584E-2</v>
      </c>
      <c r="Q424" s="1">
        <f t="shared" si="68"/>
        <v>35260.966500000002</v>
      </c>
      <c r="S424">
        <f>G423</f>
        <v>-2.1215200031292625E-3</v>
      </c>
    </row>
    <row r="425" spans="1:19" x14ac:dyDescent="0.2">
      <c r="A425" s="9" t="s">
        <v>78</v>
      </c>
      <c r="B425" s="34" t="s">
        <v>41</v>
      </c>
      <c r="C425" s="33">
        <v>50279.466699999997</v>
      </c>
      <c r="D425" s="33">
        <v>4.0000000000000002E-4</v>
      </c>
      <c r="E425" s="27">
        <f t="shared" si="64"/>
        <v>132.50090174645541</v>
      </c>
      <c r="F425" s="15">
        <f t="shared" si="65"/>
        <v>132.5</v>
      </c>
      <c r="G425" s="93">
        <f t="shared" si="70"/>
        <v>1.578479990712367E-3</v>
      </c>
      <c r="K425">
        <f t="shared" si="69"/>
        <v>1.578479990712367E-3</v>
      </c>
      <c r="O425">
        <f t="shared" ca="1" si="66"/>
        <v>-2.9318682623483992E-2</v>
      </c>
      <c r="P425">
        <f t="shared" ca="1" si="67"/>
        <v>2.2496284187234584E-2</v>
      </c>
      <c r="Q425" s="1">
        <f t="shared" si="68"/>
        <v>35260.966699999997</v>
      </c>
      <c r="S425">
        <f>G424</f>
        <v>1.378479995764792E-3</v>
      </c>
    </row>
    <row r="426" spans="1:19" x14ac:dyDescent="0.2">
      <c r="A426" s="69" t="s">
        <v>1246</v>
      </c>
      <c r="B426" s="70" t="s">
        <v>41</v>
      </c>
      <c r="C426" s="69">
        <v>50279.481699999997</v>
      </c>
      <c r="D426" s="69" t="s">
        <v>101</v>
      </c>
      <c r="E426" s="27">
        <f t="shared" si="64"/>
        <v>132.50947087428915</v>
      </c>
      <c r="F426" s="15">
        <f t="shared" si="65"/>
        <v>132.5</v>
      </c>
      <c r="G426" s="93">
        <f t="shared" si="70"/>
        <v>1.657847999013029E-2</v>
      </c>
      <c r="K426">
        <f t="shared" si="69"/>
        <v>1.657847999013029E-2</v>
      </c>
      <c r="O426">
        <f t="shared" ca="1" si="66"/>
        <v>-2.9318682623483992E-2</v>
      </c>
      <c r="P426">
        <f t="shared" ca="1" si="67"/>
        <v>2.2496284187234584E-2</v>
      </c>
      <c r="Q426" s="1">
        <f t="shared" si="68"/>
        <v>35260.981699999997</v>
      </c>
      <c r="S426">
        <f>G426</f>
        <v>1.657847999013029E-2</v>
      </c>
    </row>
    <row r="427" spans="1:19" x14ac:dyDescent="0.2">
      <c r="A427" s="9" t="s">
        <v>49</v>
      </c>
      <c r="B427" s="34" t="s">
        <v>41</v>
      </c>
      <c r="C427" s="33">
        <v>50284.703999999998</v>
      </c>
      <c r="D427" s="33"/>
      <c r="E427" s="27">
        <f t="shared" si="64"/>
        <v>135.49284129347549</v>
      </c>
      <c r="F427" s="15">
        <f t="shared" si="65"/>
        <v>135.5</v>
      </c>
      <c r="G427" s="93">
        <f t="shared" si="70"/>
        <v>-1.2531100008345675E-2</v>
      </c>
      <c r="M427">
        <f>G427</f>
        <v>-1.2531100008345675E-2</v>
      </c>
      <c r="O427">
        <f t="shared" ca="1" si="66"/>
        <v>-2.9311807172613509E-2</v>
      </c>
      <c r="P427">
        <f t="shared" ca="1" si="67"/>
        <v>2.2486772955904642E-2</v>
      </c>
      <c r="Q427" s="1">
        <f t="shared" si="68"/>
        <v>35266.203999999998</v>
      </c>
      <c r="S427">
        <f>G426</f>
        <v>1.657847999013029E-2</v>
      </c>
    </row>
    <row r="428" spans="1:19" x14ac:dyDescent="0.2">
      <c r="A428" s="9" t="s">
        <v>79</v>
      </c>
      <c r="B428" s="34" t="s">
        <v>41</v>
      </c>
      <c r="C428" s="33">
        <v>50286.464</v>
      </c>
      <c r="D428" s="33">
        <v>1.5E-3</v>
      </c>
      <c r="E428" s="27">
        <f t="shared" si="64"/>
        <v>136.49828562600575</v>
      </c>
      <c r="F428" s="15">
        <f t="shared" si="65"/>
        <v>136.5</v>
      </c>
      <c r="G428" s="93">
        <f t="shared" si="70"/>
        <v>-3.0009600086486898E-3</v>
      </c>
      <c r="I428">
        <f>G428</f>
        <v>-3.0009600086486898E-3</v>
      </c>
      <c r="O428">
        <f t="shared" ca="1" si="66"/>
        <v>-2.9309515355656679E-2</v>
      </c>
      <c r="P428">
        <f t="shared" ca="1" si="67"/>
        <v>2.2483602545461327E-2</v>
      </c>
      <c r="Q428" s="1">
        <f t="shared" si="68"/>
        <v>35267.964</v>
      </c>
      <c r="S428">
        <f>G427</f>
        <v>-1.2531100008345675E-2</v>
      </c>
    </row>
    <row r="429" spans="1:19" x14ac:dyDescent="0.2">
      <c r="A429" s="9" t="s">
        <v>79</v>
      </c>
      <c r="B429" s="34" t="s">
        <v>41</v>
      </c>
      <c r="C429" s="33">
        <v>50286.464200000002</v>
      </c>
      <c r="D429" s="33">
        <v>1.5E-3</v>
      </c>
      <c r="E429" s="27">
        <f t="shared" si="64"/>
        <v>136.4983998810448</v>
      </c>
      <c r="F429" s="15">
        <f t="shared" si="65"/>
        <v>136.5</v>
      </c>
      <c r="G429" s="93">
        <f t="shared" si="70"/>
        <v>-2.8009600064251572E-3</v>
      </c>
      <c r="I429">
        <f>G429</f>
        <v>-2.8009600064251572E-3</v>
      </c>
      <c r="O429">
        <f t="shared" ca="1" si="66"/>
        <v>-2.9309515355656679E-2</v>
      </c>
      <c r="P429">
        <f t="shared" ca="1" si="67"/>
        <v>2.2483602545461327E-2</v>
      </c>
      <c r="Q429" s="1">
        <f t="shared" si="68"/>
        <v>35267.964200000002</v>
      </c>
      <c r="S429">
        <f>G428</f>
        <v>-3.0009600086486898E-3</v>
      </c>
    </row>
    <row r="430" spans="1:19" x14ac:dyDescent="0.2">
      <c r="A430" s="9" t="s">
        <v>80</v>
      </c>
      <c r="B430" s="34" t="s">
        <v>41</v>
      </c>
      <c r="C430" s="33">
        <v>50321.477099999996</v>
      </c>
      <c r="D430" s="33">
        <v>5.9999999999999995E-4</v>
      </c>
      <c r="E430" s="27">
        <f t="shared" si="64"/>
        <v>156.50040094377334</v>
      </c>
      <c r="F430" s="15">
        <f t="shared" si="65"/>
        <v>156.5</v>
      </c>
      <c r="G430" s="93">
        <f t="shared" si="70"/>
        <v>7.0183999196160585E-4</v>
      </c>
      <c r="K430">
        <f>G430</f>
        <v>7.0183999196160585E-4</v>
      </c>
      <c r="O430">
        <f t="shared" ca="1" si="66"/>
        <v>-2.9263679016520116E-2</v>
      </c>
      <c r="P430">
        <f t="shared" ca="1" si="67"/>
        <v>2.2420194336595037E-2</v>
      </c>
      <c r="Q430" s="1">
        <f t="shared" si="68"/>
        <v>35302.977099999996</v>
      </c>
      <c r="S430">
        <f>G429</f>
        <v>-2.8009600064251572E-3</v>
      </c>
    </row>
    <row r="431" spans="1:19" x14ac:dyDescent="0.2">
      <c r="A431" s="9" t="s">
        <v>49</v>
      </c>
      <c r="B431" s="34" t="s">
        <v>39</v>
      </c>
      <c r="C431" s="33">
        <v>50348.601999999999</v>
      </c>
      <c r="D431" s="33"/>
      <c r="E431" s="27">
        <f t="shared" si="64"/>
        <v>171.99618331617165</v>
      </c>
      <c r="F431" s="15">
        <f t="shared" si="65"/>
        <v>172</v>
      </c>
      <c r="G431" s="93">
        <f t="shared" si="70"/>
        <v>-6.6809900090447627E-3</v>
      </c>
      <c r="M431">
        <f>G431</f>
        <v>-6.6809900090447627E-3</v>
      </c>
      <c r="O431">
        <f t="shared" ca="1" si="66"/>
        <v>-2.9228155853689281E-2</v>
      </c>
      <c r="P431">
        <f t="shared" ca="1" si="67"/>
        <v>2.2371052974723665E-2</v>
      </c>
      <c r="Q431" s="1">
        <f t="shared" si="68"/>
        <v>35330.101999999999</v>
      </c>
      <c r="R431">
        <f t="shared" ref="R431:R437" si="71">G431</f>
        <v>-6.6809900090447627E-3</v>
      </c>
      <c r="S431">
        <f>G430</f>
        <v>7.0183999196160585E-4</v>
      </c>
    </row>
    <row r="432" spans="1:19" x14ac:dyDescent="0.2">
      <c r="A432" s="69" t="s">
        <v>1246</v>
      </c>
      <c r="B432" s="70" t="s">
        <v>39</v>
      </c>
      <c r="C432" s="69">
        <v>50392.3802</v>
      </c>
      <c r="D432" s="69" t="s">
        <v>101</v>
      </c>
      <c r="E432" s="27">
        <f t="shared" si="64"/>
        <v>197.00558279249319</v>
      </c>
      <c r="F432" s="15">
        <f t="shared" si="65"/>
        <v>197</v>
      </c>
      <c r="G432" s="93">
        <f t="shared" si="70"/>
        <v>9.7725099913077429E-3</v>
      </c>
      <c r="K432">
        <f>G432</f>
        <v>9.7725099913077429E-3</v>
      </c>
      <c r="O432">
        <f t="shared" ca="1" si="66"/>
        <v>-2.9170860429768578E-2</v>
      </c>
      <c r="P432">
        <f t="shared" ca="1" si="67"/>
        <v>2.2291792713640807E-2</v>
      </c>
      <c r="Q432" s="1">
        <f t="shared" si="68"/>
        <v>35373.8802</v>
      </c>
      <c r="R432">
        <f t="shared" si="71"/>
        <v>9.7725099913077429E-3</v>
      </c>
    </row>
    <row r="433" spans="1:19" x14ac:dyDescent="0.2">
      <c r="A433" s="69" t="s">
        <v>1246</v>
      </c>
      <c r="B433" s="70" t="s">
        <v>39</v>
      </c>
      <c r="C433" s="69">
        <v>50609.432099999998</v>
      </c>
      <c r="D433" s="69" t="s">
        <v>101</v>
      </c>
      <c r="E433" s="27">
        <f t="shared" si="64"/>
        <v>321.00194797412422</v>
      </c>
      <c r="F433" s="15">
        <f t="shared" si="65"/>
        <v>321</v>
      </c>
      <c r="G433" s="93">
        <f t="shared" si="70"/>
        <v>3.4098699907190166E-3</v>
      </c>
      <c r="K433">
        <f>G433</f>
        <v>3.4098699907190166E-3</v>
      </c>
      <c r="O433">
        <f t="shared" ca="1" si="66"/>
        <v>-2.8886675127121886E-2</v>
      </c>
      <c r="P433">
        <f t="shared" ca="1" si="67"/>
        <v>2.1898661818669826E-2</v>
      </c>
      <c r="Q433" s="1">
        <f t="shared" si="68"/>
        <v>35590.932099999998</v>
      </c>
      <c r="R433">
        <f t="shared" si="71"/>
        <v>3.4098699907190166E-3</v>
      </c>
    </row>
    <row r="434" spans="1:19" x14ac:dyDescent="0.2">
      <c r="A434" s="9" t="s">
        <v>81</v>
      </c>
      <c r="B434" s="34" t="s">
        <v>39</v>
      </c>
      <c r="C434" s="33">
        <v>50658.428</v>
      </c>
      <c r="D434" s="33">
        <v>6.9999999999999999E-4</v>
      </c>
      <c r="E434" s="27">
        <f t="shared" si="64"/>
        <v>348.99209000376288</v>
      </c>
      <c r="F434" s="15">
        <f t="shared" si="65"/>
        <v>349</v>
      </c>
      <c r="G434" s="93">
        <f t="shared" si="70"/>
        <v>-1.384621000761399E-2</v>
      </c>
      <c r="I434">
        <f>G434</f>
        <v>-1.384621000761399E-2</v>
      </c>
      <c r="O434">
        <f t="shared" ca="1" si="66"/>
        <v>-2.8822504252330697E-2</v>
      </c>
      <c r="P434">
        <f t="shared" ca="1" si="67"/>
        <v>2.1809890326257027E-2</v>
      </c>
      <c r="Q434" s="1">
        <f t="shared" si="68"/>
        <v>35639.928</v>
      </c>
      <c r="R434">
        <f t="shared" si="71"/>
        <v>-1.384621000761399E-2</v>
      </c>
    </row>
    <row r="435" spans="1:19" x14ac:dyDescent="0.2">
      <c r="A435" s="69" t="s">
        <v>1246</v>
      </c>
      <c r="B435" s="70" t="s">
        <v>39</v>
      </c>
      <c r="C435" s="69">
        <v>50658.440799999997</v>
      </c>
      <c r="D435" s="69" t="s">
        <v>101</v>
      </c>
      <c r="E435" s="27">
        <f t="shared" si="64"/>
        <v>348.99940232617945</v>
      </c>
      <c r="F435" s="15">
        <f t="shared" si="65"/>
        <v>349</v>
      </c>
      <c r="G435" s="93">
        <f t="shared" si="70"/>
        <v>-1.0462100108270533E-3</v>
      </c>
      <c r="K435">
        <f>G435</f>
        <v>-1.0462100108270533E-3</v>
      </c>
      <c r="O435">
        <f t="shared" ca="1" si="66"/>
        <v>-2.8822504252330697E-2</v>
      </c>
      <c r="P435">
        <f t="shared" ca="1" si="67"/>
        <v>2.1809890326257027E-2</v>
      </c>
      <c r="Q435" s="1">
        <f t="shared" si="68"/>
        <v>35639.940799999997</v>
      </c>
      <c r="R435">
        <f t="shared" si="71"/>
        <v>-1.0462100108270533E-3</v>
      </c>
    </row>
    <row r="436" spans="1:19" x14ac:dyDescent="0.2">
      <c r="A436" s="69" t="s">
        <v>1246</v>
      </c>
      <c r="B436" s="70" t="s">
        <v>39</v>
      </c>
      <c r="C436" s="69">
        <v>50665.439100000003</v>
      </c>
      <c r="D436" s="69" t="s">
        <v>101</v>
      </c>
      <c r="E436" s="27">
        <f t="shared" si="64"/>
        <v>352.99735748092093</v>
      </c>
      <c r="F436" s="15">
        <f t="shared" si="65"/>
        <v>353</v>
      </c>
      <c r="G436" s="93">
        <f t="shared" si="70"/>
        <v>-4.6256499990704469E-3</v>
      </c>
      <c r="K436">
        <f>G436</f>
        <v>-4.6256499990704469E-3</v>
      </c>
      <c r="O436">
        <f t="shared" ca="1" si="66"/>
        <v>-2.8813336984503387E-2</v>
      </c>
      <c r="P436">
        <f t="shared" ca="1" si="67"/>
        <v>2.1797208684483767E-2</v>
      </c>
      <c r="Q436" s="1">
        <f t="shared" si="68"/>
        <v>35646.939100000003</v>
      </c>
      <c r="R436">
        <f t="shared" si="71"/>
        <v>-4.6256499990704469E-3</v>
      </c>
    </row>
    <row r="437" spans="1:19" x14ac:dyDescent="0.2">
      <c r="A437" s="69" t="s">
        <v>1246</v>
      </c>
      <c r="B437" s="70" t="s">
        <v>39</v>
      </c>
      <c r="C437" s="69">
        <v>50665.4522</v>
      </c>
      <c r="D437" s="69" t="s">
        <v>101</v>
      </c>
      <c r="E437" s="27">
        <f t="shared" si="64"/>
        <v>353.00484118589401</v>
      </c>
      <c r="F437" s="15">
        <f t="shared" si="65"/>
        <v>353</v>
      </c>
      <c r="G437" s="93">
        <f t="shared" si="70"/>
        <v>8.4743499974138103E-3</v>
      </c>
      <c r="K437">
        <f>G437</f>
        <v>8.4743499974138103E-3</v>
      </c>
      <c r="O437">
        <f t="shared" ca="1" si="66"/>
        <v>-2.8813336984503387E-2</v>
      </c>
      <c r="P437">
        <f t="shared" ca="1" si="67"/>
        <v>2.1797208684483767E-2</v>
      </c>
      <c r="Q437" s="1">
        <f t="shared" si="68"/>
        <v>35646.9522</v>
      </c>
      <c r="R437">
        <f t="shared" si="71"/>
        <v>8.4743499974138103E-3</v>
      </c>
    </row>
    <row r="438" spans="1:19" x14ac:dyDescent="0.2">
      <c r="A438" s="9" t="s">
        <v>82</v>
      </c>
      <c r="B438" s="34" t="s">
        <v>41</v>
      </c>
      <c r="C438" s="33">
        <v>50778.351000000002</v>
      </c>
      <c r="D438" s="33">
        <v>2E-3</v>
      </c>
      <c r="E438" s="27">
        <f t="shared" si="64"/>
        <v>417.50112448665453</v>
      </c>
      <c r="F438" s="15">
        <f t="shared" si="65"/>
        <v>417.5</v>
      </c>
      <c r="G438" s="93">
        <f t="shared" si="70"/>
        <v>1.968379998288583E-3</v>
      </c>
      <c r="I438">
        <f>G438</f>
        <v>1.968379998288583E-3</v>
      </c>
      <c r="O438">
        <f t="shared" ca="1" si="66"/>
        <v>-2.8665514790787969E-2</v>
      </c>
      <c r="P438">
        <f t="shared" ca="1" si="67"/>
        <v>2.1592717210889994E-2</v>
      </c>
      <c r="Q438" s="1">
        <f t="shared" si="68"/>
        <v>35759.851000000002</v>
      </c>
      <c r="S438">
        <f>G438</f>
        <v>1.968379998288583E-3</v>
      </c>
    </row>
    <row r="439" spans="1:19" x14ac:dyDescent="0.2">
      <c r="A439" s="9" t="s">
        <v>78</v>
      </c>
      <c r="B439" s="34" t="s">
        <v>39</v>
      </c>
      <c r="C439" s="33">
        <v>51015.524400000002</v>
      </c>
      <c r="D439" s="33"/>
      <c r="E439" s="27">
        <f t="shared" si="64"/>
        <v>552.99240338248183</v>
      </c>
      <c r="F439" s="15">
        <f t="shared" si="65"/>
        <v>553</v>
      </c>
      <c r="G439" s="93">
        <f t="shared" si="70"/>
        <v>-1.3297650002641603E-2</v>
      </c>
      <c r="K439">
        <f t="shared" ref="K439:K455" si="72">G439</f>
        <v>-1.3297650002641603E-2</v>
      </c>
      <c r="O439">
        <f t="shared" ca="1" si="66"/>
        <v>-2.8354973593137756E-2</v>
      </c>
      <c r="P439">
        <f t="shared" ca="1" si="67"/>
        <v>2.1163126595820897E-2</v>
      </c>
      <c r="Q439" s="1">
        <f t="shared" si="68"/>
        <v>35997.024400000002</v>
      </c>
      <c r="R439">
        <f>G439</f>
        <v>-1.3297650002641603E-2</v>
      </c>
    </row>
    <row r="440" spans="1:19" x14ac:dyDescent="0.2">
      <c r="A440" s="9" t="s">
        <v>83</v>
      </c>
      <c r="B440" s="34" t="s">
        <v>39</v>
      </c>
      <c r="C440" s="33">
        <v>51015.527000000002</v>
      </c>
      <c r="D440" s="33">
        <v>5.0000000000000001E-4</v>
      </c>
      <c r="E440" s="27">
        <f t="shared" si="64"/>
        <v>552.99388869797292</v>
      </c>
      <c r="F440" s="15">
        <f t="shared" si="65"/>
        <v>553</v>
      </c>
      <c r="G440" s="93">
        <f t="shared" si="70"/>
        <v>-1.0697650002839509E-2</v>
      </c>
      <c r="K440">
        <f t="shared" si="72"/>
        <v>-1.0697650002839509E-2</v>
      </c>
      <c r="O440">
        <f t="shared" ca="1" si="66"/>
        <v>-2.8354973593137756E-2</v>
      </c>
      <c r="P440">
        <f t="shared" ca="1" si="67"/>
        <v>2.1163126595820897E-2</v>
      </c>
      <c r="Q440" s="1">
        <f t="shared" si="68"/>
        <v>35997.027000000002</v>
      </c>
      <c r="R440">
        <f>G440</f>
        <v>-1.0697650002839509E-2</v>
      </c>
    </row>
    <row r="441" spans="1:19" x14ac:dyDescent="0.2">
      <c r="A441" s="35" t="s">
        <v>83</v>
      </c>
      <c r="B441" s="36" t="s">
        <v>39</v>
      </c>
      <c r="C441" s="35">
        <v>51015.527000000002</v>
      </c>
      <c r="D441" s="35">
        <v>5.0000000000000001E-3</v>
      </c>
      <c r="E441" s="27">
        <f t="shared" si="64"/>
        <v>552.99388869797292</v>
      </c>
      <c r="F441" s="15">
        <f t="shared" si="65"/>
        <v>553</v>
      </c>
      <c r="G441" s="93">
        <f t="shared" si="70"/>
        <v>-1.0697650002839509E-2</v>
      </c>
      <c r="K441">
        <f t="shared" si="72"/>
        <v>-1.0697650002839509E-2</v>
      </c>
      <c r="O441">
        <f t="shared" ca="1" si="66"/>
        <v>-2.8354973593137756E-2</v>
      </c>
      <c r="P441">
        <f t="shared" ca="1" si="67"/>
        <v>2.1163126595820897E-2</v>
      </c>
      <c r="Q441" s="1">
        <f t="shared" si="68"/>
        <v>35997.027000000002</v>
      </c>
      <c r="R441">
        <f>G441</f>
        <v>-1.0697650002839509E-2</v>
      </c>
    </row>
    <row r="442" spans="1:19" x14ac:dyDescent="0.2">
      <c r="A442" s="69" t="s">
        <v>1246</v>
      </c>
      <c r="B442" s="70" t="s">
        <v>41</v>
      </c>
      <c r="C442" s="69">
        <v>51037.410199999998</v>
      </c>
      <c r="D442" s="69" t="s">
        <v>101</v>
      </c>
      <c r="E442" s="27">
        <f t="shared" si="64"/>
        <v>565.49521791251686</v>
      </c>
      <c r="F442" s="15">
        <f t="shared" si="65"/>
        <v>565.5</v>
      </c>
      <c r="G442" s="93">
        <f t="shared" si="70"/>
        <v>-8.3709000100498088E-3</v>
      </c>
      <c r="K442">
        <f t="shared" si="72"/>
        <v>-8.3709000100498088E-3</v>
      </c>
      <c r="O442">
        <f t="shared" ca="1" si="66"/>
        <v>-2.8326325881177405E-2</v>
      </c>
      <c r="P442">
        <f t="shared" ca="1" si="67"/>
        <v>2.1123496465279466E-2</v>
      </c>
      <c r="Q442" s="1">
        <f t="shared" si="68"/>
        <v>36018.910199999998</v>
      </c>
      <c r="S442">
        <f>G442</f>
        <v>-8.3709000100498088E-3</v>
      </c>
    </row>
    <row r="443" spans="1:19" x14ac:dyDescent="0.2">
      <c r="A443" s="69" t="s">
        <v>1246</v>
      </c>
      <c r="B443" s="70" t="s">
        <v>41</v>
      </c>
      <c r="C443" s="69">
        <v>51044.4113</v>
      </c>
      <c r="D443" s="69" t="s">
        <v>101</v>
      </c>
      <c r="E443" s="27">
        <f t="shared" si="64"/>
        <v>569.49477263778431</v>
      </c>
      <c r="F443" s="15">
        <f t="shared" si="65"/>
        <v>569.5</v>
      </c>
      <c r="G443" s="93">
        <f t="shared" si="70"/>
        <v>-9.1503400035435334E-3</v>
      </c>
      <c r="K443">
        <f t="shared" si="72"/>
        <v>-9.1503400035435334E-3</v>
      </c>
      <c r="O443">
        <f t="shared" ca="1" si="66"/>
        <v>-2.8317158613350091E-2</v>
      </c>
      <c r="P443">
        <f t="shared" ca="1" si="67"/>
        <v>2.111081482350621E-2</v>
      </c>
      <c r="Q443" s="1">
        <f t="shared" si="68"/>
        <v>36025.9113</v>
      </c>
      <c r="S443">
        <f>G443</f>
        <v>-9.1503400035435334E-3</v>
      </c>
    </row>
    <row r="444" spans="1:19" x14ac:dyDescent="0.2">
      <c r="A444" s="69" t="s">
        <v>1347</v>
      </c>
      <c r="B444" s="70" t="s">
        <v>39</v>
      </c>
      <c r="C444" s="69">
        <v>51141.56</v>
      </c>
      <c r="D444" s="69" t="s">
        <v>101</v>
      </c>
      <c r="E444" s="27">
        <f t="shared" si="64"/>
        <v>624.99341458526578</v>
      </c>
      <c r="F444" s="15">
        <f t="shared" si="65"/>
        <v>625</v>
      </c>
      <c r="G444" s="93">
        <f t="shared" si="70"/>
        <v>-1.1527570008183829E-2</v>
      </c>
      <c r="K444">
        <f t="shared" si="72"/>
        <v>-1.1527570008183829E-2</v>
      </c>
      <c r="O444">
        <f t="shared" ca="1" si="66"/>
        <v>-2.8189962772246131E-2</v>
      </c>
      <c r="P444">
        <f t="shared" ca="1" si="67"/>
        <v>2.0934857043902265E-2</v>
      </c>
      <c r="Q444" s="1">
        <f t="shared" si="68"/>
        <v>36123.06</v>
      </c>
      <c r="R444">
        <f t="shared" ref="R444:R449" si="73">G444</f>
        <v>-1.1527570008183829E-2</v>
      </c>
    </row>
    <row r="445" spans="1:19" x14ac:dyDescent="0.2">
      <c r="A445" s="69" t="s">
        <v>1347</v>
      </c>
      <c r="B445" s="70" t="s">
        <v>39</v>
      </c>
      <c r="C445" s="69">
        <v>51162.563000000002</v>
      </c>
      <c r="D445" s="69" t="s">
        <v>101</v>
      </c>
      <c r="E445" s="27">
        <f t="shared" si="64"/>
        <v>636.99190737851166</v>
      </c>
      <c r="F445" s="15">
        <f t="shared" si="65"/>
        <v>637</v>
      </c>
      <c r="G445" s="93">
        <f t="shared" si="70"/>
        <v>-1.4165890002914239E-2</v>
      </c>
      <c r="K445">
        <f t="shared" si="72"/>
        <v>-1.4165890002914239E-2</v>
      </c>
      <c r="O445">
        <f t="shared" ca="1" si="66"/>
        <v>-2.8162460968764191E-2</v>
      </c>
      <c r="P445">
        <f t="shared" ca="1" si="67"/>
        <v>2.0896812118582492E-2</v>
      </c>
      <c r="Q445" s="1">
        <f t="shared" si="68"/>
        <v>36144.063000000002</v>
      </c>
      <c r="R445">
        <f t="shared" si="73"/>
        <v>-1.4165890002914239E-2</v>
      </c>
    </row>
    <row r="446" spans="1:19" x14ac:dyDescent="0.2">
      <c r="A446" s="69" t="s">
        <v>1353</v>
      </c>
      <c r="B446" s="70" t="s">
        <v>39</v>
      </c>
      <c r="C446" s="69">
        <v>51423.387000000002</v>
      </c>
      <c r="D446" s="69" t="s">
        <v>101</v>
      </c>
      <c r="E446" s="27">
        <f t="shared" si="64"/>
        <v>785.99418725781254</v>
      </c>
      <c r="F446" s="15">
        <f t="shared" si="65"/>
        <v>786</v>
      </c>
      <c r="G446" s="93">
        <f t="shared" si="70"/>
        <v>-1.0175030001846608E-2</v>
      </c>
      <c r="K446">
        <f t="shared" si="72"/>
        <v>-1.0175030001846608E-2</v>
      </c>
      <c r="O446">
        <f t="shared" ca="1" si="66"/>
        <v>-2.7820980242196796E-2</v>
      </c>
      <c r="P446">
        <f t="shared" ca="1" si="67"/>
        <v>2.0424420962528653E-2</v>
      </c>
      <c r="Q446" s="1">
        <f t="shared" si="68"/>
        <v>36404.887000000002</v>
      </c>
      <c r="R446">
        <f t="shared" si="73"/>
        <v>-1.0175030001846608E-2</v>
      </c>
    </row>
    <row r="447" spans="1:19" x14ac:dyDescent="0.2">
      <c r="A447" s="69" t="s">
        <v>1353</v>
      </c>
      <c r="B447" s="70" t="s">
        <v>39</v>
      </c>
      <c r="C447" s="69">
        <v>51423.387999999999</v>
      </c>
      <c r="D447" s="69" t="s">
        <v>101</v>
      </c>
      <c r="E447" s="27">
        <f t="shared" si="64"/>
        <v>785.99475853299953</v>
      </c>
      <c r="F447" s="15">
        <f t="shared" si="65"/>
        <v>786</v>
      </c>
      <c r="G447" s="93">
        <f t="shared" si="70"/>
        <v>-9.1750300052808598E-3</v>
      </c>
      <c r="K447">
        <f t="shared" si="72"/>
        <v>-9.1750300052808598E-3</v>
      </c>
      <c r="O447">
        <f t="shared" ca="1" si="66"/>
        <v>-2.7820980242196796E-2</v>
      </c>
      <c r="P447">
        <f t="shared" ca="1" si="67"/>
        <v>2.0424420962528653E-2</v>
      </c>
      <c r="Q447" s="1">
        <f t="shared" si="68"/>
        <v>36404.887999999999</v>
      </c>
      <c r="R447">
        <f t="shared" si="73"/>
        <v>-9.1750300052808598E-3</v>
      </c>
    </row>
    <row r="448" spans="1:19" x14ac:dyDescent="0.2">
      <c r="A448" s="69" t="s">
        <v>1353</v>
      </c>
      <c r="B448" s="70" t="s">
        <v>39</v>
      </c>
      <c r="C448" s="69">
        <v>51549.381999999998</v>
      </c>
      <c r="D448" s="69" t="s">
        <v>101</v>
      </c>
      <c r="E448" s="27">
        <f t="shared" si="64"/>
        <v>857.97200468792539</v>
      </c>
      <c r="F448" s="15">
        <f t="shared" si="65"/>
        <v>858</v>
      </c>
      <c r="G448" s="93">
        <f t="shared" si="70"/>
        <v>-4.9004950007656589E-2</v>
      </c>
      <c r="K448">
        <f t="shared" si="72"/>
        <v>-4.9004950007656589E-2</v>
      </c>
      <c r="O448">
        <f t="shared" ca="1" si="66"/>
        <v>-2.765596942130517E-2</v>
      </c>
      <c r="P448">
        <f t="shared" ca="1" si="67"/>
        <v>2.0196151410610021E-2</v>
      </c>
      <c r="Q448" s="1">
        <f t="shared" si="68"/>
        <v>36530.881999999998</v>
      </c>
      <c r="R448">
        <f t="shared" si="73"/>
        <v>-4.9004950007656589E-2</v>
      </c>
    </row>
    <row r="449" spans="1:19" x14ac:dyDescent="0.2">
      <c r="A449" s="9" t="s">
        <v>84</v>
      </c>
      <c r="B449" s="34" t="s">
        <v>39</v>
      </c>
      <c r="C449" s="33">
        <v>51549.414499999999</v>
      </c>
      <c r="D449" s="33">
        <v>6.9999999999999999E-4</v>
      </c>
      <c r="E449" s="27">
        <f t="shared" si="64"/>
        <v>857.99057113156653</v>
      </c>
      <c r="F449" s="15">
        <f t="shared" si="65"/>
        <v>858</v>
      </c>
      <c r="G449" s="93">
        <f t="shared" si="70"/>
        <v>-1.6504950006492436E-2</v>
      </c>
      <c r="K449">
        <f t="shared" si="72"/>
        <v>-1.6504950006492436E-2</v>
      </c>
      <c r="O449">
        <f t="shared" ca="1" si="66"/>
        <v>-2.765596942130517E-2</v>
      </c>
      <c r="P449">
        <f t="shared" ca="1" si="67"/>
        <v>2.0196151410610021E-2</v>
      </c>
      <c r="Q449" s="1">
        <f t="shared" si="68"/>
        <v>36530.914499999999</v>
      </c>
      <c r="R449">
        <f t="shared" si="73"/>
        <v>-1.6504950006492436E-2</v>
      </c>
    </row>
    <row r="450" spans="1:19" x14ac:dyDescent="0.2">
      <c r="A450" s="9" t="s">
        <v>84</v>
      </c>
      <c r="B450" s="34" t="s">
        <v>41</v>
      </c>
      <c r="C450" s="33">
        <v>51557.313600000001</v>
      </c>
      <c r="D450" s="33">
        <v>5.0000000000000001E-4</v>
      </c>
      <c r="E450" s="27">
        <f t="shared" si="64"/>
        <v>862.50313097650007</v>
      </c>
      <c r="F450" s="15">
        <f t="shared" si="65"/>
        <v>862.5</v>
      </c>
      <c r="G450" s="93">
        <f t="shared" si="70"/>
        <v>5.4806799962534569E-3</v>
      </c>
      <c r="K450">
        <f t="shared" si="72"/>
        <v>5.4806799962534569E-3</v>
      </c>
      <c r="O450">
        <f t="shared" ca="1" si="66"/>
        <v>-2.7645656244999442E-2</v>
      </c>
      <c r="P450">
        <f t="shared" ca="1" si="67"/>
        <v>2.0181884563615103E-2</v>
      </c>
      <c r="Q450" s="1">
        <f t="shared" si="68"/>
        <v>36538.813600000001</v>
      </c>
      <c r="S450">
        <f>G450</f>
        <v>5.4806799962534569E-3</v>
      </c>
    </row>
    <row r="451" spans="1:19" x14ac:dyDescent="0.2">
      <c r="A451" s="69" t="s">
        <v>1353</v>
      </c>
      <c r="B451" s="70" t="s">
        <v>41</v>
      </c>
      <c r="C451" s="69">
        <v>51571.305</v>
      </c>
      <c r="D451" s="69" t="s">
        <v>101</v>
      </c>
      <c r="E451" s="27">
        <f t="shared" si="64"/>
        <v>870.49607065499242</v>
      </c>
      <c r="F451" s="15">
        <f t="shared" si="65"/>
        <v>870.5</v>
      </c>
      <c r="G451" s="93">
        <f t="shared" si="70"/>
        <v>-6.8782000089413486E-3</v>
      </c>
      <c r="K451">
        <f t="shared" si="72"/>
        <v>-6.8782000089413486E-3</v>
      </c>
      <c r="O451">
        <f t="shared" ca="1" si="66"/>
        <v>-2.7627321709344819E-2</v>
      </c>
      <c r="P451">
        <f t="shared" ca="1" si="67"/>
        <v>2.015652128006859E-2</v>
      </c>
      <c r="Q451" s="1">
        <f t="shared" si="68"/>
        <v>36552.805</v>
      </c>
      <c r="S451">
        <f>G451</f>
        <v>-6.8782000089413486E-3</v>
      </c>
    </row>
    <row r="452" spans="1:19" x14ac:dyDescent="0.2">
      <c r="A452" s="69" t="s">
        <v>1377</v>
      </c>
      <c r="B452" s="70" t="s">
        <v>39</v>
      </c>
      <c r="C452" s="69">
        <v>51689.457000000002</v>
      </c>
      <c r="D452" s="69" t="s">
        <v>101</v>
      </c>
      <c r="E452" s="27">
        <f t="shared" si="64"/>
        <v>937.99337677827634</v>
      </c>
      <c r="F452" s="15">
        <f t="shared" si="65"/>
        <v>938</v>
      </c>
      <c r="G452" s="93">
        <f t="shared" si="70"/>
        <v>-1.1593750001338776E-2</v>
      </c>
      <c r="K452">
        <f t="shared" si="72"/>
        <v>-1.1593750001338776E-2</v>
      </c>
      <c r="O452">
        <f t="shared" ca="1" si="66"/>
        <v>-2.7472624064758918E-2</v>
      </c>
      <c r="P452">
        <f t="shared" ca="1" si="67"/>
        <v>1.9942518575144872E-2</v>
      </c>
      <c r="Q452" s="1">
        <f t="shared" si="68"/>
        <v>36670.957000000002</v>
      </c>
      <c r="R452">
        <f>G452</f>
        <v>-1.1593750001338776E-2</v>
      </c>
    </row>
    <row r="453" spans="1:19" x14ac:dyDescent="0.2">
      <c r="A453" s="69" t="s">
        <v>1377</v>
      </c>
      <c r="B453" s="70" t="s">
        <v>41</v>
      </c>
      <c r="C453" s="69">
        <v>51781.343000000001</v>
      </c>
      <c r="D453" s="69" t="s">
        <v>101</v>
      </c>
      <c r="E453" s="27">
        <f t="shared" si="64"/>
        <v>990.48556878893942</v>
      </c>
      <c r="F453" s="15">
        <f t="shared" si="65"/>
        <v>990.5</v>
      </c>
      <c r="G453" s="93">
        <f t="shared" si="70"/>
        <v>-2.526140000554733E-2</v>
      </c>
      <c r="K453">
        <f t="shared" si="72"/>
        <v>-2.526140000554733E-2</v>
      </c>
      <c r="O453">
        <f t="shared" ca="1" si="66"/>
        <v>-2.735230367452544E-2</v>
      </c>
      <c r="P453">
        <f t="shared" ca="1" si="67"/>
        <v>1.9776072026870869E-2</v>
      </c>
      <c r="Q453" s="1">
        <f t="shared" si="68"/>
        <v>36762.843000000001</v>
      </c>
      <c r="S453">
        <f>G453</f>
        <v>-2.526140000554733E-2</v>
      </c>
    </row>
    <row r="454" spans="1:19" x14ac:dyDescent="0.2">
      <c r="A454" s="9" t="s">
        <v>85</v>
      </c>
      <c r="B454" s="34" t="s">
        <v>41</v>
      </c>
      <c r="C454" s="33">
        <v>51872.397900000004</v>
      </c>
      <c r="D454" s="33">
        <v>1E-4</v>
      </c>
      <c r="E454" s="27">
        <f t="shared" si="64"/>
        <v>1042.5029739900795</v>
      </c>
      <c r="F454" s="15">
        <f t="shared" si="65"/>
        <v>1042.5</v>
      </c>
      <c r="G454" s="93">
        <f t="shared" si="70"/>
        <v>5.2058799992664717E-3</v>
      </c>
      <c r="K454">
        <f t="shared" si="72"/>
        <v>5.2058799992664717E-3</v>
      </c>
      <c r="O454">
        <f t="shared" ca="1" si="66"/>
        <v>-2.7233129192770378E-2</v>
      </c>
      <c r="P454">
        <f t="shared" ca="1" si="67"/>
        <v>1.961121068381852E-2</v>
      </c>
      <c r="Q454" s="1">
        <f t="shared" si="68"/>
        <v>36853.897900000004</v>
      </c>
      <c r="S454">
        <f>G454</f>
        <v>5.2058799992664717E-3</v>
      </c>
    </row>
    <row r="455" spans="1:19" x14ac:dyDescent="0.2">
      <c r="A455" s="33" t="s">
        <v>86</v>
      </c>
      <c r="B455" s="34" t="s">
        <v>41</v>
      </c>
      <c r="C455" s="33">
        <v>51900.407599999999</v>
      </c>
      <c r="D455" s="33">
        <v>1.1000000000000001E-3</v>
      </c>
      <c r="E455" s="27">
        <f t="shared" si="64"/>
        <v>1058.5042206496448</v>
      </c>
      <c r="F455" s="15">
        <f t="shared" si="65"/>
        <v>1058.5</v>
      </c>
      <c r="G455" s="93">
        <f t="shared" si="70"/>
        <v>7.3881199932657182E-3</v>
      </c>
      <c r="K455">
        <f t="shared" si="72"/>
        <v>7.3881199932657182E-3</v>
      </c>
      <c r="O455">
        <f t="shared" ca="1" si="66"/>
        <v>-2.7196460121461125E-2</v>
      </c>
      <c r="P455">
        <f t="shared" ca="1" si="67"/>
        <v>1.956048411672549E-2</v>
      </c>
      <c r="Q455" s="1">
        <f t="shared" si="68"/>
        <v>36881.907599999999</v>
      </c>
      <c r="S455">
        <f>G455</f>
        <v>7.3881199932657182E-3</v>
      </c>
    </row>
    <row r="456" spans="1:19" x14ac:dyDescent="0.2">
      <c r="A456" s="37" t="s">
        <v>87</v>
      </c>
      <c r="B456" s="34" t="s">
        <v>39</v>
      </c>
      <c r="C456" s="33">
        <v>52135.821400000001</v>
      </c>
      <c r="D456" s="33">
        <v>1E-4</v>
      </c>
      <c r="E456" s="27">
        <f t="shared" si="64"/>
        <v>1192.99028372302</v>
      </c>
      <c r="F456" s="15">
        <f t="shared" si="65"/>
        <v>1193</v>
      </c>
      <c r="G456" s="93">
        <f t="shared" si="70"/>
        <v>-1.7008050002914388E-2</v>
      </c>
      <c r="L456">
        <f>G456</f>
        <v>-1.7008050002914388E-2</v>
      </c>
      <c r="O456">
        <f t="shared" ca="1" si="66"/>
        <v>-2.6888210740767741E-2</v>
      </c>
      <c r="P456">
        <f t="shared" ca="1" si="67"/>
        <v>1.9134063912099711E-2</v>
      </c>
      <c r="Q456" s="1">
        <f t="shared" si="68"/>
        <v>37117.321400000001</v>
      </c>
      <c r="R456">
        <f t="shared" ref="R456:R461" si="74">G456</f>
        <v>-1.7008050002914388E-2</v>
      </c>
    </row>
    <row r="457" spans="1:19" x14ac:dyDescent="0.2">
      <c r="A457" s="69" t="s">
        <v>1347</v>
      </c>
      <c r="B457" s="70" t="s">
        <v>39</v>
      </c>
      <c r="C457" s="69">
        <v>52186.584000000003</v>
      </c>
      <c r="D457" s="69" t="s">
        <v>101</v>
      </c>
      <c r="E457" s="27">
        <f t="shared" si="64"/>
        <v>1221.9896976289538</v>
      </c>
      <c r="F457" s="15">
        <f t="shared" si="65"/>
        <v>1222</v>
      </c>
      <c r="G457" s="93">
        <f t="shared" si="70"/>
        <v>-1.8033990003459621E-2</v>
      </c>
      <c r="K457">
        <f t="shared" ref="K457:K493" si="75">G457</f>
        <v>-1.8033990003459621E-2</v>
      </c>
      <c r="O457">
        <f t="shared" ca="1" si="66"/>
        <v>-2.6821748049019725E-2</v>
      </c>
      <c r="P457">
        <f t="shared" ca="1" si="67"/>
        <v>1.9042122009243594E-2</v>
      </c>
      <c r="Q457" s="1">
        <f t="shared" si="68"/>
        <v>37168.084000000003</v>
      </c>
      <c r="R457">
        <f t="shared" si="74"/>
        <v>-1.8033990003459621E-2</v>
      </c>
    </row>
    <row r="458" spans="1:19" x14ac:dyDescent="0.2">
      <c r="A458" s="33" t="s">
        <v>86</v>
      </c>
      <c r="B458" s="34" t="s">
        <v>39</v>
      </c>
      <c r="C458" s="33">
        <v>52188.335099999997</v>
      </c>
      <c r="D458" s="33">
        <v>4.0000000000000002E-4</v>
      </c>
      <c r="E458" s="27">
        <f t="shared" si="64"/>
        <v>1222.990057612298</v>
      </c>
      <c r="F458" s="15">
        <f t="shared" si="65"/>
        <v>1223</v>
      </c>
      <c r="G458" s="93">
        <f t="shared" si="70"/>
        <v>-1.7403850011760369E-2</v>
      </c>
      <c r="K458">
        <f t="shared" si="75"/>
        <v>-1.7403850011760369E-2</v>
      </c>
      <c r="O458">
        <f t="shared" ca="1" si="66"/>
        <v>-2.6819456232062895E-2</v>
      </c>
      <c r="P458">
        <f t="shared" ca="1" si="67"/>
        <v>1.9038951598800279E-2</v>
      </c>
      <c r="Q458" s="1">
        <f t="shared" si="68"/>
        <v>37169.835099999997</v>
      </c>
      <c r="R458">
        <f t="shared" si="74"/>
        <v>-1.7403850011760369E-2</v>
      </c>
    </row>
    <row r="459" spans="1:19" x14ac:dyDescent="0.2">
      <c r="A459" s="33" t="s">
        <v>86</v>
      </c>
      <c r="B459" s="34" t="s">
        <v>39</v>
      </c>
      <c r="C459" s="33">
        <v>52188.335500000001</v>
      </c>
      <c r="D459" s="33">
        <v>1.9E-3</v>
      </c>
      <c r="E459" s="27">
        <f t="shared" si="64"/>
        <v>1222.9902861223761</v>
      </c>
      <c r="F459" s="15">
        <f t="shared" si="65"/>
        <v>1223</v>
      </c>
      <c r="G459" s="93">
        <f t="shared" si="70"/>
        <v>-1.7003850007313304E-2</v>
      </c>
      <c r="K459">
        <f t="shared" si="75"/>
        <v>-1.7003850007313304E-2</v>
      </c>
      <c r="O459">
        <f t="shared" ca="1" si="66"/>
        <v>-2.6819456232062895E-2</v>
      </c>
      <c r="P459">
        <f t="shared" ca="1" si="67"/>
        <v>1.9038951598800279E-2</v>
      </c>
      <c r="Q459" s="1">
        <f t="shared" si="68"/>
        <v>37169.835500000001</v>
      </c>
      <c r="R459">
        <f t="shared" si="74"/>
        <v>-1.7003850007313304E-2</v>
      </c>
    </row>
    <row r="460" spans="1:19" x14ac:dyDescent="0.2">
      <c r="A460" s="33" t="s">
        <v>86</v>
      </c>
      <c r="B460" s="34" t="s">
        <v>39</v>
      </c>
      <c r="C460" s="33">
        <v>52195.337899999999</v>
      </c>
      <c r="D460" s="33">
        <v>1.1000000000000001E-3</v>
      </c>
      <c r="E460" s="27">
        <f t="shared" si="64"/>
        <v>1226.9905835053869</v>
      </c>
      <c r="F460" s="15">
        <f t="shared" si="65"/>
        <v>1227</v>
      </c>
      <c r="G460" s="93">
        <f t="shared" si="70"/>
        <v>-1.648329000454396E-2</v>
      </c>
      <c r="K460">
        <f t="shared" si="75"/>
        <v>-1.648329000454396E-2</v>
      </c>
      <c r="O460">
        <f t="shared" ca="1" si="66"/>
        <v>-2.6810288964235582E-2</v>
      </c>
      <c r="P460">
        <f t="shared" ca="1" si="67"/>
        <v>1.9026269957027022E-2</v>
      </c>
      <c r="Q460" s="1">
        <f t="shared" si="68"/>
        <v>37176.837899999999</v>
      </c>
      <c r="R460">
        <f t="shared" si="74"/>
        <v>-1.648329000454396E-2</v>
      </c>
    </row>
    <row r="461" spans="1:19" x14ac:dyDescent="0.2">
      <c r="A461" s="33" t="s">
        <v>86</v>
      </c>
      <c r="B461" s="34" t="s">
        <v>39</v>
      </c>
      <c r="C461" s="33">
        <v>52209.340600000003</v>
      </c>
      <c r="D461" s="33">
        <v>1.1000000000000001E-3</v>
      </c>
      <c r="E461" s="27">
        <f t="shared" si="64"/>
        <v>1234.9899785935174</v>
      </c>
      <c r="F461" s="15">
        <f t="shared" si="65"/>
        <v>1235</v>
      </c>
      <c r="G461" s="93">
        <f t="shared" si="70"/>
        <v>-1.7542170004162472E-2</v>
      </c>
      <c r="K461">
        <f t="shared" si="75"/>
        <v>-1.7542170004162472E-2</v>
      </c>
      <c r="O461">
        <f t="shared" ca="1" si="66"/>
        <v>-2.6791954428580959E-2</v>
      </c>
      <c r="P461">
        <f t="shared" ca="1" si="67"/>
        <v>1.9000906673480505E-2</v>
      </c>
      <c r="Q461" s="1">
        <f t="shared" si="68"/>
        <v>37190.840600000003</v>
      </c>
      <c r="R461">
        <f t="shared" si="74"/>
        <v>-1.7542170004162472E-2</v>
      </c>
    </row>
    <row r="462" spans="1:19" x14ac:dyDescent="0.2">
      <c r="A462" s="33" t="s">
        <v>86</v>
      </c>
      <c r="B462" s="34" t="s">
        <v>41</v>
      </c>
      <c r="C462" s="33">
        <v>52224.244299999998</v>
      </c>
      <c r="D462" s="33">
        <v>1E-3</v>
      </c>
      <c r="E462" s="27">
        <f t="shared" si="64"/>
        <v>1243.504092626875</v>
      </c>
      <c r="F462" s="15">
        <f t="shared" si="65"/>
        <v>1243.5</v>
      </c>
      <c r="G462" s="93">
        <f t="shared" si="70"/>
        <v>7.1640199967077933E-3</v>
      </c>
      <c r="K462">
        <f t="shared" si="75"/>
        <v>7.1640199967077933E-3</v>
      </c>
      <c r="O462">
        <f t="shared" ca="1" si="66"/>
        <v>-2.6772473984447917E-2</v>
      </c>
      <c r="P462">
        <f t="shared" ca="1" si="67"/>
        <v>1.8973958184712335E-2</v>
      </c>
      <c r="Q462" s="1">
        <f t="shared" si="68"/>
        <v>37205.744299999998</v>
      </c>
      <c r="S462">
        <f>G462</f>
        <v>7.1640199967077933E-3</v>
      </c>
    </row>
    <row r="463" spans="1:19" x14ac:dyDescent="0.2">
      <c r="A463" s="69" t="s">
        <v>1347</v>
      </c>
      <c r="B463" s="70" t="s">
        <v>39</v>
      </c>
      <c r="C463" s="69">
        <v>52235.597099999999</v>
      </c>
      <c r="D463" s="69" t="s">
        <v>101</v>
      </c>
      <c r="E463" s="27">
        <f t="shared" si="64"/>
        <v>1249.9896655918392</v>
      </c>
      <c r="F463" s="15">
        <f t="shared" si="65"/>
        <v>1250</v>
      </c>
      <c r="G463" s="93">
        <f t="shared" si="70"/>
        <v>-1.8090070007019676E-2</v>
      </c>
      <c r="K463">
        <f t="shared" si="75"/>
        <v>-1.8090070007019676E-2</v>
      </c>
      <c r="O463">
        <f t="shared" ca="1" si="66"/>
        <v>-2.6757577174228536E-2</v>
      </c>
      <c r="P463">
        <f t="shared" ca="1" si="67"/>
        <v>1.8953350516830794E-2</v>
      </c>
      <c r="Q463" s="1">
        <f t="shared" si="68"/>
        <v>37217.097099999999</v>
      </c>
      <c r="R463">
        <f>G463</f>
        <v>-1.8090070007019676E-2</v>
      </c>
    </row>
    <row r="464" spans="1:19" x14ac:dyDescent="0.2">
      <c r="A464" s="33" t="s">
        <v>100</v>
      </c>
      <c r="B464" s="34" t="s">
        <v>39</v>
      </c>
      <c r="C464" s="33">
        <v>52461.407639999998</v>
      </c>
      <c r="D464" s="33">
        <v>3.3E-3</v>
      </c>
      <c r="E464" s="27">
        <f t="shared" si="64"/>
        <v>1378.9896244943013</v>
      </c>
      <c r="F464" s="15">
        <f t="shared" si="65"/>
        <v>1379</v>
      </c>
      <c r="G464" s="93">
        <f t="shared" si="70"/>
        <v>-1.8162010004743934E-2</v>
      </c>
      <c r="K464">
        <f t="shared" si="75"/>
        <v>-1.8162010004743934E-2</v>
      </c>
      <c r="O464">
        <f t="shared" ca="1" si="66"/>
        <v>-2.6461932786797704E-2</v>
      </c>
      <c r="P464">
        <f t="shared" ca="1" si="67"/>
        <v>1.8544367569643241E-2</v>
      </c>
      <c r="Q464" s="1">
        <f t="shared" si="68"/>
        <v>37442.907639999998</v>
      </c>
      <c r="R464">
        <f>G464</f>
        <v>-1.8162010004743934E-2</v>
      </c>
    </row>
    <row r="465" spans="1:19" x14ac:dyDescent="0.2">
      <c r="A465" s="9" t="s">
        <v>88</v>
      </c>
      <c r="B465" s="34" t="s">
        <v>39</v>
      </c>
      <c r="C465" s="33">
        <v>52489.414700000001</v>
      </c>
      <c r="D465" s="33">
        <v>8.9999999999999998E-4</v>
      </c>
      <c r="E465" s="27">
        <f t="shared" si="64"/>
        <v>1394.9893629873727</v>
      </c>
      <c r="F465" s="15">
        <f t="shared" si="65"/>
        <v>1395</v>
      </c>
      <c r="G465" s="93">
        <f t="shared" si="70"/>
        <v>-1.8619770002260339E-2</v>
      </c>
      <c r="K465">
        <f t="shared" si="75"/>
        <v>-1.8619770002260339E-2</v>
      </c>
      <c r="O465">
        <f t="shared" ca="1" si="66"/>
        <v>-2.6425263715488454E-2</v>
      </c>
      <c r="P465">
        <f t="shared" ca="1" si="67"/>
        <v>1.8493641002550212E-2</v>
      </c>
      <c r="Q465" s="1">
        <f t="shared" si="68"/>
        <v>37470.914700000001</v>
      </c>
      <c r="R465">
        <f>G465</f>
        <v>-1.8619770002260339E-2</v>
      </c>
    </row>
    <row r="466" spans="1:19" x14ac:dyDescent="0.2">
      <c r="A466" s="9" t="s">
        <v>88</v>
      </c>
      <c r="B466" s="34" t="s">
        <v>41</v>
      </c>
      <c r="C466" s="33">
        <v>52532.3272</v>
      </c>
      <c r="D466" s="33">
        <v>1.1000000000000001E-3</v>
      </c>
      <c r="E466" s="27">
        <f t="shared" si="64"/>
        <v>1419.5042095326303</v>
      </c>
      <c r="F466" s="15">
        <f t="shared" si="65"/>
        <v>1419.5</v>
      </c>
      <c r="G466" s="93">
        <f t="shared" si="70"/>
        <v>7.3686599935172126E-3</v>
      </c>
      <c r="K466">
        <f t="shared" si="75"/>
        <v>7.3686599935172126E-3</v>
      </c>
      <c r="O466">
        <f t="shared" ca="1" si="66"/>
        <v>-2.6369114200046166E-2</v>
      </c>
      <c r="P466">
        <f t="shared" ca="1" si="67"/>
        <v>1.8415965946689008E-2</v>
      </c>
      <c r="Q466" s="1">
        <f t="shared" si="68"/>
        <v>37513.8272</v>
      </c>
      <c r="S466">
        <f t="shared" ref="S466:S473" si="76">G466</f>
        <v>7.3686599935172126E-3</v>
      </c>
    </row>
    <row r="467" spans="1:19" x14ac:dyDescent="0.2">
      <c r="A467" s="9" t="s">
        <v>89</v>
      </c>
      <c r="B467" s="34" t="s">
        <v>41</v>
      </c>
      <c r="C467" s="33">
        <v>52658.362999999998</v>
      </c>
      <c r="D467" s="33">
        <v>5.0000000000000001E-3</v>
      </c>
      <c r="E467" s="27">
        <f t="shared" si="64"/>
        <v>1491.5053349904533</v>
      </c>
      <c r="F467" s="15">
        <f t="shared" si="65"/>
        <v>1491.5</v>
      </c>
      <c r="G467" s="93">
        <f t="shared" si="70"/>
        <v>9.3387399901985191E-3</v>
      </c>
      <c r="K467">
        <f t="shared" si="75"/>
        <v>9.3387399901985191E-3</v>
      </c>
      <c r="O467">
        <f t="shared" ca="1" si="66"/>
        <v>-2.6204103379154537E-2</v>
      </c>
      <c r="P467">
        <f t="shared" ca="1" si="67"/>
        <v>1.8187696394770376E-2</v>
      </c>
      <c r="Q467" s="1">
        <f t="shared" si="68"/>
        <v>37639.862999999998</v>
      </c>
      <c r="S467">
        <f t="shared" si="76"/>
        <v>9.3387399901985191E-3</v>
      </c>
    </row>
    <row r="468" spans="1:19" x14ac:dyDescent="0.2">
      <c r="A468" s="43" t="s">
        <v>90</v>
      </c>
      <c r="B468" s="34" t="s">
        <v>41</v>
      </c>
      <c r="C468" s="33">
        <v>52833.407200000001</v>
      </c>
      <c r="D468" s="33">
        <v>1.4E-3</v>
      </c>
      <c r="E468" s="27">
        <f t="shared" si="64"/>
        <v>1591.5037434177793</v>
      </c>
      <c r="F468" s="15">
        <f t="shared" si="65"/>
        <v>1591.5</v>
      </c>
      <c r="G468" s="93">
        <f t="shared" si="70"/>
        <v>6.5527399929123931E-3</v>
      </c>
      <c r="K468">
        <f t="shared" si="75"/>
        <v>6.5527399929123931E-3</v>
      </c>
      <c r="O468">
        <f t="shared" ca="1" si="66"/>
        <v>-2.5974921683471722E-2</v>
      </c>
      <c r="P468">
        <f t="shared" ca="1" si="67"/>
        <v>1.7870655350438941E-2</v>
      </c>
      <c r="Q468" s="1">
        <f t="shared" si="68"/>
        <v>37814.907200000001</v>
      </c>
      <c r="S468">
        <f t="shared" si="76"/>
        <v>6.5527399929123931E-3</v>
      </c>
    </row>
    <row r="469" spans="1:19" x14ac:dyDescent="0.2">
      <c r="A469" s="33" t="s">
        <v>100</v>
      </c>
      <c r="B469" s="34" t="s">
        <v>41</v>
      </c>
      <c r="C469" s="33">
        <v>52840.408380000001</v>
      </c>
      <c r="D469" s="33">
        <v>1.5E-3</v>
      </c>
      <c r="E469" s="27">
        <f t="shared" ref="E469:E532" si="77">(C469-C$7)/C$8</f>
        <v>1595.5033438450607</v>
      </c>
      <c r="F469" s="15">
        <f t="shared" ref="F469:F532" si="78">ROUND(2*E469,0)/2</f>
        <v>1595.5</v>
      </c>
      <c r="G469" s="93">
        <f t="shared" si="70"/>
        <v>5.8532999973976985E-3</v>
      </c>
      <c r="K469">
        <f t="shared" si="75"/>
        <v>5.8532999973976985E-3</v>
      </c>
      <c r="O469">
        <f t="shared" ca="1" si="66"/>
        <v>-2.5965754415644408E-2</v>
      </c>
      <c r="P469">
        <f t="shared" ca="1" si="67"/>
        <v>1.7857973708665681E-2</v>
      </c>
      <c r="Q469" s="1">
        <f t="shared" ref="Q469:Q532" si="79">+C469-15018.5</f>
        <v>37821.908380000001</v>
      </c>
      <c r="S469">
        <f t="shared" si="76"/>
        <v>5.8532999973976985E-3</v>
      </c>
    </row>
    <row r="470" spans="1:19" x14ac:dyDescent="0.2">
      <c r="A470" s="33" t="s">
        <v>100</v>
      </c>
      <c r="B470" s="34" t="s">
        <v>41</v>
      </c>
      <c r="C470" s="33">
        <v>52903.4</v>
      </c>
      <c r="D470" s="33" t="s">
        <v>101</v>
      </c>
      <c r="E470" s="27">
        <f t="shared" si="77"/>
        <v>1631.4888934620078</v>
      </c>
      <c r="F470" s="15">
        <f t="shared" si="78"/>
        <v>1631.5</v>
      </c>
      <c r="G470" s="93">
        <f t="shared" si="70"/>
        <v>-1.9441660006123129E-2</v>
      </c>
      <c r="K470">
        <f t="shared" si="75"/>
        <v>-1.9441660006123129E-2</v>
      </c>
      <c r="O470" s="11">
        <v>-1.6329136781068843E-2</v>
      </c>
      <c r="P470">
        <f t="shared" ref="P470:P501" ca="1" si="80">+D$11+D$12*$F470</f>
        <v>1.7743838932706365E-2</v>
      </c>
      <c r="Q470" s="1">
        <f t="shared" si="79"/>
        <v>37884.9</v>
      </c>
      <c r="S470">
        <f t="shared" si="76"/>
        <v>-1.9441660006123129E-2</v>
      </c>
    </row>
    <row r="471" spans="1:19" x14ac:dyDescent="0.2">
      <c r="A471" s="69" t="s">
        <v>1435</v>
      </c>
      <c r="B471" s="70" t="s">
        <v>41</v>
      </c>
      <c r="C471" s="69">
        <v>52903.417000000001</v>
      </c>
      <c r="D471" s="69" t="s">
        <v>101</v>
      </c>
      <c r="E471" s="27">
        <f t="shared" si="77"/>
        <v>1631.4986051402198</v>
      </c>
      <c r="F471" s="15">
        <f t="shared" si="78"/>
        <v>1631.5</v>
      </c>
      <c r="G471" s="93">
        <f t="shared" si="70"/>
        <v>-2.4416600062977523E-3</v>
      </c>
      <c r="K471">
        <f t="shared" si="75"/>
        <v>-2.4416600062977523E-3</v>
      </c>
      <c r="O471">
        <f ca="1">+C$11+C$12*$F471</f>
        <v>-2.5883249005198596E-2</v>
      </c>
      <c r="P471">
        <f t="shared" ca="1" si="80"/>
        <v>1.7743838932706365E-2</v>
      </c>
      <c r="Q471" s="1">
        <f t="shared" si="79"/>
        <v>37884.917000000001</v>
      </c>
      <c r="S471">
        <f t="shared" si="76"/>
        <v>-2.4416600062977523E-3</v>
      </c>
    </row>
    <row r="472" spans="1:19" x14ac:dyDescent="0.2">
      <c r="A472" s="33" t="s">
        <v>100</v>
      </c>
      <c r="B472" s="34" t="s">
        <v>41</v>
      </c>
      <c r="C472" s="33">
        <v>52903.417359999999</v>
      </c>
      <c r="D472" s="33" t="s">
        <v>101</v>
      </c>
      <c r="E472" s="27">
        <f t="shared" si="77"/>
        <v>1631.4988107992867</v>
      </c>
      <c r="F472" s="15">
        <f t="shared" si="78"/>
        <v>1631.5</v>
      </c>
      <c r="G472" s="93">
        <f t="shared" si="70"/>
        <v>-2.0816600081161596E-3</v>
      </c>
      <c r="K472">
        <f t="shared" si="75"/>
        <v>-2.0816600081161596E-3</v>
      </c>
      <c r="O472" s="11">
        <v>-1.6329136781068843E-2</v>
      </c>
      <c r="P472">
        <f t="shared" ca="1" si="80"/>
        <v>1.7743838932706365E-2</v>
      </c>
      <c r="Q472" s="1">
        <f t="shared" si="79"/>
        <v>37884.917359999999</v>
      </c>
      <c r="S472">
        <f t="shared" si="76"/>
        <v>-2.0816600081161596E-3</v>
      </c>
    </row>
    <row r="473" spans="1:19" x14ac:dyDescent="0.2">
      <c r="A473" s="43" t="s">
        <v>90</v>
      </c>
      <c r="B473" s="34" t="s">
        <v>41</v>
      </c>
      <c r="C473" s="33">
        <v>52931.436600000001</v>
      </c>
      <c r="D473" s="33">
        <v>1.6000000000000001E-3</v>
      </c>
      <c r="E473" s="27">
        <f t="shared" si="77"/>
        <v>1647.5055074241584</v>
      </c>
      <c r="F473" s="15">
        <f t="shared" si="78"/>
        <v>1647.5</v>
      </c>
      <c r="G473" s="93">
        <f t="shared" si="70"/>
        <v>9.6405799922649749E-3</v>
      </c>
      <c r="K473">
        <f t="shared" si="75"/>
        <v>9.6405799922649749E-3</v>
      </c>
      <c r="O473">
        <f t="shared" ref="O473:O504" ca="1" si="81">+C$11+C$12*$F473</f>
        <v>-2.5846579933889346E-2</v>
      </c>
      <c r="P473">
        <f t="shared" ca="1" si="80"/>
        <v>1.7693112365613335E-2</v>
      </c>
      <c r="Q473" s="1">
        <f t="shared" si="79"/>
        <v>37912.936600000001</v>
      </c>
      <c r="S473">
        <f t="shared" si="76"/>
        <v>9.6405799922649749E-3</v>
      </c>
    </row>
    <row r="474" spans="1:19" x14ac:dyDescent="0.2">
      <c r="A474" s="69" t="s">
        <v>1347</v>
      </c>
      <c r="B474" s="70" t="s">
        <v>39</v>
      </c>
      <c r="C474" s="69">
        <v>52951.5389</v>
      </c>
      <c r="D474" s="69" t="s">
        <v>101</v>
      </c>
      <c r="E474" s="27">
        <f t="shared" si="77"/>
        <v>1658.9894526547255</v>
      </c>
      <c r="F474" s="15">
        <f t="shared" si="78"/>
        <v>1659</v>
      </c>
      <c r="G474" s="93">
        <f t="shared" si="70"/>
        <v>-1.8462810003256891E-2</v>
      </c>
      <c r="K474">
        <f t="shared" si="75"/>
        <v>-1.8462810003256891E-2</v>
      </c>
      <c r="O474">
        <f t="shared" ca="1" si="81"/>
        <v>-2.5820224038885821E-2</v>
      </c>
      <c r="P474">
        <f t="shared" ca="1" si="80"/>
        <v>1.765665264551522E-2</v>
      </c>
      <c r="Q474" s="1">
        <f t="shared" si="79"/>
        <v>37933.0389</v>
      </c>
      <c r="R474">
        <f>G474</f>
        <v>-1.8462810003256891E-2</v>
      </c>
    </row>
    <row r="475" spans="1:19" x14ac:dyDescent="0.2">
      <c r="A475" s="69" t="s">
        <v>1347</v>
      </c>
      <c r="B475" s="70" t="s">
        <v>39</v>
      </c>
      <c r="C475" s="69">
        <v>52986.546699999999</v>
      </c>
      <c r="D475" s="69" t="s">
        <v>101</v>
      </c>
      <c r="E475" s="27">
        <f t="shared" si="77"/>
        <v>1678.9885402139935</v>
      </c>
      <c r="F475" s="15">
        <f t="shared" si="78"/>
        <v>1679</v>
      </c>
      <c r="G475" s="93">
        <f t="shared" si="70"/>
        <v>-2.0060010007000528E-2</v>
      </c>
      <c r="K475">
        <f t="shared" si="75"/>
        <v>-2.0060010007000528E-2</v>
      </c>
      <c r="O475">
        <f t="shared" ca="1" si="81"/>
        <v>-2.5774387699749261E-2</v>
      </c>
      <c r="P475">
        <f t="shared" ca="1" si="80"/>
        <v>1.7593244436648933E-2</v>
      </c>
      <c r="Q475" s="1">
        <f t="shared" si="79"/>
        <v>37968.046699999999</v>
      </c>
      <c r="R475">
        <f>G475</f>
        <v>-2.0060010007000528E-2</v>
      </c>
    </row>
    <row r="476" spans="1:19" x14ac:dyDescent="0.2">
      <c r="A476" s="69" t="s">
        <v>1347</v>
      </c>
      <c r="B476" s="70" t="s">
        <v>39</v>
      </c>
      <c r="C476" s="69">
        <v>53035.5602</v>
      </c>
      <c r="D476" s="69" t="s">
        <v>101</v>
      </c>
      <c r="E476" s="27">
        <f t="shared" si="77"/>
        <v>1706.9887366869568</v>
      </c>
      <c r="F476" s="15">
        <f t="shared" si="78"/>
        <v>1707</v>
      </c>
      <c r="G476" s="93">
        <f t="shared" si="70"/>
        <v>-1.9716090006113518E-2</v>
      </c>
      <c r="K476">
        <f t="shared" si="75"/>
        <v>-1.9716090006113518E-2</v>
      </c>
      <c r="O476">
        <f t="shared" ca="1" si="81"/>
        <v>-2.5710216824958072E-2</v>
      </c>
      <c r="P476">
        <f t="shared" ca="1" si="80"/>
        <v>1.7504472944236134E-2</v>
      </c>
      <c r="Q476" s="1">
        <f t="shared" si="79"/>
        <v>38017.0602</v>
      </c>
      <c r="R476">
        <f>G476</f>
        <v>-1.9716090006113518E-2</v>
      </c>
    </row>
    <row r="477" spans="1:19" x14ac:dyDescent="0.2">
      <c r="A477" s="9" t="s">
        <v>91</v>
      </c>
      <c r="B477" s="44" t="s">
        <v>41</v>
      </c>
      <c r="C477" s="45">
        <v>53183.504200000003</v>
      </c>
      <c r="D477" s="33">
        <v>2.9999999999999997E-4</v>
      </c>
      <c r="E477" s="27">
        <f t="shared" si="77"/>
        <v>1791.5054732390522</v>
      </c>
      <c r="F477" s="15">
        <f t="shared" si="78"/>
        <v>1791.5</v>
      </c>
      <c r="G477" s="93">
        <f t="shared" si="70"/>
        <v>9.5807399993645959E-3</v>
      </c>
      <c r="K477">
        <f t="shared" si="75"/>
        <v>9.5807399993645959E-3</v>
      </c>
      <c r="O477">
        <f t="shared" ca="1" si="81"/>
        <v>-2.5516558292106091E-2</v>
      </c>
      <c r="P477">
        <f t="shared" ca="1" si="80"/>
        <v>1.7236573261776071E-2</v>
      </c>
      <c r="Q477" s="1">
        <f t="shared" si="79"/>
        <v>38165.004200000003</v>
      </c>
      <c r="S477">
        <f>G477</f>
        <v>9.5807399993645959E-3</v>
      </c>
    </row>
    <row r="478" spans="1:19" x14ac:dyDescent="0.2">
      <c r="A478" s="43" t="s">
        <v>92</v>
      </c>
      <c r="B478" s="44" t="s">
        <v>41</v>
      </c>
      <c r="C478" s="45">
        <v>53197.506200000003</v>
      </c>
      <c r="D478" s="33">
        <v>5.0000000000000001E-4</v>
      </c>
      <c r="E478" s="27">
        <f t="shared" si="77"/>
        <v>1799.5044684345482</v>
      </c>
      <c r="F478" s="15">
        <f t="shared" si="78"/>
        <v>1799.5</v>
      </c>
      <c r="G478" s="93">
        <f t="shared" si="70"/>
        <v>7.8218599956016988E-3</v>
      </c>
      <c r="K478">
        <f t="shared" si="75"/>
        <v>7.8218599956016988E-3</v>
      </c>
      <c r="O478">
        <f t="shared" ca="1" si="81"/>
        <v>-2.5498223756451468E-2</v>
      </c>
      <c r="P478">
        <f t="shared" ca="1" si="80"/>
        <v>1.7211209978229555E-2</v>
      </c>
      <c r="Q478" s="1">
        <f t="shared" si="79"/>
        <v>38179.006200000003</v>
      </c>
      <c r="S478">
        <f>G478</f>
        <v>7.8218599956016988E-3</v>
      </c>
    </row>
    <row r="479" spans="1:19" x14ac:dyDescent="0.2">
      <c r="A479" s="43" t="s">
        <v>92</v>
      </c>
      <c r="B479" s="44" t="s">
        <v>41</v>
      </c>
      <c r="C479" s="45">
        <v>53197.506200000003</v>
      </c>
      <c r="D479" s="33">
        <v>5.0000000000000001E-4</v>
      </c>
      <c r="E479" s="27">
        <f t="shared" si="77"/>
        <v>1799.5044684345482</v>
      </c>
      <c r="F479" s="15">
        <f t="shared" si="78"/>
        <v>1799.5</v>
      </c>
      <c r="G479" s="93">
        <f t="shared" si="70"/>
        <v>7.8218599956016988E-3</v>
      </c>
      <c r="K479">
        <f t="shared" si="75"/>
        <v>7.8218599956016988E-3</v>
      </c>
      <c r="O479">
        <f t="shared" ca="1" si="81"/>
        <v>-2.5498223756451468E-2</v>
      </c>
      <c r="P479">
        <f t="shared" ca="1" si="80"/>
        <v>1.7211209978229555E-2</v>
      </c>
      <c r="Q479" s="1">
        <f t="shared" si="79"/>
        <v>38179.006200000003</v>
      </c>
      <c r="S479">
        <f>G479</f>
        <v>7.8218599956016988E-3</v>
      </c>
    </row>
    <row r="480" spans="1:19" x14ac:dyDescent="0.2">
      <c r="A480" s="69" t="s">
        <v>1347</v>
      </c>
      <c r="B480" s="70" t="s">
        <v>39</v>
      </c>
      <c r="C480" s="69">
        <v>53266.620699999999</v>
      </c>
      <c r="D480" s="69" t="s">
        <v>101</v>
      </c>
      <c r="E480" s="27">
        <f t="shared" si="77"/>
        <v>1838.9878674803313</v>
      </c>
      <c r="F480" s="15">
        <f t="shared" si="78"/>
        <v>1839</v>
      </c>
      <c r="G480" s="93">
        <f t="shared" si="70"/>
        <v>-2.123761000984814E-2</v>
      </c>
      <c r="K480">
        <f t="shared" si="75"/>
        <v>-2.123761000984814E-2</v>
      </c>
      <c r="O480">
        <f t="shared" ca="1" si="81"/>
        <v>-2.5407696986656757E-2</v>
      </c>
      <c r="P480">
        <f t="shared" ca="1" si="80"/>
        <v>1.7085978765718636E-2</v>
      </c>
      <c r="Q480" s="1">
        <f t="shared" si="79"/>
        <v>38248.120699999999</v>
      </c>
      <c r="R480">
        <f>G480</f>
        <v>-2.123761000984814E-2</v>
      </c>
    </row>
    <row r="481" spans="1:19" x14ac:dyDescent="0.2">
      <c r="A481" s="9" t="s">
        <v>93</v>
      </c>
      <c r="B481" s="34" t="s">
        <v>41</v>
      </c>
      <c r="C481" s="33">
        <v>53302.535400000001</v>
      </c>
      <c r="D481" s="33">
        <v>5.0000000000000001E-4</v>
      </c>
      <c r="E481" s="27">
        <f t="shared" si="77"/>
        <v>1859.5050445084471</v>
      </c>
      <c r="F481" s="15">
        <f t="shared" si="78"/>
        <v>1859.5</v>
      </c>
      <c r="G481" s="93">
        <f t="shared" si="70"/>
        <v>8.8302599979215302E-3</v>
      </c>
      <c r="K481">
        <f t="shared" si="75"/>
        <v>8.8302599979215302E-3</v>
      </c>
      <c r="O481">
        <f t="shared" ca="1" si="81"/>
        <v>-2.5360714739041779E-2</v>
      </c>
      <c r="P481">
        <f t="shared" ca="1" si="80"/>
        <v>1.7020985351630692E-2</v>
      </c>
      <c r="Q481" s="1">
        <f t="shared" si="79"/>
        <v>38284.035400000001</v>
      </c>
      <c r="S481">
        <f>G481</f>
        <v>8.8302599979215302E-3</v>
      </c>
    </row>
    <row r="482" spans="1:19" x14ac:dyDescent="0.2">
      <c r="A482" s="9" t="s">
        <v>94</v>
      </c>
      <c r="B482" s="44" t="s">
        <v>39</v>
      </c>
      <c r="C482" s="45">
        <v>53351.5484</v>
      </c>
      <c r="D482" s="33">
        <v>2.0000000000000001E-4</v>
      </c>
      <c r="E482" s="27">
        <f t="shared" si="77"/>
        <v>1887.504955343815</v>
      </c>
      <c r="F482" s="15">
        <f t="shared" si="78"/>
        <v>1887.5</v>
      </c>
      <c r="G482" s="93">
        <f t="shared" si="70"/>
        <v>8.6741799968876876E-3</v>
      </c>
      <c r="K482">
        <f t="shared" si="75"/>
        <v>8.6741799968876876E-3</v>
      </c>
      <c r="O482">
        <f t="shared" ca="1" si="81"/>
        <v>-2.5296543864250592E-2</v>
      </c>
      <c r="P482">
        <f t="shared" ca="1" si="80"/>
        <v>1.6932213859217893E-2</v>
      </c>
      <c r="Q482" s="1">
        <f t="shared" si="79"/>
        <v>38333.0484</v>
      </c>
      <c r="S482">
        <f>G482</f>
        <v>8.6741799968876876E-3</v>
      </c>
    </row>
    <row r="483" spans="1:19" x14ac:dyDescent="0.2">
      <c r="A483" s="9" t="s">
        <v>94</v>
      </c>
      <c r="B483" s="44" t="s">
        <v>39</v>
      </c>
      <c r="C483" s="45">
        <v>53400.557200000003</v>
      </c>
      <c r="D483" s="33">
        <v>2.0000000000000001E-4</v>
      </c>
      <c r="E483" s="27">
        <f t="shared" si="77"/>
        <v>1915.5024668233918</v>
      </c>
      <c r="F483" s="15">
        <f t="shared" si="78"/>
        <v>1915.5</v>
      </c>
      <c r="G483" s="93">
        <f t="shared" si="70"/>
        <v>4.3181000000913627E-3</v>
      </c>
      <c r="K483">
        <f t="shared" si="75"/>
        <v>4.3181000000913627E-3</v>
      </c>
      <c r="O483">
        <f t="shared" ca="1" si="81"/>
        <v>-2.5232372989459403E-2</v>
      </c>
      <c r="P483">
        <f t="shared" ca="1" si="80"/>
        <v>1.684344236680509E-2</v>
      </c>
      <c r="Q483" s="1">
        <f t="shared" si="79"/>
        <v>38382.057200000003</v>
      </c>
      <c r="S483">
        <f>G483</f>
        <v>4.3181000000913627E-3</v>
      </c>
    </row>
    <row r="484" spans="1:19" x14ac:dyDescent="0.2">
      <c r="A484" s="69" t="s">
        <v>1347</v>
      </c>
      <c r="B484" s="70" t="s">
        <v>39</v>
      </c>
      <c r="C484" s="69">
        <v>53581.706400000003</v>
      </c>
      <c r="D484" s="69" t="s">
        <v>101</v>
      </c>
      <c r="E484" s="27">
        <f t="shared" si="77"/>
        <v>2018.9885102791757</v>
      </c>
      <c r="F484" s="15">
        <f t="shared" si="78"/>
        <v>2019</v>
      </c>
      <c r="G484" s="93">
        <f t="shared" si="70"/>
        <v>-2.0112410005822312E-2</v>
      </c>
      <c r="K484">
        <f t="shared" si="75"/>
        <v>-2.0112410005822312E-2</v>
      </c>
      <c r="O484">
        <f t="shared" ca="1" si="81"/>
        <v>-2.4995169934427689E-2</v>
      </c>
      <c r="P484">
        <f t="shared" ca="1" si="80"/>
        <v>1.6515304885922052E-2</v>
      </c>
      <c r="Q484" s="1">
        <f t="shared" si="79"/>
        <v>38563.206400000003</v>
      </c>
      <c r="R484">
        <f>G484</f>
        <v>-2.0112410005822312E-2</v>
      </c>
    </row>
    <row r="485" spans="1:19" x14ac:dyDescent="0.2">
      <c r="A485" s="33" t="s">
        <v>100</v>
      </c>
      <c r="B485" s="34" t="s">
        <v>39</v>
      </c>
      <c r="C485" s="33">
        <v>53632.470090000003</v>
      </c>
      <c r="D485" s="33">
        <v>2.0000000000000001E-4</v>
      </c>
      <c r="E485" s="27">
        <f t="shared" si="77"/>
        <v>2047.9885468750642</v>
      </c>
      <c r="F485" s="15">
        <f t="shared" si="78"/>
        <v>2048</v>
      </c>
      <c r="G485" s="93">
        <f t="shared" si="70"/>
        <v>-2.0048350001161452E-2</v>
      </c>
      <c r="K485">
        <f t="shared" si="75"/>
        <v>-2.0048350001161452E-2</v>
      </c>
      <c r="O485">
        <f t="shared" ca="1" si="81"/>
        <v>-2.4928707242679673E-2</v>
      </c>
      <c r="P485">
        <f t="shared" ca="1" si="80"/>
        <v>1.6423362983065938E-2</v>
      </c>
      <c r="Q485" s="1">
        <f t="shared" si="79"/>
        <v>38613.970090000003</v>
      </c>
      <c r="R485">
        <f>G485</f>
        <v>-2.0048350001161452E-2</v>
      </c>
    </row>
    <row r="486" spans="1:19" x14ac:dyDescent="0.2">
      <c r="A486" s="9" t="s">
        <v>95</v>
      </c>
      <c r="B486" s="34" t="s">
        <v>41</v>
      </c>
      <c r="C486" s="33">
        <v>53661.382700000002</v>
      </c>
      <c r="D486" s="33">
        <v>2.9999999999999997E-4</v>
      </c>
      <c r="E486" s="27">
        <f t="shared" si="77"/>
        <v>2064.5056036154751</v>
      </c>
      <c r="F486" s="15">
        <f t="shared" si="78"/>
        <v>2064.5</v>
      </c>
      <c r="G486" s="93">
        <f t="shared" si="70"/>
        <v>9.8089599996455945E-3</v>
      </c>
      <c r="K486">
        <f t="shared" si="75"/>
        <v>9.8089599996455945E-3</v>
      </c>
      <c r="O486">
        <f t="shared" ca="1" si="81"/>
        <v>-2.4890892262892008E-2</v>
      </c>
      <c r="P486">
        <f t="shared" ca="1" si="80"/>
        <v>1.6371051210751251E-2</v>
      </c>
      <c r="Q486" s="1">
        <f t="shared" si="79"/>
        <v>38642.882700000002</v>
      </c>
      <c r="S486">
        <f>G486</f>
        <v>9.8089599996455945E-3</v>
      </c>
    </row>
    <row r="487" spans="1:19" x14ac:dyDescent="0.2">
      <c r="A487" s="33" t="s">
        <v>100</v>
      </c>
      <c r="B487" s="34" t="s">
        <v>39</v>
      </c>
      <c r="C487" s="33">
        <v>53709.490449999998</v>
      </c>
      <c r="D487" s="33" t="s">
        <v>102</v>
      </c>
      <c r="E487" s="27">
        <f t="shared" si="77"/>
        <v>2091.988367586056</v>
      </c>
      <c r="F487" s="15">
        <f t="shared" si="78"/>
        <v>2092</v>
      </c>
      <c r="G487" s="93">
        <f t="shared" si="70"/>
        <v>-2.0362190007290337E-2</v>
      </c>
      <c r="K487">
        <f t="shared" si="75"/>
        <v>-2.0362190007290337E-2</v>
      </c>
      <c r="O487">
        <f t="shared" ca="1" si="81"/>
        <v>-2.4827867296579233E-2</v>
      </c>
      <c r="P487">
        <f t="shared" ca="1" si="80"/>
        <v>1.6283864923560105E-2</v>
      </c>
      <c r="Q487" s="1">
        <f t="shared" si="79"/>
        <v>38690.990449999998</v>
      </c>
      <c r="R487">
        <f t="shared" ref="R487:R492" si="82">G487</f>
        <v>-2.0362190007290337E-2</v>
      </c>
    </row>
    <row r="488" spans="1:19" x14ac:dyDescent="0.2">
      <c r="A488" s="69" t="s">
        <v>1347</v>
      </c>
      <c r="B488" s="70" t="s">
        <v>39</v>
      </c>
      <c r="C488" s="69">
        <v>53910.793100000003</v>
      </c>
      <c r="D488" s="69" t="s">
        <v>101</v>
      </c>
      <c r="E488" s="27">
        <f t="shared" si="77"/>
        <v>2206.987576998325</v>
      </c>
      <c r="F488" s="15">
        <f t="shared" si="78"/>
        <v>2207</v>
      </c>
      <c r="G488" s="93">
        <f t="shared" ref="G488:G551" si="83">C488-(C$7+F488*C$8)</f>
        <v>-2.1746090002125129E-2</v>
      </c>
      <c r="K488">
        <f t="shared" si="75"/>
        <v>-2.1746090002125129E-2</v>
      </c>
      <c r="O488">
        <f t="shared" ca="1" si="81"/>
        <v>-2.4564308346543998E-2</v>
      </c>
      <c r="P488">
        <f t="shared" ca="1" si="80"/>
        <v>1.5919267722578956E-2</v>
      </c>
      <c r="Q488" s="1">
        <f t="shared" si="79"/>
        <v>38892.293100000003</v>
      </c>
      <c r="R488">
        <f t="shared" si="82"/>
        <v>-2.1746090002125129E-2</v>
      </c>
    </row>
    <row r="489" spans="1:19" x14ac:dyDescent="0.2">
      <c r="A489" s="9" t="s">
        <v>94</v>
      </c>
      <c r="B489" s="44" t="s">
        <v>41</v>
      </c>
      <c r="C489" s="45">
        <v>53989.565199999997</v>
      </c>
      <c r="D489" s="33">
        <v>2.9999999999999997E-4</v>
      </c>
      <c r="E489" s="27">
        <f t="shared" si="77"/>
        <v>2251.9881233087849</v>
      </c>
      <c r="F489" s="15">
        <f t="shared" si="78"/>
        <v>2252</v>
      </c>
      <c r="G489" s="93">
        <f t="shared" si="83"/>
        <v>-2.0789790010894649E-2</v>
      </c>
      <c r="K489">
        <f t="shared" si="75"/>
        <v>-2.0789790010894649E-2</v>
      </c>
      <c r="O489">
        <f t="shared" ca="1" si="81"/>
        <v>-2.4461176583486732E-2</v>
      </c>
      <c r="P489">
        <f t="shared" ca="1" si="80"/>
        <v>1.5776599252629808E-2</v>
      </c>
      <c r="Q489" s="1">
        <f t="shared" si="79"/>
        <v>38971.065199999997</v>
      </c>
      <c r="R489">
        <f t="shared" si="82"/>
        <v>-2.0789790010894649E-2</v>
      </c>
    </row>
    <row r="490" spans="1:19" x14ac:dyDescent="0.2">
      <c r="A490" s="9" t="s">
        <v>96</v>
      </c>
      <c r="B490" s="44" t="s">
        <v>39</v>
      </c>
      <c r="C490" s="33">
        <v>54026.3249</v>
      </c>
      <c r="D490" s="33">
        <v>1E-3</v>
      </c>
      <c r="E490" s="27">
        <f t="shared" si="77"/>
        <v>2272.9880278715532</v>
      </c>
      <c r="F490" s="15">
        <f t="shared" si="78"/>
        <v>2273</v>
      </c>
      <c r="G490" s="93">
        <f t="shared" si="83"/>
        <v>-2.0956850006768946E-2</v>
      </c>
      <c r="K490">
        <f t="shared" si="75"/>
        <v>-2.0956850006768946E-2</v>
      </c>
      <c r="O490">
        <f t="shared" ca="1" si="81"/>
        <v>-2.4413048427393339E-2</v>
      </c>
      <c r="P490">
        <f t="shared" ca="1" si="80"/>
        <v>1.5710020633320207E-2</v>
      </c>
      <c r="Q490" s="1">
        <f t="shared" si="79"/>
        <v>39007.8249</v>
      </c>
      <c r="R490">
        <f t="shared" si="82"/>
        <v>-2.0956850006768946E-2</v>
      </c>
    </row>
    <row r="491" spans="1:19" x14ac:dyDescent="0.2">
      <c r="A491" s="9" t="s">
        <v>96</v>
      </c>
      <c r="B491" s="44" t="s">
        <v>39</v>
      </c>
      <c r="C491" s="33">
        <v>54096.3436</v>
      </c>
      <c r="D491" s="33">
        <v>2E-3</v>
      </c>
      <c r="E491" s="27">
        <f t="shared" si="77"/>
        <v>2312.9879739431758</v>
      </c>
      <c r="F491" s="15">
        <f t="shared" si="78"/>
        <v>2313</v>
      </c>
      <c r="G491" s="93">
        <f t="shared" si="83"/>
        <v>-2.1051250005257316E-2</v>
      </c>
      <c r="K491">
        <f t="shared" si="75"/>
        <v>-2.1051250005257316E-2</v>
      </c>
      <c r="O491">
        <f t="shared" ca="1" si="81"/>
        <v>-2.4321375749120213E-2</v>
      </c>
      <c r="P491">
        <f t="shared" ca="1" si="80"/>
        <v>1.5583204215587634E-2</v>
      </c>
      <c r="Q491" s="1">
        <f t="shared" si="79"/>
        <v>39077.8436</v>
      </c>
      <c r="R491">
        <f t="shared" si="82"/>
        <v>-2.1051250005257316E-2</v>
      </c>
    </row>
    <row r="492" spans="1:19" x14ac:dyDescent="0.2">
      <c r="A492" s="69" t="s">
        <v>1554</v>
      </c>
      <c r="B492" s="70" t="s">
        <v>39</v>
      </c>
      <c r="C492" s="69">
        <v>54327.405299999999</v>
      </c>
      <c r="D492" s="69" t="s">
        <v>101</v>
      </c>
      <c r="E492" s="27">
        <f t="shared" si="77"/>
        <v>2444.9877902667763</v>
      </c>
      <c r="F492" s="15">
        <f t="shared" si="78"/>
        <v>2445</v>
      </c>
      <c r="G492" s="93">
        <f t="shared" si="83"/>
        <v>-2.13727700029267E-2</v>
      </c>
      <c r="K492">
        <f t="shared" si="75"/>
        <v>-2.13727700029267E-2</v>
      </c>
      <c r="O492">
        <f t="shared" ca="1" si="81"/>
        <v>-2.4018855910818898E-2</v>
      </c>
      <c r="P492">
        <f t="shared" ca="1" si="80"/>
        <v>1.5164710037070138E-2</v>
      </c>
      <c r="Q492" s="1">
        <f t="shared" si="79"/>
        <v>39308.905299999999</v>
      </c>
      <c r="R492">
        <f t="shared" si="82"/>
        <v>-2.13727700029267E-2</v>
      </c>
    </row>
    <row r="493" spans="1:19" x14ac:dyDescent="0.2">
      <c r="A493" s="69" t="s">
        <v>1554</v>
      </c>
      <c r="B493" s="70" t="s">
        <v>41</v>
      </c>
      <c r="C493" s="69">
        <v>54356.319499999998</v>
      </c>
      <c r="D493" s="69" t="s">
        <v>101</v>
      </c>
      <c r="E493" s="27">
        <f t="shared" si="77"/>
        <v>2461.5057553347374</v>
      </c>
      <c r="F493" s="15">
        <f t="shared" si="78"/>
        <v>2461.5</v>
      </c>
      <c r="G493" s="93">
        <f t="shared" si="83"/>
        <v>1.0074539990455378E-2</v>
      </c>
      <c r="K493">
        <f t="shared" si="75"/>
        <v>1.0074539990455378E-2</v>
      </c>
      <c r="O493">
        <f t="shared" ca="1" si="81"/>
        <v>-2.3981040931031233E-2</v>
      </c>
      <c r="P493">
        <f t="shared" ca="1" si="80"/>
        <v>1.5112398264755453E-2</v>
      </c>
      <c r="Q493" s="1">
        <f t="shared" si="79"/>
        <v>39337.819499999998</v>
      </c>
      <c r="S493">
        <f>G493</f>
        <v>1.0074539990455378E-2</v>
      </c>
    </row>
    <row r="494" spans="1:19" x14ac:dyDescent="0.2">
      <c r="A494" s="9" t="s">
        <v>115</v>
      </c>
      <c r="B494" s="34" t="s">
        <v>39</v>
      </c>
      <c r="C494" s="33">
        <v>54381.669900000001</v>
      </c>
      <c r="D494" s="33">
        <v>2.9999999999999997E-4</v>
      </c>
      <c r="E494" s="27">
        <f t="shared" si="77"/>
        <v>2475.9878098843674</v>
      </c>
      <c r="F494" s="15">
        <f t="shared" si="78"/>
        <v>2476</v>
      </c>
      <c r="G494" s="93">
        <f t="shared" si="83"/>
        <v>-2.1338430007745046E-2</v>
      </c>
      <c r="N494">
        <f>G494</f>
        <v>-2.1338430007745046E-2</v>
      </c>
      <c r="O494">
        <f t="shared" ca="1" si="81"/>
        <v>-2.3947809585157225E-2</v>
      </c>
      <c r="P494">
        <f t="shared" ca="1" si="80"/>
        <v>1.5066427313327394E-2</v>
      </c>
      <c r="Q494" s="1">
        <f t="shared" si="79"/>
        <v>39363.169900000001</v>
      </c>
      <c r="R494">
        <f>G494</f>
        <v>-2.1338430007745046E-2</v>
      </c>
    </row>
    <row r="495" spans="1:19" x14ac:dyDescent="0.2">
      <c r="A495" s="69" t="s">
        <v>1554</v>
      </c>
      <c r="B495" s="70" t="s">
        <v>39</v>
      </c>
      <c r="C495" s="69">
        <v>54453.434300000001</v>
      </c>
      <c r="D495" s="69" t="s">
        <v>101</v>
      </c>
      <c r="E495" s="27">
        <f t="shared" si="77"/>
        <v>2516.985031053317</v>
      </c>
      <c r="F495" s="15">
        <f t="shared" si="78"/>
        <v>2517</v>
      </c>
      <c r="G495" s="93">
        <f t="shared" si="83"/>
        <v>-2.620269000180997E-2</v>
      </c>
      <c r="K495">
        <f>G495</f>
        <v>-2.620269000180997E-2</v>
      </c>
      <c r="O495">
        <f t="shared" ca="1" si="81"/>
        <v>-2.3853845089927272E-2</v>
      </c>
      <c r="P495">
        <f t="shared" ca="1" si="80"/>
        <v>1.4936440485151505E-2</v>
      </c>
      <c r="Q495" s="1">
        <f t="shared" si="79"/>
        <v>39434.934300000001</v>
      </c>
      <c r="R495">
        <f>G495</f>
        <v>-2.620269000180997E-2</v>
      </c>
    </row>
    <row r="496" spans="1:19" x14ac:dyDescent="0.2">
      <c r="A496" s="35" t="s">
        <v>111</v>
      </c>
      <c r="B496" s="36" t="s">
        <v>41</v>
      </c>
      <c r="C496" s="35">
        <v>54454.346100000002</v>
      </c>
      <c r="D496" s="35">
        <v>2.0000000000000001E-4</v>
      </c>
      <c r="E496" s="27">
        <f t="shared" si="77"/>
        <v>2517.5059197705905</v>
      </c>
      <c r="F496" s="15">
        <f t="shared" si="78"/>
        <v>2517.5</v>
      </c>
      <c r="G496" s="93">
        <f t="shared" si="83"/>
        <v>1.0362379995058291E-2</v>
      </c>
      <c r="K496">
        <f>G496</f>
        <v>1.0362379995058291E-2</v>
      </c>
      <c r="O496">
        <f t="shared" ca="1" si="81"/>
        <v>-2.3852699181448857E-2</v>
      </c>
      <c r="P496">
        <f t="shared" ca="1" si="80"/>
        <v>1.4934855279929847E-2</v>
      </c>
      <c r="Q496" s="1">
        <f t="shared" si="79"/>
        <v>39435.846100000002</v>
      </c>
      <c r="S496">
        <f>G496</f>
        <v>1.0362379995058291E-2</v>
      </c>
    </row>
    <row r="497" spans="1:19" x14ac:dyDescent="0.2">
      <c r="A497" s="69" t="s">
        <v>1554</v>
      </c>
      <c r="B497" s="70" t="s">
        <v>41</v>
      </c>
      <c r="C497" s="69">
        <v>54454.346599999997</v>
      </c>
      <c r="D497" s="69" t="s">
        <v>101</v>
      </c>
      <c r="E497" s="27">
        <f t="shared" si="77"/>
        <v>2517.5062054081818</v>
      </c>
      <c r="F497" s="15">
        <f t="shared" si="78"/>
        <v>2517.5</v>
      </c>
      <c r="G497" s="93">
        <f t="shared" si="83"/>
        <v>1.0862379989703186E-2</v>
      </c>
      <c r="K497">
        <f>G497</f>
        <v>1.0862379989703186E-2</v>
      </c>
      <c r="O497">
        <f t="shared" ca="1" si="81"/>
        <v>-2.3852699181448857E-2</v>
      </c>
      <c r="P497">
        <f t="shared" ca="1" si="80"/>
        <v>1.4934855279929847E-2</v>
      </c>
      <c r="Q497" s="1">
        <f t="shared" si="79"/>
        <v>39435.846599999997</v>
      </c>
      <c r="S497">
        <f>G497</f>
        <v>1.0862379989703186E-2</v>
      </c>
    </row>
    <row r="498" spans="1:19" x14ac:dyDescent="0.2">
      <c r="A498" s="35" t="s">
        <v>104</v>
      </c>
      <c r="B498" s="36" t="s">
        <v>39</v>
      </c>
      <c r="C498" s="35">
        <v>54649.490899999997</v>
      </c>
      <c r="D498" s="35">
        <v>1E-4</v>
      </c>
      <c r="E498" s="27">
        <f t="shared" si="77"/>
        <v>2628.987302260658</v>
      </c>
      <c r="F498" s="15">
        <f t="shared" si="78"/>
        <v>2629</v>
      </c>
      <c r="G498" s="93">
        <f t="shared" si="83"/>
        <v>-2.2227010005735792E-2</v>
      </c>
      <c r="K498">
        <f>G498</f>
        <v>-2.2227010005735792E-2</v>
      </c>
      <c r="O498">
        <f t="shared" ca="1" si="81"/>
        <v>-2.3597161590762517E-2</v>
      </c>
      <c r="P498">
        <f t="shared" ca="1" si="80"/>
        <v>1.4581354515500296E-2</v>
      </c>
      <c r="Q498" s="1">
        <f t="shared" si="79"/>
        <v>39630.990899999997</v>
      </c>
      <c r="R498">
        <f>G498</f>
        <v>-2.2227010005735792E-2</v>
      </c>
    </row>
    <row r="499" spans="1:19" x14ac:dyDescent="0.2">
      <c r="A499" s="69" t="s">
        <v>1584</v>
      </c>
      <c r="B499" s="70" t="s">
        <v>41</v>
      </c>
      <c r="C499" s="69">
        <v>54706.4139</v>
      </c>
      <c r="D499" s="69" t="s">
        <v>101</v>
      </c>
      <c r="E499" s="27">
        <f t="shared" si="77"/>
        <v>2661.5059998405195</v>
      </c>
      <c r="F499" s="15">
        <f t="shared" si="78"/>
        <v>2661.5</v>
      </c>
      <c r="G499" s="93">
        <f t="shared" si="83"/>
        <v>1.0502539997105487E-2</v>
      </c>
      <c r="K499">
        <f>G499</f>
        <v>1.0502539997105487E-2</v>
      </c>
      <c r="O499">
        <f t="shared" ca="1" si="81"/>
        <v>-2.3522677539665603E-2</v>
      </c>
      <c r="P499">
        <f t="shared" ca="1" si="80"/>
        <v>1.4478316176092581E-2</v>
      </c>
      <c r="Q499" s="1">
        <f t="shared" si="79"/>
        <v>39687.9139</v>
      </c>
      <c r="S499">
        <f>G499</f>
        <v>1.0502539997105487E-2</v>
      </c>
    </row>
    <row r="500" spans="1:19" x14ac:dyDescent="0.2">
      <c r="A500" s="9" t="s">
        <v>118</v>
      </c>
      <c r="B500" s="34" t="s">
        <v>39</v>
      </c>
      <c r="C500" s="33">
        <v>54710.758900000001</v>
      </c>
      <c r="D500" s="33">
        <v>2.0000000000000001E-4</v>
      </c>
      <c r="E500" s="27">
        <f t="shared" si="77"/>
        <v>2663.9881905364514</v>
      </c>
      <c r="F500" s="15">
        <f t="shared" si="78"/>
        <v>2664</v>
      </c>
      <c r="G500" s="93">
        <f t="shared" si="83"/>
        <v>-2.0672110003943089E-2</v>
      </c>
      <c r="N500">
        <f>G500</f>
        <v>-2.0672110003943089E-2</v>
      </c>
      <c r="O500">
        <f t="shared" ca="1" si="81"/>
        <v>-2.3516947997273531E-2</v>
      </c>
      <c r="P500">
        <f t="shared" ca="1" si="80"/>
        <v>1.4470390149984295E-2</v>
      </c>
      <c r="Q500" s="1">
        <f t="shared" si="79"/>
        <v>39692.258900000001</v>
      </c>
      <c r="R500">
        <f>G500</f>
        <v>-2.0672110003943089E-2</v>
      </c>
    </row>
    <row r="501" spans="1:19" x14ac:dyDescent="0.2">
      <c r="A501" s="35" t="s">
        <v>104</v>
      </c>
      <c r="B501" s="36" t="s">
        <v>41</v>
      </c>
      <c r="C501" s="35">
        <v>54762.4303</v>
      </c>
      <c r="D501" s="35">
        <v>1E-4</v>
      </c>
      <c r="E501" s="27">
        <f t="shared" si="77"/>
        <v>2693.5067793340895</v>
      </c>
      <c r="F501" s="15">
        <f t="shared" si="78"/>
        <v>2693.5</v>
      </c>
      <c r="G501" s="93">
        <f t="shared" si="83"/>
        <v>1.1867019995406736E-2</v>
      </c>
      <c r="K501">
        <f>G501</f>
        <v>1.1867019995406736E-2</v>
      </c>
      <c r="O501">
        <f t="shared" ca="1" si="81"/>
        <v>-2.3449339397047103E-2</v>
      </c>
      <c r="P501">
        <f t="shared" ca="1" si="80"/>
        <v>1.4376863041906522E-2</v>
      </c>
      <c r="Q501" s="1">
        <f t="shared" si="79"/>
        <v>39743.9303</v>
      </c>
      <c r="S501">
        <f>G501</f>
        <v>1.1867019995406736E-2</v>
      </c>
    </row>
    <row r="502" spans="1:19" x14ac:dyDescent="0.2">
      <c r="A502" s="35" t="s">
        <v>112</v>
      </c>
      <c r="B502" s="36" t="s">
        <v>39</v>
      </c>
      <c r="C502" s="35">
        <v>54840.292300000001</v>
      </c>
      <c r="D502" s="35" t="s">
        <v>113</v>
      </c>
      <c r="E502" s="27">
        <f t="shared" si="77"/>
        <v>2737.9874080951017</v>
      </c>
      <c r="F502" s="15">
        <f t="shared" si="78"/>
        <v>2738</v>
      </c>
      <c r="G502" s="93">
        <f t="shared" si="83"/>
        <v>-2.2041750002244953E-2</v>
      </c>
      <c r="K502">
        <f>G502</f>
        <v>-2.2041750002244953E-2</v>
      </c>
      <c r="O502">
        <f t="shared" ca="1" si="81"/>
        <v>-2.3347353542468252E-2</v>
      </c>
      <c r="P502">
        <f t="shared" ref="P502:P533" ca="1" si="84">+D$11+D$12*$F502</f>
        <v>1.4235779777179032E-2</v>
      </c>
      <c r="Q502" s="1">
        <f t="shared" si="79"/>
        <v>39821.792300000001</v>
      </c>
      <c r="R502">
        <f>G502</f>
        <v>-2.2041750002244953E-2</v>
      </c>
    </row>
    <row r="503" spans="1:19" x14ac:dyDescent="0.2">
      <c r="A503" s="69" t="s">
        <v>1584</v>
      </c>
      <c r="B503" s="70" t="s">
        <v>39</v>
      </c>
      <c r="C503" s="69">
        <v>54840.292999999998</v>
      </c>
      <c r="D503" s="69" t="s">
        <v>101</v>
      </c>
      <c r="E503" s="27">
        <f t="shared" si="77"/>
        <v>2737.9878079877321</v>
      </c>
      <c r="F503" s="15">
        <f t="shared" si="78"/>
        <v>2738</v>
      </c>
      <c r="G503" s="93">
        <f t="shared" si="83"/>
        <v>-2.1341750005376525E-2</v>
      </c>
      <c r="K503">
        <f>G503</f>
        <v>-2.1341750005376525E-2</v>
      </c>
      <c r="O503">
        <f t="shared" ca="1" si="81"/>
        <v>-2.3347353542468252E-2</v>
      </c>
      <c r="P503">
        <f t="shared" ca="1" si="84"/>
        <v>1.4235779777179032E-2</v>
      </c>
      <c r="Q503" s="1">
        <f t="shared" si="79"/>
        <v>39821.792999999998</v>
      </c>
      <c r="R503">
        <f>G503</f>
        <v>-2.1341750005376525E-2</v>
      </c>
    </row>
    <row r="504" spans="1:19" x14ac:dyDescent="0.2">
      <c r="A504" s="9" t="s">
        <v>119</v>
      </c>
      <c r="B504" s="34" t="s">
        <v>39</v>
      </c>
      <c r="C504" s="33">
        <v>54873.551399999997</v>
      </c>
      <c r="D504" s="33">
        <v>2.0000000000000001E-4</v>
      </c>
      <c r="E504" s="27">
        <f t="shared" si="77"/>
        <v>2756.9875067314733</v>
      </c>
      <c r="F504" s="15">
        <f t="shared" si="78"/>
        <v>2757</v>
      </c>
      <c r="G504" s="93">
        <f t="shared" si="83"/>
        <v>-2.1869090007385239E-2</v>
      </c>
      <c r="N504">
        <f>G504</f>
        <v>-2.1869090007385239E-2</v>
      </c>
      <c r="O504">
        <f t="shared" ca="1" si="81"/>
        <v>-2.3303809020288516E-2</v>
      </c>
      <c r="P504">
        <f t="shared" ca="1" si="84"/>
        <v>1.417554197875606E-2</v>
      </c>
      <c r="Q504" s="1">
        <f t="shared" si="79"/>
        <v>39855.051399999997</v>
      </c>
      <c r="R504">
        <f>G504</f>
        <v>-2.1869090007385239E-2</v>
      </c>
    </row>
    <row r="505" spans="1:19" x14ac:dyDescent="0.2">
      <c r="A505" s="9" t="s">
        <v>116</v>
      </c>
      <c r="B505" s="34" t="s">
        <v>39</v>
      </c>
      <c r="C505" s="33">
        <v>55074.8554</v>
      </c>
      <c r="D505" s="33">
        <v>1E-4</v>
      </c>
      <c r="E505" s="27">
        <f t="shared" si="77"/>
        <v>2871.9874873652466</v>
      </c>
      <c r="F505" s="15">
        <f t="shared" si="78"/>
        <v>2872</v>
      </c>
      <c r="G505" s="93">
        <f t="shared" si="83"/>
        <v>-2.190299000358209E-2</v>
      </c>
      <c r="N505">
        <f>G505</f>
        <v>-2.190299000358209E-2</v>
      </c>
      <c r="O505">
        <f t="shared" ref="O505:O536" ca="1" si="85">+C$11+C$12*$F505</f>
        <v>-2.3040250070253277E-2</v>
      </c>
      <c r="P505">
        <f t="shared" ca="1" si="84"/>
        <v>1.3810944777774909E-2</v>
      </c>
      <c r="Q505" s="1">
        <f t="shared" si="79"/>
        <v>40056.3554</v>
      </c>
      <c r="R505">
        <f>G505</f>
        <v>-2.190299000358209E-2</v>
      </c>
    </row>
    <row r="506" spans="1:19" x14ac:dyDescent="0.2">
      <c r="A506" s="35" t="s">
        <v>104</v>
      </c>
      <c r="B506" s="36" t="s">
        <v>41</v>
      </c>
      <c r="C506" s="35">
        <v>55077.514900000002</v>
      </c>
      <c r="D506" s="35">
        <v>4.0000000000000002E-4</v>
      </c>
      <c r="E506" s="27">
        <f t="shared" si="77"/>
        <v>2873.5067937302256</v>
      </c>
      <c r="F506" s="15">
        <f t="shared" si="78"/>
        <v>2873.5</v>
      </c>
      <c r="G506" s="93">
        <f t="shared" si="83"/>
        <v>1.1892219998117071E-2</v>
      </c>
      <c r="K506">
        <f>G506</f>
        <v>1.1892219998117071E-2</v>
      </c>
      <c r="O506">
        <f t="shared" ca="1" si="85"/>
        <v>-2.3036812344818035E-2</v>
      </c>
      <c r="P506">
        <f t="shared" ca="1" si="84"/>
        <v>1.3806189162109937E-2</v>
      </c>
      <c r="Q506" s="1">
        <f t="shared" si="79"/>
        <v>40059.014900000002</v>
      </c>
      <c r="S506">
        <f>G506</f>
        <v>1.1892219998117071E-2</v>
      </c>
    </row>
    <row r="507" spans="1:19" x14ac:dyDescent="0.2">
      <c r="A507" s="9" t="s">
        <v>120</v>
      </c>
      <c r="B507" s="34" t="s">
        <v>39</v>
      </c>
      <c r="C507" s="33">
        <v>55090.609900000003</v>
      </c>
      <c r="D507" s="33">
        <v>2.0000000000000001E-4</v>
      </c>
      <c r="E507" s="27">
        <f t="shared" si="77"/>
        <v>2880.9876423293558</v>
      </c>
      <c r="F507" s="15">
        <f t="shared" si="78"/>
        <v>2881</v>
      </c>
      <c r="G507" s="93">
        <f t="shared" si="83"/>
        <v>-2.1631730000081006E-2</v>
      </c>
      <c r="N507">
        <f>G507</f>
        <v>-2.1631730000081006E-2</v>
      </c>
      <c r="O507">
        <f t="shared" ca="1" si="85"/>
        <v>-2.3019623717641824E-2</v>
      </c>
      <c r="P507">
        <f t="shared" ca="1" si="84"/>
        <v>1.3782411083785079E-2</v>
      </c>
      <c r="Q507" s="1">
        <f t="shared" si="79"/>
        <v>40072.109900000003</v>
      </c>
      <c r="R507">
        <f>G507</f>
        <v>-2.1631730000081006E-2</v>
      </c>
    </row>
    <row r="508" spans="1:19" x14ac:dyDescent="0.2">
      <c r="A508" s="69" t="s">
        <v>1627</v>
      </c>
      <c r="B508" s="70" t="s">
        <v>41</v>
      </c>
      <c r="C508" s="69">
        <v>55098.5216</v>
      </c>
      <c r="D508" s="69" t="s">
        <v>101</v>
      </c>
      <c r="E508" s="27">
        <f t="shared" si="77"/>
        <v>2885.5074002416668</v>
      </c>
      <c r="F508" s="15">
        <f t="shared" si="78"/>
        <v>2885.5</v>
      </c>
      <c r="G508" s="93">
        <f t="shared" si="83"/>
        <v>1.2953899997228291E-2</v>
      </c>
      <c r="K508">
        <f t="shared" ref="K508:K515" si="86">G508</f>
        <v>1.2953899997228291E-2</v>
      </c>
      <c r="O508">
        <f t="shared" ca="1" si="85"/>
        <v>-2.3009310541336099E-2</v>
      </c>
      <c r="P508">
        <f t="shared" ca="1" si="84"/>
        <v>1.3768144236790165E-2</v>
      </c>
      <c r="Q508" s="1">
        <f t="shared" si="79"/>
        <v>40080.0216</v>
      </c>
      <c r="S508">
        <f>G508</f>
        <v>1.2953899997228291E-2</v>
      </c>
    </row>
    <row r="509" spans="1:19" x14ac:dyDescent="0.2">
      <c r="A509" s="80" t="s">
        <v>5</v>
      </c>
      <c r="B509" s="81" t="s">
        <v>41</v>
      </c>
      <c r="C509" s="82">
        <v>55100.270799999998</v>
      </c>
      <c r="D509" s="82">
        <v>2.0000000000000001E-4</v>
      </c>
      <c r="E509" s="27">
        <f t="shared" si="77"/>
        <v>2886.5066748021545</v>
      </c>
      <c r="F509" s="15">
        <f t="shared" si="78"/>
        <v>2886.5</v>
      </c>
      <c r="G509" s="93">
        <f t="shared" si="83"/>
        <v>1.1684039993269835E-2</v>
      </c>
      <c r="K509">
        <f t="shared" si="86"/>
        <v>1.1684039993269835E-2</v>
      </c>
      <c r="O509">
        <f t="shared" ca="1" si="85"/>
        <v>-2.3007018724379269E-2</v>
      </c>
      <c r="P509">
        <f t="shared" ca="1" si="84"/>
        <v>1.376497382634685E-2</v>
      </c>
      <c r="Q509" s="1">
        <f t="shared" si="79"/>
        <v>40081.770799999998</v>
      </c>
      <c r="S509">
        <f>G509</f>
        <v>1.1684039993269835E-2</v>
      </c>
    </row>
    <row r="510" spans="1:19" x14ac:dyDescent="0.2">
      <c r="A510" s="69" t="s">
        <v>1627</v>
      </c>
      <c r="B510" s="70" t="s">
        <v>39</v>
      </c>
      <c r="C510" s="69">
        <v>55134.371200000001</v>
      </c>
      <c r="D510" s="69" t="s">
        <v>101</v>
      </c>
      <c r="E510" s="27">
        <f t="shared" si="77"/>
        <v>2905.9873872549829</v>
      </c>
      <c r="F510" s="15">
        <f t="shared" si="78"/>
        <v>2906</v>
      </c>
      <c r="G510" s="93">
        <f t="shared" si="83"/>
        <v>-2.207823000208009E-2</v>
      </c>
      <c r="K510">
        <f t="shared" si="86"/>
        <v>-2.207823000208009E-2</v>
      </c>
      <c r="O510">
        <f t="shared" ca="1" si="85"/>
        <v>-2.2962328293721121E-2</v>
      </c>
      <c r="P510">
        <f t="shared" ca="1" si="84"/>
        <v>1.3703150822702221E-2</v>
      </c>
      <c r="Q510" s="1">
        <f t="shared" si="79"/>
        <v>40115.871200000001</v>
      </c>
      <c r="R510">
        <f>G510</f>
        <v>-2.207823000208009E-2</v>
      </c>
    </row>
    <row r="511" spans="1:19" x14ac:dyDescent="0.2">
      <c r="A511" s="69" t="s">
        <v>1627</v>
      </c>
      <c r="B511" s="70" t="s">
        <v>41</v>
      </c>
      <c r="C511" s="69">
        <v>55135.280100000004</v>
      </c>
      <c r="D511" s="69" t="s">
        <v>101</v>
      </c>
      <c r="E511" s="27">
        <f t="shared" si="77"/>
        <v>2906.5066192742092</v>
      </c>
      <c r="F511" s="15">
        <f t="shared" si="78"/>
        <v>2906.5</v>
      </c>
      <c r="G511" s="93">
        <f t="shared" si="83"/>
        <v>1.1586839995288756E-2</v>
      </c>
      <c r="K511">
        <f t="shared" si="86"/>
        <v>1.1586839995288756E-2</v>
      </c>
      <c r="O511">
        <f t="shared" ca="1" si="85"/>
        <v>-2.2961182385242706E-2</v>
      </c>
      <c r="P511">
        <f t="shared" ca="1" si="84"/>
        <v>1.3701565617480564E-2</v>
      </c>
      <c r="Q511" s="1">
        <f t="shared" si="79"/>
        <v>40116.780100000004</v>
      </c>
      <c r="S511">
        <f>G511</f>
        <v>1.1586839995288756E-2</v>
      </c>
    </row>
    <row r="512" spans="1:19" x14ac:dyDescent="0.2">
      <c r="A512" s="35" t="s">
        <v>103</v>
      </c>
      <c r="B512" s="36" t="s">
        <v>39</v>
      </c>
      <c r="C512" s="35">
        <v>55139.620699999999</v>
      </c>
      <c r="D512" s="35">
        <v>5.0000000000000001E-4</v>
      </c>
      <c r="E512" s="27">
        <f t="shared" si="77"/>
        <v>2908.9862963593068</v>
      </c>
      <c r="F512" s="15">
        <f t="shared" si="78"/>
        <v>2909</v>
      </c>
      <c r="G512" s="93">
        <f t="shared" si="83"/>
        <v>-2.3987810003745835E-2</v>
      </c>
      <c r="K512">
        <f t="shared" si="86"/>
        <v>-2.3987810003745835E-2</v>
      </c>
      <c r="O512">
        <f t="shared" ca="1" si="85"/>
        <v>-2.2955452842850638E-2</v>
      </c>
      <c r="P512">
        <f t="shared" ca="1" si="84"/>
        <v>1.3693639591372278E-2</v>
      </c>
      <c r="Q512" s="1">
        <f t="shared" si="79"/>
        <v>40121.120699999999</v>
      </c>
      <c r="R512">
        <f t="shared" ref="R512:R521" si="87">G512</f>
        <v>-2.3987810003745835E-2</v>
      </c>
    </row>
    <row r="513" spans="1:19" x14ac:dyDescent="0.2">
      <c r="A513" s="9" t="s">
        <v>106</v>
      </c>
      <c r="B513" s="34" t="s">
        <v>39</v>
      </c>
      <c r="C513" s="33">
        <v>55169.381300000001</v>
      </c>
      <c r="D513" s="33">
        <v>4.0000000000000002E-4</v>
      </c>
      <c r="E513" s="27">
        <f t="shared" si="77"/>
        <v>2925.9877887471857</v>
      </c>
      <c r="F513" s="15">
        <f t="shared" si="78"/>
        <v>2926</v>
      </c>
      <c r="G513" s="93">
        <f t="shared" si="83"/>
        <v>-2.1375430005718954E-2</v>
      </c>
      <c r="K513">
        <f t="shared" si="86"/>
        <v>-2.1375430005718954E-2</v>
      </c>
      <c r="O513">
        <f t="shared" ca="1" si="85"/>
        <v>-2.2916491954584558E-2</v>
      </c>
      <c r="P513">
        <f t="shared" ca="1" si="84"/>
        <v>1.3639742613835933E-2</v>
      </c>
      <c r="Q513" s="1">
        <f t="shared" si="79"/>
        <v>40150.881300000001</v>
      </c>
      <c r="R513">
        <f t="shared" si="87"/>
        <v>-2.1375430005718954E-2</v>
      </c>
    </row>
    <row r="514" spans="1:19" x14ac:dyDescent="0.2">
      <c r="A514" s="9" t="s">
        <v>106</v>
      </c>
      <c r="B514" s="34" t="s">
        <v>39</v>
      </c>
      <c r="C514" s="33">
        <v>55169.382700000002</v>
      </c>
      <c r="D514" s="33">
        <v>2.9999999999999997E-4</v>
      </c>
      <c r="E514" s="27">
        <f t="shared" si="77"/>
        <v>2925.9885885324506</v>
      </c>
      <c r="F514" s="15">
        <f t="shared" si="78"/>
        <v>2926</v>
      </c>
      <c r="G514" s="93">
        <f t="shared" si="83"/>
        <v>-1.9975430004706141E-2</v>
      </c>
      <c r="K514">
        <f t="shared" si="86"/>
        <v>-1.9975430004706141E-2</v>
      </c>
      <c r="O514">
        <f t="shared" ca="1" si="85"/>
        <v>-2.2916491954584558E-2</v>
      </c>
      <c r="P514">
        <f t="shared" ca="1" si="84"/>
        <v>1.3639742613835933E-2</v>
      </c>
      <c r="Q514" s="1">
        <f t="shared" si="79"/>
        <v>40150.882700000002</v>
      </c>
      <c r="R514">
        <f t="shared" si="87"/>
        <v>-1.9975430004706141E-2</v>
      </c>
    </row>
    <row r="515" spans="1:19" x14ac:dyDescent="0.2">
      <c r="A515" s="95" t="s">
        <v>1734</v>
      </c>
      <c r="B515" s="96" t="s">
        <v>39</v>
      </c>
      <c r="C515" s="97">
        <v>55428.4499</v>
      </c>
      <c r="D515" s="97">
        <v>2.9999999999999997E-4</v>
      </c>
      <c r="E515" s="27">
        <f t="shared" si="77"/>
        <v>3073.9872521598254</v>
      </c>
      <c r="F515" s="15">
        <f t="shared" si="78"/>
        <v>3074</v>
      </c>
      <c r="G515" s="93">
        <f t="shared" si="83"/>
        <v>-2.231471000413876E-2</v>
      </c>
      <c r="K515">
        <f t="shared" si="86"/>
        <v>-2.231471000413876E-2</v>
      </c>
      <c r="O515">
        <f t="shared" ca="1" si="85"/>
        <v>-2.257730304497399E-2</v>
      </c>
      <c r="P515">
        <f t="shared" ca="1" si="84"/>
        <v>1.3170521868225409E-2</v>
      </c>
      <c r="Q515" s="1">
        <f t="shared" si="79"/>
        <v>40409.9499</v>
      </c>
      <c r="R515">
        <f t="shared" si="87"/>
        <v>-2.231471000413876E-2</v>
      </c>
    </row>
    <row r="516" spans="1:19" x14ac:dyDescent="0.2">
      <c r="A516" s="52" t="s">
        <v>128</v>
      </c>
      <c r="B516" s="52"/>
      <c r="C516" s="49">
        <v>55428.450700000001</v>
      </c>
      <c r="D516" s="49">
        <v>3.5000000000000001E-3</v>
      </c>
      <c r="E516" s="27">
        <f t="shared" si="77"/>
        <v>3073.9877091799776</v>
      </c>
      <c r="F516" s="15">
        <f t="shared" si="78"/>
        <v>3074</v>
      </c>
      <c r="G516" s="93">
        <f t="shared" si="83"/>
        <v>-2.1514710002520587E-2</v>
      </c>
      <c r="N516">
        <f>G516</f>
        <v>-2.1514710002520587E-2</v>
      </c>
      <c r="O516">
        <f t="shared" ca="1" si="85"/>
        <v>-2.257730304497399E-2</v>
      </c>
      <c r="P516">
        <f t="shared" ca="1" si="84"/>
        <v>1.3170521868225409E-2</v>
      </c>
      <c r="Q516" s="1">
        <f t="shared" si="79"/>
        <v>40409.950700000001</v>
      </c>
      <c r="R516">
        <f t="shared" si="87"/>
        <v>-2.1514710002520587E-2</v>
      </c>
    </row>
    <row r="517" spans="1:19" x14ac:dyDescent="0.2">
      <c r="A517" s="9" t="s">
        <v>117</v>
      </c>
      <c r="B517" s="34" t="s">
        <v>39</v>
      </c>
      <c r="C517" s="33">
        <v>55440.704400000002</v>
      </c>
      <c r="D517" s="33">
        <v>2.0000000000000001E-4</v>
      </c>
      <c r="E517" s="27">
        <f t="shared" si="77"/>
        <v>3080.9879439626552</v>
      </c>
      <c r="F517" s="15">
        <f t="shared" si="78"/>
        <v>3081</v>
      </c>
      <c r="G517" s="93">
        <f t="shared" si="83"/>
        <v>-2.1103730003233068E-2</v>
      </c>
      <c r="N517">
        <f>G517</f>
        <v>-2.1103730003233068E-2</v>
      </c>
      <c r="O517">
        <f t="shared" ca="1" si="85"/>
        <v>-2.2561260326276193E-2</v>
      </c>
      <c r="P517">
        <f t="shared" ca="1" si="84"/>
        <v>1.3148328995122209E-2</v>
      </c>
      <c r="Q517" s="1">
        <f t="shared" si="79"/>
        <v>40422.204400000002</v>
      </c>
      <c r="R517">
        <f t="shared" si="87"/>
        <v>-2.1103730003233068E-2</v>
      </c>
    </row>
    <row r="518" spans="1:19" x14ac:dyDescent="0.2">
      <c r="A518" s="69" t="s">
        <v>1640</v>
      </c>
      <c r="B518" s="70" t="s">
        <v>39</v>
      </c>
      <c r="C518" s="69">
        <v>55456.4565</v>
      </c>
      <c r="D518" s="69" t="s">
        <v>101</v>
      </c>
      <c r="E518" s="27">
        <f t="shared" si="77"/>
        <v>3089.9867278663082</v>
      </c>
      <c r="F518" s="15">
        <f t="shared" si="78"/>
        <v>3090</v>
      </c>
      <c r="G518" s="93">
        <f t="shared" si="83"/>
        <v>-2.3232470004586503E-2</v>
      </c>
      <c r="K518">
        <f>G518</f>
        <v>-2.3232470004586503E-2</v>
      </c>
      <c r="O518">
        <f t="shared" ca="1" si="85"/>
        <v>-2.2540633973664743E-2</v>
      </c>
      <c r="P518">
        <f t="shared" ca="1" si="84"/>
        <v>1.311979530113238E-2</v>
      </c>
      <c r="Q518" s="1">
        <f t="shared" si="79"/>
        <v>40437.9565</v>
      </c>
      <c r="R518">
        <f t="shared" si="87"/>
        <v>-2.3232470004586503E-2</v>
      </c>
    </row>
    <row r="519" spans="1:19" x14ac:dyDescent="0.2">
      <c r="A519" s="9" t="s">
        <v>106</v>
      </c>
      <c r="B519" s="34" t="s">
        <v>39</v>
      </c>
      <c r="C519" s="33">
        <v>55456.456539999999</v>
      </c>
      <c r="D519" s="33">
        <v>5.9999999999999995E-4</v>
      </c>
      <c r="E519" s="27">
        <f t="shared" si="77"/>
        <v>3089.9867507173153</v>
      </c>
      <c r="F519" s="15">
        <f t="shared" si="78"/>
        <v>3090</v>
      </c>
      <c r="G519" s="93">
        <f t="shared" si="83"/>
        <v>-2.3192470005596988E-2</v>
      </c>
      <c r="K519">
        <f>G519</f>
        <v>-2.3192470005596988E-2</v>
      </c>
      <c r="O519">
        <f t="shared" ca="1" si="85"/>
        <v>-2.2540633973664743E-2</v>
      </c>
      <c r="P519">
        <f t="shared" ca="1" si="84"/>
        <v>1.311979530113238E-2</v>
      </c>
      <c r="Q519" s="1">
        <f t="shared" si="79"/>
        <v>40437.956539999999</v>
      </c>
      <c r="R519">
        <f t="shared" si="87"/>
        <v>-2.3192470005596988E-2</v>
      </c>
    </row>
    <row r="520" spans="1:19" x14ac:dyDescent="0.2">
      <c r="A520" s="69" t="s">
        <v>1640</v>
      </c>
      <c r="B520" s="70" t="s">
        <v>39</v>
      </c>
      <c r="C520" s="69">
        <v>55456.456899999997</v>
      </c>
      <c r="D520" s="69" t="s">
        <v>101</v>
      </c>
      <c r="E520" s="27">
        <f t="shared" si="77"/>
        <v>3089.9869563763823</v>
      </c>
      <c r="F520" s="15">
        <f t="shared" si="78"/>
        <v>3090</v>
      </c>
      <c r="G520" s="93">
        <f t="shared" si="83"/>
        <v>-2.2832470007415395E-2</v>
      </c>
      <c r="K520">
        <f>G520</f>
        <v>-2.2832470007415395E-2</v>
      </c>
      <c r="O520">
        <f t="shared" ca="1" si="85"/>
        <v>-2.2540633973664743E-2</v>
      </c>
      <c r="P520">
        <f t="shared" ca="1" si="84"/>
        <v>1.311979530113238E-2</v>
      </c>
      <c r="Q520" s="1">
        <f t="shared" si="79"/>
        <v>40437.956899999997</v>
      </c>
      <c r="R520">
        <f t="shared" si="87"/>
        <v>-2.2832470007415395E-2</v>
      </c>
    </row>
    <row r="521" spans="1:19" x14ac:dyDescent="0.2">
      <c r="A521" s="9" t="s">
        <v>106</v>
      </c>
      <c r="B521" s="34" t="s">
        <v>39</v>
      </c>
      <c r="C521" s="33">
        <v>55456.456939999996</v>
      </c>
      <c r="D521" s="33">
        <v>4.0000000000000002E-4</v>
      </c>
      <c r="E521" s="27">
        <f t="shared" si="77"/>
        <v>3089.9869792273894</v>
      </c>
      <c r="F521" s="15">
        <f t="shared" si="78"/>
        <v>3090</v>
      </c>
      <c r="G521" s="93">
        <f t="shared" si="83"/>
        <v>-2.279247000842588E-2</v>
      </c>
      <c r="K521">
        <f>G521</f>
        <v>-2.279247000842588E-2</v>
      </c>
      <c r="O521">
        <f t="shared" ca="1" si="85"/>
        <v>-2.2540633973664743E-2</v>
      </c>
      <c r="P521">
        <f t="shared" ca="1" si="84"/>
        <v>1.311979530113238E-2</v>
      </c>
      <c r="Q521" s="1">
        <f t="shared" si="79"/>
        <v>40437.956939999996</v>
      </c>
      <c r="R521">
        <f t="shared" si="87"/>
        <v>-2.279247000842588E-2</v>
      </c>
    </row>
    <row r="522" spans="1:19" x14ac:dyDescent="0.2">
      <c r="A522" s="52" t="s">
        <v>128</v>
      </c>
      <c r="B522" s="52"/>
      <c r="C522" s="49">
        <v>55478.373200000002</v>
      </c>
      <c r="D522" s="49">
        <v>1.4E-3</v>
      </c>
      <c r="E522" s="27">
        <f t="shared" si="77"/>
        <v>3102.5071947996844</v>
      </c>
      <c r="F522" s="15">
        <f t="shared" si="78"/>
        <v>3102.5</v>
      </c>
      <c r="G522" s="93">
        <f t="shared" si="83"/>
        <v>1.2594279993209057E-2</v>
      </c>
      <c r="N522">
        <f>G522</f>
        <v>1.2594279993209057E-2</v>
      </c>
      <c r="O522">
        <f t="shared" ca="1" si="85"/>
        <v>-2.2511986261704389E-2</v>
      </c>
      <c r="P522">
        <f t="shared" ca="1" si="84"/>
        <v>1.3080165170590951E-2</v>
      </c>
      <c r="Q522" s="1">
        <f t="shared" si="79"/>
        <v>40459.873200000002</v>
      </c>
      <c r="S522">
        <f>G522</f>
        <v>1.2594279993209057E-2</v>
      </c>
    </row>
    <row r="523" spans="1:19" x14ac:dyDescent="0.2">
      <c r="A523" s="80" t="s">
        <v>5</v>
      </c>
      <c r="B523" s="81" t="s">
        <v>41</v>
      </c>
      <c r="C523" s="82">
        <v>55480.123200000002</v>
      </c>
      <c r="D523" s="82">
        <v>4.0000000000000002E-4</v>
      </c>
      <c r="E523" s="27">
        <f t="shared" si="77"/>
        <v>3103.5069263803243</v>
      </c>
      <c r="F523" s="15">
        <f t="shared" si="78"/>
        <v>3103.5</v>
      </c>
      <c r="G523" s="93">
        <f t="shared" si="83"/>
        <v>1.2124419998144731E-2</v>
      </c>
      <c r="K523">
        <f t="shared" ref="K523:K528" si="88">G523</f>
        <v>1.2124419998144731E-2</v>
      </c>
      <c r="O523">
        <f t="shared" ca="1" si="85"/>
        <v>-2.2509694444747562E-2</v>
      </c>
      <c r="P523">
        <f t="shared" ca="1" si="84"/>
        <v>1.3076994760147636E-2</v>
      </c>
      <c r="Q523" s="1">
        <f t="shared" si="79"/>
        <v>40461.623200000002</v>
      </c>
      <c r="S523">
        <f>G523</f>
        <v>1.2124419998144731E-2</v>
      </c>
    </row>
    <row r="524" spans="1:19" x14ac:dyDescent="0.2">
      <c r="A524" s="46" t="s">
        <v>105</v>
      </c>
      <c r="B524" s="44" t="s">
        <v>39</v>
      </c>
      <c r="C524" s="45">
        <v>55491.466500000002</v>
      </c>
      <c r="D524" s="33">
        <v>6.9999999999999999E-4</v>
      </c>
      <c r="E524" s="27">
        <f t="shared" si="77"/>
        <v>3109.9870722309934</v>
      </c>
      <c r="F524" s="15">
        <f t="shared" si="78"/>
        <v>3110</v>
      </c>
      <c r="G524" s="93">
        <f t="shared" si="83"/>
        <v>-2.2629670005699154E-2</v>
      </c>
      <c r="K524">
        <f t="shared" si="88"/>
        <v>-2.2629670005699154E-2</v>
      </c>
      <c r="O524">
        <f t="shared" ca="1" si="85"/>
        <v>-2.2494797634528177E-2</v>
      </c>
      <c r="P524">
        <f t="shared" ca="1" si="84"/>
        <v>1.3056387092266093E-2</v>
      </c>
      <c r="Q524" s="1">
        <f t="shared" si="79"/>
        <v>40472.966500000002</v>
      </c>
      <c r="R524">
        <f>G524</f>
        <v>-2.2629670005699154E-2</v>
      </c>
    </row>
    <row r="525" spans="1:19" x14ac:dyDescent="0.2">
      <c r="A525" s="80" t="s">
        <v>5</v>
      </c>
      <c r="B525" s="81" t="s">
        <v>39</v>
      </c>
      <c r="C525" s="82">
        <v>55494.967199999999</v>
      </c>
      <c r="D525" s="82">
        <v>2.0000000000000001E-4</v>
      </c>
      <c r="E525" s="27">
        <f t="shared" si="77"/>
        <v>3111.9869352849032</v>
      </c>
      <c r="F525" s="15">
        <f t="shared" si="78"/>
        <v>3112</v>
      </c>
      <c r="G525" s="93">
        <f t="shared" si="83"/>
        <v>-2.2869390006235335E-2</v>
      </c>
      <c r="K525">
        <f t="shared" si="88"/>
        <v>-2.2869390006235335E-2</v>
      </c>
      <c r="O525">
        <f t="shared" ca="1" si="85"/>
        <v>-2.2490214000614524E-2</v>
      </c>
      <c r="P525">
        <f t="shared" ca="1" si="84"/>
        <v>1.3050046271379463E-2</v>
      </c>
      <c r="Q525" s="1">
        <f t="shared" si="79"/>
        <v>40476.467199999999</v>
      </c>
      <c r="R525">
        <f>G525</f>
        <v>-2.2869390006235335E-2</v>
      </c>
    </row>
    <row r="526" spans="1:19" x14ac:dyDescent="0.2">
      <c r="A526" s="80" t="s">
        <v>5</v>
      </c>
      <c r="B526" s="81" t="s">
        <v>39</v>
      </c>
      <c r="C526" s="82">
        <v>55550.983</v>
      </c>
      <c r="D526" s="82">
        <v>2.0000000000000001E-4</v>
      </c>
      <c r="E526" s="27">
        <f t="shared" si="77"/>
        <v>3143.9873720133605</v>
      </c>
      <c r="F526" s="15">
        <f t="shared" si="78"/>
        <v>3144</v>
      </c>
      <c r="G526" s="93">
        <f t="shared" si="83"/>
        <v>-2.2104910007328726E-2</v>
      </c>
      <c r="K526">
        <f t="shared" si="88"/>
        <v>-2.2104910007328726E-2</v>
      </c>
      <c r="O526">
        <f t="shared" ca="1" si="85"/>
        <v>-2.2416875857996021E-2</v>
      </c>
      <c r="P526">
        <f t="shared" ca="1" si="84"/>
        <v>1.2948593137193404E-2</v>
      </c>
      <c r="Q526" s="1">
        <f t="shared" si="79"/>
        <v>40532.483</v>
      </c>
      <c r="R526">
        <f>G526</f>
        <v>-2.2104910007328726E-2</v>
      </c>
    </row>
    <row r="527" spans="1:19" x14ac:dyDescent="0.2">
      <c r="A527" s="95" t="s">
        <v>1734</v>
      </c>
      <c r="B527" s="96" t="s">
        <v>39</v>
      </c>
      <c r="C527" s="97">
        <v>55605.247600000002</v>
      </c>
      <c r="D527" s="97">
        <v>1E-4</v>
      </c>
      <c r="E527" s="27">
        <f t="shared" si="77"/>
        <v>3174.9873916309516</v>
      </c>
      <c r="F527" s="15">
        <f t="shared" si="78"/>
        <v>3175</v>
      </c>
      <c r="G527" s="93">
        <f t="shared" si="83"/>
        <v>-2.2070570004871115E-2</v>
      </c>
      <c r="K527">
        <f t="shared" si="88"/>
        <v>-2.2070570004871115E-2</v>
      </c>
      <c r="O527">
        <f t="shared" ca="1" si="85"/>
        <v>-2.2345829532334348E-2</v>
      </c>
      <c r="P527">
        <f t="shared" ca="1" si="84"/>
        <v>1.2850310413450659E-2</v>
      </c>
      <c r="Q527" s="1">
        <f t="shared" si="79"/>
        <v>40586.747600000002</v>
      </c>
      <c r="R527">
        <f>G527</f>
        <v>-2.2070570004871115E-2</v>
      </c>
    </row>
    <row r="528" spans="1:19" x14ac:dyDescent="0.2">
      <c r="A528" s="9" t="s">
        <v>122</v>
      </c>
      <c r="B528" s="34" t="s">
        <v>41</v>
      </c>
      <c r="C528" s="33">
        <v>55800.463219999998</v>
      </c>
      <c r="D528" s="33">
        <v>8.9999999999999998E-4</v>
      </c>
      <c r="E528" s="27">
        <f t="shared" si="77"/>
        <v>3286.5092318298998</v>
      </c>
      <c r="F528" s="15">
        <f t="shared" si="78"/>
        <v>3286.5</v>
      </c>
      <c r="G528" s="93">
        <f t="shared" si="83"/>
        <v>1.6160039995156694E-2</v>
      </c>
      <c r="K528">
        <f t="shared" si="88"/>
        <v>1.6160039995156694E-2</v>
      </c>
      <c r="O528">
        <f t="shared" ca="1" si="85"/>
        <v>-2.2090291941648011E-2</v>
      </c>
      <c r="P528">
        <f t="shared" ca="1" si="84"/>
        <v>1.2496809649021109E-2</v>
      </c>
      <c r="Q528" s="1">
        <f t="shared" si="79"/>
        <v>40781.963219999998</v>
      </c>
      <c r="S528">
        <f>G528</f>
        <v>1.6160039995156694E-2</v>
      </c>
    </row>
    <row r="529" spans="1:19" x14ac:dyDescent="0.2">
      <c r="A529" s="49" t="s">
        <v>130</v>
      </c>
      <c r="B529" s="50"/>
      <c r="C529" s="49">
        <v>55807.461320000002</v>
      </c>
      <c r="D529" s="53">
        <v>6.7999999999999999E-5</v>
      </c>
      <c r="E529" s="27">
        <f t="shared" si="77"/>
        <v>3290.5070727296024</v>
      </c>
      <c r="F529" s="15">
        <f t="shared" si="78"/>
        <v>3290.5</v>
      </c>
      <c r="G529" s="93">
        <f t="shared" si="83"/>
        <v>1.238059999741381E-2</v>
      </c>
      <c r="N529">
        <f>G529</f>
        <v>1.238059999741381E-2</v>
      </c>
      <c r="O529">
        <f t="shared" ca="1" si="85"/>
        <v>-2.2081124673820698E-2</v>
      </c>
      <c r="P529">
        <f t="shared" ca="1" si="84"/>
        <v>1.2484128007247852E-2</v>
      </c>
      <c r="Q529" s="1">
        <f t="shared" si="79"/>
        <v>40788.961320000002</v>
      </c>
      <c r="S529">
        <f>G529</f>
        <v>1.238059999741381E-2</v>
      </c>
    </row>
    <row r="530" spans="1:19" x14ac:dyDescent="0.2">
      <c r="A530" s="9" t="s">
        <v>122</v>
      </c>
      <c r="B530" s="34" t="s">
        <v>41</v>
      </c>
      <c r="C530" s="33">
        <v>55807.4614</v>
      </c>
      <c r="D530" s="33">
        <v>1E-4</v>
      </c>
      <c r="E530" s="27">
        <f t="shared" si="77"/>
        <v>3290.5071184316162</v>
      </c>
      <c r="F530" s="15">
        <f t="shared" si="78"/>
        <v>3290.5</v>
      </c>
      <c r="G530" s="93">
        <f t="shared" si="83"/>
        <v>1.246059999539284E-2</v>
      </c>
      <c r="K530">
        <f t="shared" ref="K530:K544" si="89">G530</f>
        <v>1.246059999539284E-2</v>
      </c>
      <c r="O530">
        <f t="shared" ca="1" si="85"/>
        <v>-2.2081124673820698E-2</v>
      </c>
      <c r="P530">
        <f t="shared" ca="1" si="84"/>
        <v>1.2484128007247852E-2</v>
      </c>
      <c r="Q530" s="1">
        <f t="shared" si="79"/>
        <v>40788.9614</v>
      </c>
      <c r="S530">
        <f>G530</f>
        <v>1.246059999539284E-2</v>
      </c>
    </row>
    <row r="531" spans="1:19" x14ac:dyDescent="0.2">
      <c r="A531" s="95" t="s">
        <v>1734</v>
      </c>
      <c r="B531" s="96" t="s">
        <v>39</v>
      </c>
      <c r="C531" s="97">
        <v>55836.309000000001</v>
      </c>
      <c r="D531" s="97">
        <v>1E-4</v>
      </c>
      <c r="E531" s="27">
        <f t="shared" si="77"/>
        <v>3306.9870365719953</v>
      </c>
      <c r="F531" s="15">
        <f t="shared" si="78"/>
        <v>3307</v>
      </c>
      <c r="G531" s="93">
        <f t="shared" si="83"/>
        <v>-2.2692090002237819E-2</v>
      </c>
      <c r="K531">
        <f t="shared" si="89"/>
        <v>-2.2692090002237819E-2</v>
      </c>
      <c r="O531">
        <f t="shared" ca="1" si="85"/>
        <v>-2.2043309694033033E-2</v>
      </c>
      <c r="P531">
        <f t="shared" ca="1" si="84"/>
        <v>1.2431816234933165E-2</v>
      </c>
      <c r="Q531" s="1">
        <f t="shared" si="79"/>
        <v>40817.809000000001</v>
      </c>
      <c r="R531">
        <f>G531</f>
        <v>-2.2692090002237819E-2</v>
      </c>
    </row>
    <row r="532" spans="1:19" x14ac:dyDescent="0.2">
      <c r="A532" s="80" t="s">
        <v>5</v>
      </c>
      <c r="B532" s="81" t="s">
        <v>39</v>
      </c>
      <c r="C532" s="82">
        <v>55836.309699999998</v>
      </c>
      <c r="D532" s="82">
        <v>2.9999999999999997E-4</v>
      </c>
      <c r="E532" s="27">
        <f t="shared" si="77"/>
        <v>3306.9874364646257</v>
      </c>
      <c r="F532" s="15">
        <f t="shared" si="78"/>
        <v>3307</v>
      </c>
      <c r="G532" s="93">
        <f t="shared" si="83"/>
        <v>-2.1992090005369391E-2</v>
      </c>
      <c r="K532">
        <f t="shared" si="89"/>
        <v>-2.1992090005369391E-2</v>
      </c>
      <c r="O532">
        <f t="shared" ca="1" si="85"/>
        <v>-2.2043309694033033E-2</v>
      </c>
      <c r="P532">
        <f t="shared" ca="1" si="84"/>
        <v>1.2431816234933165E-2</v>
      </c>
      <c r="Q532" s="1">
        <f t="shared" si="79"/>
        <v>40817.809699999998</v>
      </c>
      <c r="R532">
        <f>G532</f>
        <v>-2.1992090005369391E-2</v>
      </c>
    </row>
    <row r="533" spans="1:19" x14ac:dyDescent="0.2">
      <c r="A533" s="80" t="s">
        <v>5</v>
      </c>
      <c r="B533" s="81" t="s">
        <v>41</v>
      </c>
      <c r="C533" s="82">
        <v>55837.219799999999</v>
      </c>
      <c r="D533" s="82">
        <v>2.0000000000000001E-4</v>
      </c>
      <c r="E533" s="27">
        <f t="shared" ref="E533:E595" si="90">(C533-C$7)/C$8</f>
        <v>3307.5073540140779</v>
      </c>
      <c r="F533" s="15">
        <f t="shared" ref="F533:F596" si="91">ROUND(2*E533,0)/2</f>
        <v>3307.5</v>
      </c>
      <c r="G533" s="93">
        <f t="shared" si="83"/>
        <v>1.2872979990788735E-2</v>
      </c>
      <c r="K533">
        <f t="shared" si="89"/>
        <v>1.2872979990788735E-2</v>
      </c>
      <c r="O533">
        <f t="shared" ca="1" si="85"/>
        <v>-2.2042163785554618E-2</v>
      </c>
      <c r="P533">
        <f t="shared" ca="1" si="84"/>
        <v>1.2430231029711507E-2</v>
      </c>
      <c r="Q533" s="1">
        <f t="shared" ref="Q533:Q595" si="92">+C533-15018.5</f>
        <v>40818.719799999999</v>
      </c>
      <c r="S533">
        <f>G533</f>
        <v>1.2872979990788735E-2</v>
      </c>
    </row>
    <row r="534" spans="1:19" x14ac:dyDescent="0.2">
      <c r="A534" s="80" t="s">
        <v>5</v>
      </c>
      <c r="B534" s="81" t="s">
        <v>39</v>
      </c>
      <c r="C534" s="82">
        <v>55838.05977</v>
      </c>
      <c r="D534" s="82">
        <v>6.9999999999999994E-5</v>
      </c>
      <c r="E534" s="27">
        <f t="shared" si="90"/>
        <v>3307.9872080345299</v>
      </c>
      <c r="F534" s="15">
        <f t="shared" si="91"/>
        <v>3308</v>
      </c>
      <c r="G534" s="93">
        <f t="shared" si="83"/>
        <v>-2.2391950005840044E-2</v>
      </c>
      <c r="K534">
        <f t="shared" si="89"/>
        <v>-2.2391950005840044E-2</v>
      </c>
      <c r="O534">
        <f t="shared" ca="1" si="85"/>
        <v>-2.2041017877076206E-2</v>
      </c>
      <c r="P534">
        <f t="shared" ref="P534:P565" ca="1" si="93">+D$11+D$12*$F534</f>
        <v>1.242864582448985E-2</v>
      </c>
      <c r="Q534" s="1">
        <f t="shared" si="92"/>
        <v>40819.55977</v>
      </c>
      <c r="R534">
        <f>G534</f>
        <v>-2.2391950005840044E-2</v>
      </c>
    </row>
    <row r="535" spans="1:19" x14ac:dyDescent="0.2">
      <c r="A535" s="35" t="s">
        <v>114</v>
      </c>
      <c r="B535" s="36" t="s">
        <v>41</v>
      </c>
      <c r="C535" s="35">
        <v>55847.717900000003</v>
      </c>
      <c r="D535" s="35">
        <v>5.0000000000000001E-4</v>
      </c>
      <c r="E535" s="27">
        <f t="shared" si="90"/>
        <v>3313.50465807506</v>
      </c>
      <c r="F535" s="15">
        <f t="shared" si="91"/>
        <v>3313.5</v>
      </c>
      <c r="G535" s="93">
        <f t="shared" si="83"/>
        <v>8.1538199956412427E-3</v>
      </c>
      <c r="K535">
        <f t="shared" si="89"/>
        <v>8.1538199956412427E-3</v>
      </c>
      <c r="O535">
        <f t="shared" ca="1" si="85"/>
        <v>-2.2028412883813651E-2</v>
      </c>
      <c r="P535">
        <f t="shared" ca="1" si="93"/>
        <v>1.2411208567051621E-2</v>
      </c>
      <c r="Q535" s="1">
        <f t="shared" si="92"/>
        <v>40829.217900000003</v>
      </c>
      <c r="S535">
        <f>G535</f>
        <v>8.1538199956412427E-3</v>
      </c>
    </row>
    <row r="536" spans="1:19" x14ac:dyDescent="0.2">
      <c r="A536" s="80" t="s">
        <v>5</v>
      </c>
      <c r="B536" s="81" t="s">
        <v>39</v>
      </c>
      <c r="C536" s="82">
        <v>55866.068200000002</v>
      </c>
      <c r="D536" s="82">
        <v>2.0000000000000001E-4</v>
      </c>
      <c r="E536" s="27">
        <f t="shared" si="90"/>
        <v>3323.9877291746093</v>
      </c>
      <c r="F536" s="15">
        <f t="shared" si="91"/>
        <v>3324</v>
      </c>
      <c r="G536" s="93">
        <f t="shared" si="83"/>
        <v>-2.1479710005223751E-2</v>
      </c>
      <c r="K536">
        <f t="shared" si="89"/>
        <v>-2.1479710005223751E-2</v>
      </c>
      <c r="O536">
        <f t="shared" ca="1" si="85"/>
        <v>-2.2004348805766953E-2</v>
      </c>
      <c r="P536">
        <f t="shared" ca="1" si="93"/>
        <v>1.237791925739682E-2</v>
      </c>
      <c r="Q536" s="1">
        <f t="shared" si="92"/>
        <v>40847.568200000002</v>
      </c>
      <c r="R536">
        <f t="shared" ref="R536:R541" si="94">G536</f>
        <v>-2.1479710005223751E-2</v>
      </c>
    </row>
    <row r="537" spans="1:19" x14ac:dyDescent="0.2">
      <c r="A537" s="9" t="s">
        <v>122</v>
      </c>
      <c r="B537" s="34" t="s">
        <v>39</v>
      </c>
      <c r="C537" s="33">
        <v>55871.319029999999</v>
      </c>
      <c r="D537" s="33">
        <v>1E-4</v>
      </c>
      <c r="E537" s="27">
        <f t="shared" si="90"/>
        <v>3326.9873980749335</v>
      </c>
      <c r="F537" s="15">
        <f t="shared" si="91"/>
        <v>3327</v>
      </c>
      <c r="G537" s="93">
        <f t="shared" si="83"/>
        <v>-2.2059290007746313E-2</v>
      </c>
      <c r="K537">
        <f t="shared" si="89"/>
        <v>-2.2059290007746313E-2</v>
      </c>
      <c r="O537">
        <f t="shared" ref="O537:O568" ca="1" si="95">+C$11+C$12*$F537</f>
        <v>-2.199747335489647E-2</v>
      </c>
      <c r="P537">
        <f t="shared" ca="1" si="93"/>
        <v>1.2368408026066877E-2</v>
      </c>
      <c r="Q537" s="1">
        <f t="shared" si="92"/>
        <v>40852.819029999999</v>
      </c>
      <c r="R537">
        <f t="shared" si="94"/>
        <v>-2.2059290007746313E-2</v>
      </c>
    </row>
    <row r="538" spans="1:19" x14ac:dyDescent="0.2">
      <c r="A538" s="9" t="s">
        <v>122</v>
      </c>
      <c r="B538" s="34" t="s">
        <v>39</v>
      </c>
      <c r="C538" s="33">
        <v>55871.319329999998</v>
      </c>
      <c r="D538" s="33">
        <v>2.0000000000000001E-4</v>
      </c>
      <c r="E538" s="27">
        <f t="shared" si="90"/>
        <v>3326.9875694574903</v>
      </c>
      <c r="F538" s="15">
        <f t="shared" si="91"/>
        <v>3327</v>
      </c>
      <c r="G538" s="93">
        <f t="shared" si="83"/>
        <v>-2.1759290008048993E-2</v>
      </c>
      <c r="K538">
        <f t="shared" si="89"/>
        <v>-2.1759290008048993E-2</v>
      </c>
      <c r="O538">
        <f t="shared" ca="1" si="95"/>
        <v>-2.199747335489647E-2</v>
      </c>
      <c r="P538">
        <f t="shared" ca="1" si="93"/>
        <v>1.2368408026066877E-2</v>
      </c>
      <c r="Q538" s="1">
        <f t="shared" si="92"/>
        <v>40852.819329999998</v>
      </c>
      <c r="R538">
        <f t="shared" si="94"/>
        <v>-2.1759290008048993E-2</v>
      </c>
    </row>
    <row r="539" spans="1:19" x14ac:dyDescent="0.2">
      <c r="A539" s="80" t="s">
        <v>5</v>
      </c>
      <c r="B539" s="81" t="s">
        <v>39</v>
      </c>
      <c r="C539" s="82">
        <v>55922.080999999998</v>
      </c>
      <c r="D539" s="82">
        <v>2.0000000000000001E-4</v>
      </c>
      <c r="E539" s="27">
        <f t="shared" si="90"/>
        <v>3355.9864520774968</v>
      </c>
      <c r="F539" s="15">
        <f t="shared" si="91"/>
        <v>3356</v>
      </c>
      <c r="G539" s="93">
        <f t="shared" si="83"/>
        <v>-2.3715230003290344E-2</v>
      </c>
      <c r="K539">
        <f t="shared" si="89"/>
        <v>-2.3715230003290344E-2</v>
      </c>
      <c r="O539">
        <f t="shared" ca="1" si="95"/>
        <v>-2.1931010663148454E-2</v>
      </c>
      <c r="P539">
        <f t="shared" ca="1" si="93"/>
        <v>1.2276466123210761E-2</v>
      </c>
      <c r="Q539" s="1">
        <f t="shared" si="92"/>
        <v>40903.580999999998</v>
      </c>
      <c r="R539">
        <f t="shared" si="94"/>
        <v>-2.3715230003290344E-2</v>
      </c>
    </row>
    <row r="540" spans="1:19" x14ac:dyDescent="0.2">
      <c r="A540" s="9" t="s">
        <v>123</v>
      </c>
      <c r="B540" s="34" t="s">
        <v>39</v>
      </c>
      <c r="C540" s="33">
        <v>56186.402499999997</v>
      </c>
      <c r="D540" s="33">
        <v>1.1000000000000001E-3</v>
      </c>
      <c r="E540" s="27">
        <f t="shared" si="90"/>
        <v>3506.9867669301034</v>
      </c>
      <c r="F540" s="15">
        <f t="shared" si="91"/>
        <v>3507</v>
      </c>
      <c r="G540" s="93">
        <f t="shared" si="83"/>
        <v>-2.3164090009231586E-2</v>
      </c>
      <c r="K540">
        <f t="shared" si="89"/>
        <v>-2.3164090009231586E-2</v>
      </c>
      <c r="O540">
        <f t="shared" ca="1" si="95"/>
        <v>-2.1584946302667406E-2</v>
      </c>
      <c r="P540">
        <f t="shared" ca="1" si="93"/>
        <v>1.1797734146270293E-2</v>
      </c>
      <c r="Q540" s="1">
        <f t="shared" si="92"/>
        <v>41167.902499999997</v>
      </c>
      <c r="R540">
        <f t="shared" si="94"/>
        <v>-2.3164090009231586E-2</v>
      </c>
    </row>
    <row r="541" spans="1:19" x14ac:dyDescent="0.2">
      <c r="A541" s="9" t="s">
        <v>121</v>
      </c>
      <c r="B541" s="34" t="s">
        <v>39</v>
      </c>
      <c r="C541" s="33">
        <v>56203.909099999997</v>
      </c>
      <c r="D541" s="33">
        <v>5.0000000000000001E-4</v>
      </c>
      <c r="E541" s="27">
        <f t="shared" si="90"/>
        <v>3516.9878531527484</v>
      </c>
      <c r="F541" s="15">
        <f t="shared" si="91"/>
        <v>3517</v>
      </c>
      <c r="G541" s="93">
        <f t="shared" si="83"/>
        <v>-2.1262690010189544E-2</v>
      </c>
      <c r="K541">
        <f t="shared" si="89"/>
        <v>-2.1262690010189544E-2</v>
      </c>
      <c r="O541">
        <f t="shared" ca="1" si="95"/>
        <v>-2.1562028133099122E-2</v>
      </c>
      <c r="P541">
        <f t="shared" ca="1" si="93"/>
        <v>1.176603004183715E-2</v>
      </c>
      <c r="Q541" s="1">
        <f t="shared" si="92"/>
        <v>41185.409099999997</v>
      </c>
      <c r="R541">
        <f t="shared" si="94"/>
        <v>-2.1262690010189544E-2</v>
      </c>
    </row>
    <row r="542" spans="1:19" x14ac:dyDescent="0.2">
      <c r="A542" s="33" t="s">
        <v>125</v>
      </c>
      <c r="B542" s="34" t="s">
        <v>41</v>
      </c>
      <c r="C542" s="33">
        <v>56477.890800000001</v>
      </c>
      <c r="D542" s="33">
        <v>2.9999999999999997E-4</v>
      </c>
      <c r="E542" s="27">
        <f t="shared" si="90"/>
        <v>3673.5068005855273</v>
      </c>
      <c r="F542" s="15">
        <f t="shared" si="91"/>
        <v>3673.5</v>
      </c>
      <c r="G542" s="93">
        <f t="shared" si="83"/>
        <v>1.1904219994903542E-2</v>
      </c>
      <c r="K542">
        <f t="shared" si="89"/>
        <v>1.1904219994903542E-2</v>
      </c>
      <c r="O542">
        <f t="shared" ca="1" si="95"/>
        <v>-2.1203358779355516E-2</v>
      </c>
      <c r="P542">
        <f t="shared" ca="1" si="93"/>
        <v>1.1269860807458454E-2</v>
      </c>
      <c r="Q542" s="1">
        <f t="shared" si="92"/>
        <v>41459.390800000001</v>
      </c>
      <c r="S542">
        <f>G542</f>
        <v>1.1904219994903542E-2</v>
      </c>
    </row>
    <row r="543" spans="1:19" x14ac:dyDescent="0.2">
      <c r="A543" s="80" t="s">
        <v>2</v>
      </c>
      <c r="B543" s="81" t="s">
        <v>41</v>
      </c>
      <c r="C543" s="82">
        <v>56481.3943</v>
      </c>
      <c r="D543" s="82">
        <v>1E-4</v>
      </c>
      <c r="E543" s="27">
        <f t="shared" si="90"/>
        <v>3675.5082632099675</v>
      </c>
      <c r="F543" s="15">
        <f t="shared" si="91"/>
        <v>3675.5</v>
      </c>
      <c r="G543" s="93">
        <f t="shared" si="83"/>
        <v>1.4464499996392988E-2</v>
      </c>
      <c r="K543">
        <f t="shared" si="89"/>
        <v>1.4464499996392988E-2</v>
      </c>
      <c r="O543">
        <f t="shared" ca="1" si="95"/>
        <v>-2.119877514544186E-2</v>
      </c>
      <c r="P543">
        <f t="shared" ca="1" si="93"/>
        <v>1.1263519986571826E-2</v>
      </c>
      <c r="Q543" s="1">
        <f t="shared" si="92"/>
        <v>41462.8943</v>
      </c>
      <c r="S543">
        <f>G543</f>
        <v>1.4464499996392988E-2</v>
      </c>
    </row>
    <row r="544" spans="1:19" x14ac:dyDescent="0.2">
      <c r="A544" s="46" t="s">
        <v>126</v>
      </c>
      <c r="B544" s="44" t="s">
        <v>39</v>
      </c>
      <c r="C544" s="33">
        <v>56494.4902</v>
      </c>
      <c r="D544" s="45">
        <v>2.9999999999999997E-4</v>
      </c>
      <c r="E544" s="27">
        <f t="shared" si="90"/>
        <v>3682.9896259567672</v>
      </c>
      <c r="F544" s="15">
        <f t="shared" si="91"/>
        <v>3683</v>
      </c>
      <c r="G544" s="93">
        <f t="shared" si="83"/>
        <v>-1.8159450002713129E-2</v>
      </c>
      <c r="K544">
        <f t="shared" si="89"/>
        <v>-1.8159450002713129E-2</v>
      </c>
      <c r="O544">
        <f t="shared" ca="1" si="95"/>
        <v>-2.1181586518265648E-2</v>
      </c>
      <c r="P544">
        <f t="shared" ca="1" si="93"/>
        <v>1.1239741908246966E-2</v>
      </c>
      <c r="Q544" s="1">
        <f t="shared" si="92"/>
        <v>41475.9902</v>
      </c>
      <c r="R544">
        <f>G544</f>
        <v>-1.8159450002713129E-2</v>
      </c>
    </row>
    <row r="545" spans="1:19" x14ac:dyDescent="0.2">
      <c r="A545" s="9" t="s">
        <v>124</v>
      </c>
      <c r="B545" s="34" t="s">
        <v>39</v>
      </c>
      <c r="C545" s="33">
        <v>56562.759899999997</v>
      </c>
      <c r="D545" s="33">
        <v>6.9999999999999999E-4</v>
      </c>
      <c r="E545" s="27">
        <f t="shared" si="90"/>
        <v>3721.9904117229371</v>
      </c>
      <c r="F545" s="15">
        <f t="shared" si="91"/>
        <v>3722</v>
      </c>
      <c r="G545" s="93">
        <f t="shared" si="83"/>
        <v>-1.6783990009571426E-2</v>
      </c>
      <c r="N545">
        <f>G545</f>
        <v>-1.6783990009571426E-2</v>
      </c>
      <c r="O545">
        <f t="shared" ca="1" si="95"/>
        <v>-2.1092205656949352E-2</v>
      </c>
      <c r="P545">
        <f t="shared" ca="1" si="93"/>
        <v>1.1116095900957707E-2</v>
      </c>
      <c r="Q545" s="1">
        <f t="shared" si="92"/>
        <v>41544.259899999997</v>
      </c>
      <c r="R545">
        <f>G545</f>
        <v>-1.6783990009571426E-2</v>
      </c>
    </row>
    <row r="546" spans="1:19" x14ac:dyDescent="0.2">
      <c r="A546" s="80" t="s">
        <v>2</v>
      </c>
      <c r="B546" s="81" t="s">
        <v>39</v>
      </c>
      <c r="C546" s="82">
        <v>56571.507700000002</v>
      </c>
      <c r="D546" s="82">
        <v>1E-4</v>
      </c>
      <c r="E546" s="27">
        <f t="shared" si="90"/>
        <v>3726.9878128207224</v>
      </c>
      <c r="F546" s="15">
        <f t="shared" si="91"/>
        <v>3727</v>
      </c>
      <c r="G546" s="93">
        <f t="shared" si="83"/>
        <v>-2.1333290002075955E-2</v>
      </c>
      <c r="K546">
        <f>G546</f>
        <v>-2.1333290002075955E-2</v>
      </c>
      <c r="O546">
        <f t="shared" ca="1" si="95"/>
        <v>-2.1080746572165208E-2</v>
      </c>
      <c r="P546">
        <f t="shared" ca="1" si="93"/>
        <v>1.1100243848741136E-2</v>
      </c>
      <c r="Q546" s="1">
        <f t="shared" si="92"/>
        <v>41553.007700000002</v>
      </c>
      <c r="R546">
        <f>G546</f>
        <v>-2.1333290002075955E-2</v>
      </c>
    </row>
    <row r="547" spans="1:19" x14ac:dyDescent="0.2">
      <c r="A547" s="46" t="s">
        <v>126</v>
      </c>
      <c r="B547" s="44" t="s">
        <v>39</v>
      </c>
      <c r="C547" s="33">
        <v>56579.419199999997</v>
      </c>
      <c r="D547" s="45">
        <v>2E-3</v>
      </c>
      <c r="E547" s="27">
        <f t="shared" si="90"/>
        <v>3731.5074564779948</v>
      </c>
      <c r="F547" s="15">
        <f t="shared" si="91"/>
        <v>3731.5</v>
      </c>
      <c r="G547" s="93">
        <f t="shared" si="83"/>
        <v>1.3052339993009809E-2</v>
      </c>
      <c r="K547">
        <f>G547</f>
        <v>1.3052339993009809E-2</v>
      </c>
      <c r="O547">
        <f t="shared" ca="1" si="95"/>
        <v>-2.1070433395859484E-2</v>
      </c>
      <c r="P547">
        <f t="shared" ca="1" si="93"/>
        <v>1.1085977001746222E-2</v>
      </c>
      <c r="Q547" s="1">
        <f t="shared" si="92"/>
        <v>41560.919199999997</v>
      </c>
      <c r="S547">
        <f>G547</f>
        <v>1.3052339993009809E-2</v>
      </c>
    </row>
    <row r="548" spans="1:19" x14ac:dyDescent="0.2">
      <c r="A548" s="46" t="s">
        <v>126</v>
      </c>
      <c r="B548" s="44" t="s">
        <v>39</v>
      </c>
      <c r="C548" s="33">
        <v>56592.512000000002</v>
      </c>
      <c r="D548" s="45">
        <v>1.6999999999999999E-3</v>
      </c>
      <c r="E548" s="27">
        <f t="shared" si="90"/>
        <v>3738.987048271712</v>
      </c>
      <c r="F548" s="15">
        <f t="shared" si="91"/>
        <v>3739</v>
      </c>
      <c r="G548" s="93">
        <f t="shared" si="83"/>
        <v>-2.2671610000543296E-2</v>
      </c>
      <c r="K548">
        <f>G548</f>
        <v>-2.2671610000543296E-2</v>
      </c>
      <c r="O548">
        <f t="shared" ca="1" si="95"/>
        <v>-2.1053244768683272E-2</v>
      </c>
      <c r="P548">
        <f t="shared" ca="1" si="93"/>
        <v>1.1062198923421364E-2</v>
      </c>
      <c r="Q548" s="1">
        <f t="shared" si="92"/>
        <v>41574.012000000002</v>
      </c>
      <c r="R548">
        <f>G548</f>
        <v>-2.2671610000543296E-2</v>
      </c>
    </row>
    <row r="549" spans="1:19" x14ac:dyDescent="0.2">
      <c r="A549" s="9" t="s">
        <v>127</v>
      </c>
      <c r="B549" s="34" t="s">
        <v>39</v>
      </c>
      <c r="C549" s="33">
        <v>56634.523699999998</v>
      </c>
      <c r="D549" s="33">
        <v>2.0000000000000001E-4</v>
      </c>
      <c r="E549" s="27">
        <f t="shared" si="90"/>
        <v>3762.9872901267736</v>
      </c>
      <c r="F549" s="15">
        <f t="shared" si="91"/>
        <v>3763</v>
      </c>
      <c r="G549" s="93">
        <f t="shared" si="83"/>
        <v>-2.2248250010306947E-2</v>
      </c>
      <c r="N549">
        <f>G549</f>
        <v>-2.2248250010306947E-2</v>
      </c>
      <c r="O549">
        <f t="shared" ca="1" si="95"/>
        <v>-2.0998241161719396E-2</v>
      </c>
      <c r="P549">
        <f t="shared" ca="1" si="93"/>
        <v>1.098610907278182E-2</v>
      </c>
      <c r="Q549" s="1">
        <f t="shared" si="92"/>
        <v>41616.023699999998</v>
      </c>
      <c r="R549">
        <f>G549</f>
        <v>-2.2248250010306947E-2</v>
      </c>
    </row>
    <row r="550" spans="1:19" x14ac:dyDescent="0.2">
      <c r="A550" s="46" t="s">
        <v>126</v>
      </c>
      <c r="B550" s="44" t="s">
        <v>39</v>
      </c>
      <c r="C550" s="33">
        <v>56650.277300000002</v>
      </c>
      <c r="D550" s="45">
        <v>5.9999999999999995E-4</v>
      </c>
      <c r="E550" s="27">
        <f t="shared" si="90"/>
        <v>3771.9869309432133</v>
      </c>
      <c r="F550" s="15">
        <f t="shared" si="91"/>
        <v>3772</v>
      </c>
      <c r="G550" s="93">
        <f t="shared" si="83"/>
        <v>-2.2876990005897824E-2</v>
      </c>
      <c r="K550">
        <f>G550</f>
        <v>-2.2876990005897824E-2</v>
      </c>
      <c r="O550">
        <f t="shared" ca="1" si="95"/>
        <v>-2.0977614809107946E-2</v>
      </c>
      <c r="P550">
        <f t="shared" ca="1" si="93"/>
        <v>1.095757537879199E-2</v>
      </c>
      <c r="Q550" s="1">
        <f t="shared" si="92"/>
        <v>41631.777300000002</v>
      </c>
      <c r="R550">
        <f>G550</f>
        <v>-2.2876990005897824E-2</v>
      </c>
    </row>
    <row r="551" spans="1:19" x14ac:dyDescent="0.2">
      <c r="A551" s="51" t="s">
        <v>129</v>
      </c>
      <c r="B551" s="50"/>
      <c r="C551" s="51">
        <v>56908.506300000001</v>
      </c>
      <c r="D551" s="51">
        <v>4.1999999999999997E-3</v>
      </c>
      <c r="E551" s="27">
        <f t="shared" si="90"/>
        <v>3919.5067517072221</v>
      </c>
      <c r="F551" s="15">
        <f t="shared" si="91"/>
        <v>3919.5</v>
      </c>
      <c r="G551" s="93">
        <f t="shared" si="83"/>
        <v>1.18186599938781E-2</v>
      </c>
      <c r="N551">
        <f>G551</f>
        <v>1.18186599938781E-2</v>
      </c>
      <c r="O551">
        <f t="shared" ca="1" si="95"/>
        <v>-2.0639571807975793E-2</v>
      </c>
      <c r="P551">
        <f t="shared" ca="1" si="93"/>
        <v>1.0489939838403123E-2</v>
      </c>
      <c r="Q551" s="1">
        <f t="shared" si="92"/>
        <v>41890.006300000001</v>
      </c>
      <c r="S551">
        <f>G551</f>
        <v>1.18186599938781E-2</v>
      </c>
    </row>
    <row r="552" spans="1:19" x14ac:dyDescent="0.2">
      <c r="A552" s="69" t="s">
        <v>1714</v>
      </c>
      <c r="B552" s="70" t="s">
        <v>39</v>
      </c>
      <c r="C552" s="69">
        <v>56998.621299999999</v>
      </c>
      <c r="D552" s="69" t="s">
        <v>101</v>
      </c>
      <c r="E552" s="27">
        <f t="shared" si="90"/>
        <v>3970.9872153582774</v>
      </c>
      <c r="F552" s="15">
        <f t="shared" si="91"/>
        <v>3971</v>
      </c>
      <c r="G552" s="93">
        <f t="shared" ref="G552:G615" si="96">C552-(C$7+F552*C$8)</f>
        <v>-2.2379130008630455E-2</v>
      </c>
      <c r="K552">
        <f t="shared" ref="K552:K590" si="97">G552</f>
        <v>-2.2379130008630455E-2</v>
      </c>
      <c r="O552">
        <f t="shared" ca="1" si="95"/>
        <v>-2.0521543234699142E-2</v>
      </c>
      <c r="P552">
        <f t="shared" ca="1" si="93"/>
        <v>1.0326663700572433E-2</v>
      </c>
      <c r="Q552" s="1">
        <f t="shared" si="92"/>
        <v>41980.121299999999</v>
      </c>
      <c r="R552">
        <f>G552</f>
        <v>-2.2379130008630455E-2</v>
      </c>
    </row>
    <row r="553" spans="1:19" x14ac:dyDescent="0.2">
      <c r="A553" s="35" t="s">
        <v>1730</v>
      </c>
      <c r="B553" s="36" t="s">
        <v>39</v>
      </c>
      <c r="C553" s="33">
        <v>56998.621299999999</v>
      </c>
      <c r="D553" s="33">
        <v>1E-4</v>
      </c>
      <c r="E553" s="27">
        <f t="shared" si="90"/>
        <v>3970.9872153582774</v>
      </c>
      <c r="F553" s="15">
        <f t="shared" si="91"/>
        <v>3971</v>
      </c>
      <c r="G553" s="93">
        <f t="shared" si="96"/>
        <v>-2.2379130008630455E-2</v>
      </c>
      <c r="K553">
        <f t="shared" si="97"/>
        <v>-2.2379130008630455E-2</v>
      </c>
      <c r="O553">
        <f t="shared" ca="1" si="95"/>
        <v>-2.0521543234699142E-2</v>
      </c>
      <c r="P553">
        <f t="shared" ca="1" si="93"/>
        <v>1.0326663700572433E-2</v>
      </c>
      <c r="Q553" s="1">
        <f t="shared" si="92"/>
        <v>41980.121299999999</v>
      </c>
      <c r="R553">
        <f>G553</f>
        <v>-2.2379130008630455E-2</v>
      </c>
    </row>
    <row r="554" spans="1:19" x14ac:dyDescent="0.2">
      <c r="A554" s="98" t="s">
        <v>2</v>
      </c>
      <c r="B554" s="99" t="s">
        <v>39</v>
      </c>
      <c r="C554" s="100">
        <v>57161.417600000001</v>
      </c>
      <c r="D554" s="100">
        <v>2.9999999999999997E-4</v>
      </c>
      <c r="E554" s="27">
        <f t="shared" si="90"/>
        <v>4063.9887023990204</v>
      </c>
      <c r="F554" s="15">
        <f t="shared" si="91"/>
        <v>4064</v>
      </c>
      <c r="G554" s="93">
        <f t="shared" si="96"/>
        <v>-1.9776110006205272E-2</v>
      </c>
      <c r="K554">
        <f t="shared" si="97"/>
        <v>-1.9776110006205272E-2</v>
      </c>
      <c r="O554">
        <f t="shared" ca="1" si="95"/>
        <v>-2.0308404257714123E-2</v>
      </c>
      <c r="P554">
        <f t="shared" ca="1" si="93"/>
        <v>1.0031815529344198E-2</v>
      </c>
      <c r="Q554" s="1">
        <f t="shared" si="92"/>
        <v>42142.917600000001</v>
      </c>
      <c r="R554">
        <f>G554</f>
        <v>-1.9776110006205272E-2</v>
      </c>
    </row>
    <row r="555" spans="1:19" x14ac:dyDescent="0.2">
      <c r="A555" s="35" t="s">
        <v>1731</v>
      </c>
      <c r="B555" s="36" t="s">
        <v>39</v>
      </c>
      <c r="C555" s="33">
        <v>57236.685299999997</v>
      </c>
      <c r="D555" s="33">
        <v>1E-4</v>
      </c>
      <c r="E555" s="27">
        <f t="shared" si="90"/>
        <v>4106.9872719373716</v>
      </c>
      <c r="F555" s="15">
        <f t="shared" si="91"/>
        <v>4107</v>
      </c>
      <c r="G555" s="93">
        <f t="shared" si="96"/>
        <v>-2.228009000828024E-2</v>
      </c>
      <c r="K555">
        <f t="shared" si="97"/>
        <v>-2.228009000828024E-2</v>
      </c>
      <c r="O555">
        <f t="shared" ca="1" si="95"/>
        <v>-2.0209856128570514E-2</v>
      </c>
      <c r="P555">
        <f t="shared" ca="1" si="93"/>
        <v>9.8954878802816806E-3</v>
      </c>
      <c r="Q555" s="1">
        <f t="shared" si="92"/>
        <v>42218.185299999997</v>
      </c>
      <c r="R555">
        <f>G555</f>
        <v>-2.228009000828024E-2</v>
      </c>
    </row>
    <row r="556" spans="1:19" x14ac:dyDescent="0.2">
      <c r="A556" s="98" t="s">
        <v>3</v>
      </c>
      <c r="B556" s="99" t="s">
        <v>39</v>
      </c>
      <c r="C556" s="100">
        <v>57265.602800000001</v>
      </c>
      <c r="D556" s="100">
        <v>1.6999999999999999E-3</v>
      </c>
      <c r="E556" s="27">
        <f t="shared" si="90"/>
        <v>4123.5071222134584</v>
      </c>
      <c r="F556" s="15">
        <f t="shared" si="91"/>
        <v>4123.5</v>
      </c>
      <c r="G556" s="93">
        <f t="shared" si="96"/>
        <v>1.2467219996324275E-2</v>
      </c>
      <c r="K556">
        <f t="shared" si="97"/>
        <v>1.2467219996324275E-2</v>
      </c>
      <c r="O556">
        <f t="shared" ca="1" si="95"/>
        <v>-2.0172041148782849E-2</v>
      </c>
      <c r="P556">
        <f t="shared" ca="1" si="93"/>
        <v>9.8431761079669933E-3</v>
      </c>
      <c r="Q556" s="1">
        <f t="shared" si="92"/>
        <v>42247.102800000001</v>
      </c>
      <c r="S556">
        <f>G556</f>
        <v>1.2467219996324275E-2</v>
      </c>
    </row>
    <row r="557" spans="1:19" x14ac:dyDescent="0.2">
      <c r="A557" s="98" t="s">
        <v>2</v>
      </c>
      <c r="B557" s="99" t="s">
        <v>39</v>
      </c>
      <c r="C557" s="100">
        <v>57266.443599999999</v>
      </c>
      <c r="D557" s="100">
        <v>4.0000000000000002E-4</v>
      </c>
      <c r="E557" s="27">
        <f t="shared" si="90"/>
        <v>4123.9874503923156</v>
      </c>
      <c r="F557" s="15">
        <f t="shared" si="91"/>
        <v>4124</v>
      </c>
      <c r="G557" s="93">
        <f t="shared" si="96"/>
        <v>-2.1967710010358132E-2</v>
      </c>
      <c r="K557">
        <f t="shared" si="97"/>
        <v>-2.1967710010358132E-2</v>
      </c>
      <c r="O557">
        <f t="shared" ca="1" si="95"/>
        <v>-2.0170895240304437E-2</v>
      </c>
      <c r="P557">
        <f t="shared" ca="1" si="93"/>
        <v>9.8415909027453376E-3</v>
      </c>
      <c r="Q557" s="1">
        <f t="shared" si="92"/>
        <v>42247.943599999999</v>
      </c>
      <c r="R557">
        <f>G557</f>
        <v>-2.1967710010358132E-2</v>
      </c>
    </row>
    <row r="558" spans="1:19" x14ac:dyDescent="0.2">
      <c r="A558" s="98" t="s">
        <v>3</v>
      </c>
      <c r="B558" s="99" t="s">
        <v>39</v>
      </c>
      <c r="C558" s="100">
        <v>57294.450299999997</v>
      </c>
      <c r="D558" s="100">
        <v>1E-3</v>
      </c>
      <c r="E558" s="27">
        <f t="shared" si="90"/>
        <v>4139.9869832263157</v>
      </c>
      <c r="F558" s="15">
        <f t="shared" si="91"/>
        <v>4140</v>
      </c>
      <c r="G558" s="93">
        <f t="shared" si="96"/>
        <v>-2.278547000605613E-2</v>
      </c>
      <c r="K558">
        <f t="shared" si="97"/>
        <v>-2.278547000605613E-2</v>
      </c>
      <c r="O558">
        <f t="shared" ca="1" si="95"/>
        <v>-2.0134226168995184E-2</v>
      </c>
      <c r="P558">
        <f t="shared" ca="1" si="93"/>
        <v>9.7908643356523078E-3</v>
      </c>
      <c r="Q558" s="1">
        <f t="shared" si="92"/>
        <v>42275.950299999997</v>
      </c>
      <c r="R558">
        <f>G558</f>
        <v>-2.278547000605613E-2</v>
      </c>
    </row>
    <row r="559" spans="1:19" x14ac:dyDescent="0.2">
      <c r="A559" s="98" t="s">
        <v>3</v>
      </c>
      <c r="B559" s="99" t="s">
        <v>39</v>
      </c>
      <c r="C559" s="100">
        <v>57294.451000000001</v>
      </c>
      <c r="D559" s="100">
        <v>2.2000000000000001E-3</v>
      </c>
      <c r="E559" s="27">
        <f t="shared" si="90"/>
        <v>4139.9873831189507</v>
      </c>
      <c r="F559" s="15">
        <f t="shared" si="91"/>
        <v>4140</v>
      </c>
      <c r="G559" s="93">
        <f t="shared" si="96"/>
        <v>-2.2085470001911744E-2</v>
      </c>
      <c r="K559">
        <f t="shared" si="97"/>
        <v>-2.2085470001911744E-2</v>
      </c>
      <c r="O559">
        <f t="shared" ca="1" si="95"/>
        <v>-2.0134226168995184E-2</v>
      </c>
      <c r="P559">
        <f t="shared" ca="1" si="93"/>
        <v>9.7908643356523078E-3</v>
      </c>
      <c r="Q559" s="1">
        <f t="shared" si="92"/>
        <v>42275.951000000001</v>
      </c>
      <c r="R559">
        <f>G559</f>
        <v>-2.2085470001911744E-2</v>
      </c>
    </row>
    <row r="560" spans="1:19" x14ac:dyDescent="0.2">
      <c r="A560" s="98" t="s">
        <v>5</v>
      </c>
      <c r="B560" s="99" t="s">
        <v>41</v>
      </c>
      <c r="C560" s="100">
        <v>57332.119930000001</v>
      </c>
      <c r="D560" s="100">
        <v>6.0000000000000002E-5</v>
      </c>
      <c r="E560" s="27">
        <f t="shared" si="90"/>
        <v>4161.5067082217547</v>
      </c>
      <c r="F560" s="15">
        <f t="shared" si="91"/>
        <v>4161.5</v>
      </c>
      <c r="G560" s="93">
        <f t="shared" si="96"/>
        <v>1.1742539994884282E-2</v>
      </c>
      <c r="K560">
        <f t="shared" si="97"/>
        <v>1.1742539994884282E-2</v>
      </c>
      <c r="O560">
        <f t="shared" ca="1" si="95"/>
        <v>-2.0084952104423379E-2</v>
      </c>
      <c r="P560">
        <f t="shared" ca="1" si="93"/>
        <v>9.722700511121049E-3</v>
      </c>
      <c r="Q560" s="1">
        <f t="shared" si="92"/>
        <v>42313.619930000001</v>
      </c>
      <c r="S560">
        <f>G560</f>
        <v>1.1742539994884282E-2</v>
      </c>
    </row>
    <row r="561" spans="1:19" x14ac:dyDescent="0.2">
      <c r="A561" s="98" t="s">
        <v>2</v>
      </c>
      <c r="B561" s="99" t="s">
        <v>39</v>
      </c>
      <c r="C561" s="100">
        <v>57532.513500000001</v>
      </c>
      <c r="D561" s="100">
        <v>2.9999999999999997E-4</v>
      </c>
      <c r="E561" s="27">
        <f t="shared" si="90"/>
        <v>4275.9865827852618</v>
      </c>
      <c r="F561" s="15">
        <f t="shared" si="91"/>
        <v>4276</v>
      </c>
      <c r="G561" s="93">
        <f t="shared" si="96"/>
        <v>-2.3486430007324088E-2</v>
      </c>
      <c r="K561">
        <f t="shared" si="97"/>
        <v>-2.3486430007324088E-2</v>
      </c>
      <c r="O561">
        <f t="shared" ca="1" si="95"/>
        <v>-1.9822539062866556E-2</v>
      </c>
      <c r="P561">
        <f t="shared" ca="1" si="93"/>
        <v>9.3596885153615552E-3</v>
      </c>
      <c r="Q561" s="1">
        <f t="shared" si="92"/>
        <v>42514.013500000001</v>
      </c>
      <c r="R561">
        <f t="shared" ref="R561:R566" si="98">G561</f>
        <v>-2.3486430007324088E-2</v>
      </c>
    </row>
    <row r="562" spans="1:19" x14ac:dyDescent="0.2">
      <c r="A562" s="98" t="s">
        <v>3</v>
      </c>
      <c r="B562" s="99" t="s">
        <v>39</v>
      </c>
      <c r="C562" s="100">
        <v>57574.525500000003</v>
      </c>
      <c r="D562" s="100">
        <v>5.9999999999999995E-4</v>
      </c>
      <c r="E562" s="27">
        <f t="shared" si="90"/>
        <v>4299.9869960228834</v>
      </c>
      <c r="F562" s="15">
        <f t="shared" si="91"/>
        <v>4300</v>
      </c>
      <c r="G562" s="93">
        <f t="shared" si="96"/>
        <v>-2.2763070002838504E-2</v>
      </c>
      <c r="K562">
        <f t="shared" si="97"/>
        <v>-2.2763070002838504E-2</v>
      </c>
      <c r="O562">
        <f t="shared" ca="1" si="95"/>
        <v>-1.9767535455902679E-2</v>
      </c>
      <c r="P562">
        <f t="shared" ca="1" si="93"/>
        <v>9.2835986647220106E-3</v>
      </c>
      <c r="Q562" s="1">
        <f t="shared" si="92"/>
        <v>42556.025500000003</v>
      </c>
      <c r="R562">
        <f t="shared" si="98"/>
        <v>-2.2763070002838504E-2</v>
      </c>
    </row>
    <row r="563" spans="1:19" x14ac:dyDescent="0.2">
      <c r="A563" s="98" t="s">
        <v>3</v>
      </c>
      <c r="B563" s="99" t="s">
        <v>39</v>
      </c>
      <c r="C563" s="100">
        <v>57588.530299999999</v>
      </c>
      <c r="D563" s="100">
        <v>8.0000000000000004E-4</v>
      </c>
      <c r="E563" s="27">
        <f t="shared" si="90"/>
        <v>4307.9875907889054</v>
      </c>
      <c r="F563" s="15">
        <f t="shared" si="91"/>
        <v>4308</v>
      </c>
      <c r="G563" s="93">
        <f t="shared" si="96"/>
        <v>-2.1721950004575774E-2</v>
      </c>
      <c r="K563">
        <f t="shared" si="97"/>
        <v>-2.1721950004575774E-2</v>
      </c>
      <c r="O563">
        <f t="shared" ca="1" si="95"/>
        <v>-1.9749200920248056E-2</v>
      </c>
      <c r="P563">
        <f t="shared" ca="1" si="93"/>
        <v>9.2582353811754958E-3</v>
      </c>
      <c r="Q563" s="1">
        <f t="shared" si="92"/>
        <v>42570.030299999999</v>
      </c>
      <c r="R563">
        <f t="shared" si="98"/>
        <v>-2.1721950004575774E-2</v>
      </c>
    </row>
    <row r="564" spans="1:19" x14ac:dyDescent="0.2">
      <c r="A564" s="35" t="s">
        <v>1732</v>
      </c>
      <c r="B564" s="36" t="s">
        <v>39</v>
      </c>
      <c r="C564" s="33">
        <v>57600.783000000003</v>
      </c>
      <c r="D564" s="33">
        <v>2.0000000000000001E-4</v>
      </c>
      <c r="E564" s="27">
        <f t="shared" si="90"/>
        <v>4314.9872542963967</v>
      </c>
      <c r="F564" s="15">
        <f t="shared" si="91"/>
        <v>4315</v>
      </c>
      <c r="G564" s="93">
        <f t="shared" si="96"/>
        <v>-2.2310970001854002E-2</v>
      </c>
      <c r="K564">
        <f t="shared" si="97"/>
        <v>-2.2310970001854002E-2</v>
      </c>
      <c r="O564">
        <f t="shared" ca="1" si="95"/>
        <v>-1.9733158201550256E-2</v>
      </c>
      <c r="P564">
        <f t="shared" ca="1" si="93"/>
        <v>9.2360425080722942E-3</v>
      </c>
      <c r="Q564" s="1">
        <f t="shared" si="92"/>
        <v>42582.283000000003</v>
      </c>
      <c r="R564">
        <f t="shared" si="98"/>
        <v>-2.2310970001854002E-2</v>
      </c>
    </row>
    <row r="565" spans="1:19" x14ac:dyDescent="0.2">
      <c r="A565" s="98" t="s">
        <v>2</v>
      </c>
      <c r="B565" s="99" t="s">
        <v>39</v>
      </c>
      <c r="C565" s="100">
        <v>57658.548600000002</v>
      </c>
      <c r="D565" s="100">
        <v>1E-4</v>
      </c>
      <c r="E565" s="27">
        <f t="shared" si="90"/>
        <v>4347.9873083504544</v>
      </c>
      <c r="F565" s="15">
        <f t="shared" si="91"/>
        <v>4348</v>
      </c>
      <c r="G565" s="93">
        <f t="shared" si="96"/>
        <v>-2.221635000751121E-2</v>
      </c>
      <c r="K565">
        <f t="shared" si="97"/>
        <v>-2.221635000751121E-2</v>
      </c>
      <c r="O565">
        <f t="shared" ca="1" si="95"/>
        <v>-1.965752824197493E-2</v>
      </c>
      <c r="P565">
        <f t="shared" ca="1" si="93"/>
        <v>9.1314189634429214E-3</v>
      </c>
      <c r="Q565" s="1">
        <f t="shared" si="92"/>
        <v>42640.048600000002</v>
      </c>
      <c r="R565">
        <f t="shared" si="98"/>
        <v>-2.221635000751121E-2</v>
      </c>
    </row>
    <row r="566" spans="1:19" x14ac:dyDescent="0.2">
      <c r="A566" s="35" t="s">
        <v>1732</v>
      </c>
      <c r="B566" s="36" t="s">
        <v>39</v>
      </c>
      <c r="C566" s="33">
        <v>57686.555899999999</v>
      </c>
      <c r="D566" s="33">
        <v>1E-4</v>
      </c>
      <c r="E566" s="27">
        <f t="shared" si="90"/>
        <v>4363.9871839495681</v>
      </c>
      <c r="F566" s="15">
        <f t="shared" si="91"/>
        <v>4364</v>
      </c>
      <c r="G566" s="93">
        <f t="shared" si="96"/>
        <v>-2.2434110003814567E-2</v>
      </c>
      <c r="K566">
        <f t="shared" si="97"/>
        <v>-2.2434110003814567E-2</v>
      </c>
      <c r="O566">
        <f t="shared" ca="1" si="95"/>
        <v>-1.962085917066568E-2</v>
      </c>
      <c r="P566">
        <f t="shared" ref="P566:P595" ca="1" si="99">+D$11+D$12*$F566</f>
        <v>9.0806923963498917E-3</v>
      </c>
      <c r="Q566" s="1">
        <f t="shared" si="92"/>
        <v>42668.055899999999</v>
      </c>
      <c r="R566">
        <f t="shared" si="98"/>
        <v>-2.2434110003814567E-2</v>
      </c>
    </row>
    <row r="567" spans="1:19" x14ac:dyDescent="0.2">
      <c r="A567" s="104" t="s">
        <v>1</v>
      </c>
      <c r="B567" s="105" t="s">
        <v>39</v>
      </c>
      <c r="C567" s="106">
        <v>57939.532299999999</v>
      </c>
      <c r="D567" s="106">
        <v>1.1999999999999999E-3</v>
      </c>
      <c r="E567" s="27">
        <f t="shared" si="90"/>
        <v>4508.5063246561658</v>
      </c>
      <c r="F567" s="15">
        <f t="shared" si="91"/>
        <v>4508.5</v>
      </c>
      <c r="G567" s="93">
        <f t="shared" si="96"/>
        <v>1.1071119995904155E-2</v>
      </c>
      <c r="K567">
        <f t="shared" si="97"/>
        <v>1.1071119995904155E-2</v>
      </c>
      <c r="O567">
        <f t="shared" ca="1" si="95"/>
        <v>-1.9289691620404011E-2</v>
      </c>
      <c r="P567">
        <f t="shared" ca="1" si="99"/>
        <v>8.6225680872909667E-3</v>
      </c>
      <c r="Q567" s="1">
        <f t="shared" si="92"/>
        <v>42921.032299999999</v>
      </c>
      <c r="S567">
        <f>G567</f>
        <v>1.1071119995904155E-2</v>
      </c>
    </row>
    <row r="568" spans="1:19" x14ac:dyDescent="0.2">
      <c r="A568" s="104" t="s">
        <v>1</v>
      </c>
      <c r="B568" s="105" t="s">
        <v>39</v>
      </c>
      <c r="C568" s="106">
        <v>57968.382100000003</v>
      </c>
      <c r="D568" s="106">
        <v>1.9E-3</v>
      </c>
      <c r="E568" s="27">
        <f t="shared" si="90"/>
        <v>4524.9874996019626</v>
      </c>
      <c r="F568" s="15">
        <f t="shared" si="91"/>
        <v>4525</v>
      </c>
      <c r="G568" s="93">
        <f t="shared" si="96"/>
        <v>-2.1881570006371476E-2</v>
      </c>
      <c r="K568">
        <f t="shared" si="97"/>
        <v>-2.1881570006371476E-2</v>
      </c>
      <c r="O568">
        <f t="shared" ca="1" si="95"/>
        <v>-1.9251876640616346E-2</v>
      </c>
      <c r="P568">
        <f t="shared" ca="1" si="99"/>
        <v>8.5702563149762812E-3</v>
      </c>
      <c r="Q568" s="1">
        <f t="shared" si="92"/>
        <v>42949.882100000003</v>
      </c>
      <c r="R568">
        <f>G568</f>
        <v>-2.1881570006371476E-2</v>
      </c>
    </row>
    <row r="569" spans="1:19" x14ac:dyDescent="0.2">
      <c r="A569" s="101" t="s">
        <v>1733</v>
      </c>
      <c r="B569" s="102" t="s">
        <v>39</v>
      </c>
      <c r="C569" s="103">
        <v>57973.633999999998</v>
      </c>
      <c r="D569" s="103">
        <v>2.0000000000000001E-4</v>
      </c>
      <c r="E569" s="27">
        <f t="shared" si="90"/>
        <v>4527.9877797667377</v>
      </c>
      <c r="F569" s="15">
        <f t="shared" si="91"/>
        <v>4528</v>
      </c>
      <c r="G569" s="93">
        <f t="shared" si="96"/>
        <v>-2.1391150010458659E-2</v>
      </c>
      <c r="K569">
        <f t="shared" si="97"/>
        <v>-2.1391150010458659E-2</v>
      </c>
      <c r="O569">
        <f t="shared" ref="O569:O595" ca="1" si="100">+C$11+C$12*$F569</f>
        <v>-1.9245001189745863E-2</v>
      </c>
      <c r="P569">
        <f t="shared" ca="1" si="99"/>
        <v>8.5607450836463379E-3</v>
      </c>
      <c r="Q569" s="1">
        <f t="shared" si="92"/>
        <v>42955.133999999998</v>
      </c>
      <c r="R569">
        <f>G569</f>
        <v>-2.1391150010458659E-2</v>
      </c>
    </row>
    <row r="570" spans="1:19" x14ac:dyDescent="0.2">
      <c r="A570" s="115" t="s">
        <v>1739</v>
      </c>
      <c r="B570" s="110" t="s">
        <v>39</v>
      </c>
      <c r="C570" s="111">
        <v>58085.663683999999</v>
      </c>
      <c r="D570" s="111">
        <v>1.13E-4</v>
      </c>
      <c r="E570" s="27">
        <f t="shared" si="90"/>
        <v>4591.9875586603894</v>
      </c>
      <c r="F570" s="15">
        <f t="shared" si="91"/>
        <v>4592</v>
      </c>
      <c r="G570" s="93">
        <f t="shared" si="96"/>
        <v>-2.1778190006443765E-2</v>
      </c>
      <c r="K570">
        <f t="shared" si="97"/>
        <v>-2.1778190006443765E-2</v>
      </c>
      <c r="O570">
        <f t="shared" ca="1" si="100"/>
        <v>-1.9098324904508863E-2</v>
      </c>
      <c r="P570">
        <f t="shared" ca="1" si="99"/>
        <v>8.357838815274219E-3</v>
      </c>
      <c r="Q570" s="1">
        <f t="shared" si="92"/>
        <v>43067.163683999999</v>
      </c>
      <c r="R570">
        <f>G570</f>
        <v>-2.1778190006443765E-2</v>
      </c>
    </row>
    <row r="571" spans="1:19" x14ac:dyDescent="0.2">
      <c r="A571" s="109" t="s">
        <v>1735</v>
      </c>
      <c r="B571" s="110" t="s">
        <v>39</v>
      </c>
      <c r="C571" s="111">
        <v>58330.730499999998</v>
      </c>
      <c r="D571" s="111">
        <v>2.0000000000000001E-4</v>
      </c>
      <c r="E571" s="27">
        <f t="shared" si="90"/>
        <v>4731.9881502729741</v>
      </c>
      <c r="F571" s="15">
        <f t="shared" si="91"/>
        <v>4732</v>
      </c>
      <c r="G571" s="93">
        <f t="shared" si="96"/>
        <v>-2.0742590008012485E-2</v>
      </c>
      <c r="K571">
        <f t="shared" si="97"/>
        <v>-2.0742590008012485E-2</v>
      </c>
      <c r="O571">
        <f t="shared" ca="1" si="100"/>
        <v>-1.8777470530552919E-2</v>
      </c>
      <c r="P571">
        <f t="shared" ca="1" si="99"/>
        <v>7.9139813532102098E-3</v>
      </c>
      <c r="Q571" s="1">
        <f t="shared" si="92"/>
        <v>43312.230499999998</v>
      </c>
      <c r="R571">
        <f>G571</f>
        <v>-2.0742590008012485E-2</v>
      </c>
    </row>
    <row r="572" spans="1:19" x14ac:dyDescent="0.2">
      <c r="A572" s="107" t="s">
        <v>0</v>
      </c>
      <c r="B572" s="108" t="s">
        <v>41</v>
      </c>
      <c r="C572" s="107">
        <v>58375.400300000001</v>
      </c>
      <c r="D572" s="107">
        <v>1E-4</v>
      </c>
      <c r="E572" s="27">
        <f t="shared" si="90"/>
        <v>4757.5068987077539</v>
      </c>
      <c r="F572" s="15">
        <f t="shared" si="91"/>
        <v>4757.5</v>
      </c>
      <c r="G572" s="93">
        <f t="shared" si="96"/>
        <v>1.2075979997462127E-2</v>
      </c>
      <c r="K572">
        <f t="shared" si="97"/>
        <v>1.2075979997462127E-2</v>
      </c>
      <c r="O572">
        <f t="shared" ca="1" si="100"/>
        <v>-1.8719029198153804E-2</v>
      </c>
      <c r="P572">
        <f t="shared" ca="1" si="99"/>
        <v>7.8331358869056927E-3</v>
      </c>
      <c r="Q572" s="1">
        <f t="shared" si="92"/>
        <v>43356.900300000001</v>
      </c>
      <c r="S572">
        <f>G572</f>
        <v>1.2075979997462127E-2</v>
      </c>
    </row>
    <row r="573" spans="1:19" x14ac:dyDescent="0.2">
      <c r="A573" s="109" t="s">
        <v>1736</v>
      </c>
      <c r="B573" s="110" t="s">
        <v>39</v>
      </c>
      <c r="C573" s="111">
        <v>58687.826300000001</v>
      </c>
      <c r="D573" s="111">
        <v>1E-4</v>
      </c>
      <c r="E573" s="27">
        <f t="shared" si="90"/>
        <v>4935.98812088658</v>
      </c>
      <c r="F573" s="15">
        <f t="shared" si="91"/>
        <v>4936</v>
      </c>
      <c r="G573" s="93">
        <f t="shared" si="96"/>
        <v>-2.0794030002434738E-2</v>
      </c>
      <c r="K573">
        <f t="shared" si="97"/>
        <v>-2.0794030002434738E-2</v>
      </c>
      <c r="O573">
        <f t="shared" ca="1" si="100"/>
        <v>-1.8309939871359978E-2</v>
      </c>
      <c r="P573">
        <f t="shared" ca="1" si="99"/>
        <v>7.2672176227740817E-3</v>
      </c>
      <c r="Q573" s="1">
        <f t="shared" si="92"/>
        <v>43669.326300000001</v>
      </c>
      <c r="R573">
        <f>G573</f>
        <v>-2.0794030002434738E-2</v>
      </c>
    </row>
    <row r="574" spans="1:19" x14ac:dyDescent="0.2">
      <c r="A574" s="116" t="s">
        <v>1740</v>
      </c>
      <c r="B574" s="117" t="s">
        <v>41</v>
      </c>
      <c r="C574" s="118">
        <v>58702.736599999997</v>
      </c>
      <c r="D574" s="119">
        <v>1E-4</v>
      </c>
      <c r="E574" s="27">
        <f t="shared" si="90"/>
        <v>4944.5060053361849</v>
      </c>
      <c r="F574" s="15">
        <f t="shared" si="91"/>
        <v>4944.5</v>
      </c>
      <c r="G574" s="93">
        <f t="shared" si="96"/>
        <v>1.0512159991776571E-2</v>
      </c>
      <c r="K574">
        <f t="shared" si="97"/>
        <v>1.0512159991776571E-2</v>
      </c>
      <c r="O574">
        <f t="shared" ca="1" si="100"/>
        <v>-1.829045942722694E-2</v>
      </c>
      <c r="P574">
        <f t="shared" ca="1" si="99"/>
        <v>7.2402691340059076E-3</v>
      </c>
      <c r="Q574" s="1">
        <f t="shared" si="92"/>
        <v>43684.236599999997</v>
      </c>
      <c r="S574">
        <f>G574</f>
        <v>1.0512159991776571E-2</v>
      </c>
    </row>
    <row r="575" spans="1:19" x14ac:dyDescent="0.2">
      <c r="A575" s="116" t="s">
        <v>1740</v>
      </c>
      <c r="B575" s="117" t="s">
        <v>41</v>
      </c>
      <c r="C575" s="118">
        <v>58765.753299999997</v>
      </c>
      <c r="D575" s="119">
        <v>1E-4</v>
      </c>
      <c r="E575" s="27">
        <f t="shared" si="90"/>
        <v>4980.5058825348706</v>
      </c>
      <c r="F575" s="15">
        <f t="shared" si="91"/>
        <v>4980.5</v>
      </c>
      <c r="G575" s="93">
        <f t="shared" si="96"/>
        <v>1.0297199987689964E-2</v>
      </c>
      <c r="K575">
        <f t="shared" si="97"/>
        <v>1.0297199987689964E-2</v>
      </c>
      <c r="O575">
        <f t="shared" ca="1" si="100"/>
        <v>-1.8207954016781124E-2</v>
      </c>
      <c r="P575">
        <f t="shared" ca="1" si="99"/>
        <v>7.1261343580465916E-3</v>
      </c>
      <c r="Q575" s="1">
        <f t="shared" si="92"/>
        <v>43747.253299999997</v>
      </c>
      <c r="S575">
        <f>G575</f>
        <v>1.0297199987689964E-2</v>
      </c>
    </row>
    <row r="576" spans="1:19" x14ac:dyDescent="0.2">
      <c r="A576" s="109" t="s">
        <v>1737</v>
      </c>
      <c r="B576" s="110" t="s">
        <v>39</v>
      </c>
      <c r="C576" s="111">
        <v>58780.597000000002</v>
      </c>
      <c r="D576" s="111" t="s">
        <v>101</v>
      </c>
      <c r="E576" s="27">
        <f t="shared" si="90"/>
        <v>4988.9857200568977</v>
      </c>
      <c r="F576" s="15">
        <f t="shared" si="91"/>
        <v>4989</v>
      </c>
      <c r="G576" s="93">
        <f t="shared" si="96"/>
        <v>-2.4996610001835506E-2</v>
      </c>
      <c r="K576">
        <f t="shared" si="97"/>
        <v>-2.4996610001835506E-2</v>
      </c>
      <c r="O576">
        <f t="shared" ca="1" si="100"/>
        <v>-1.8188473572648085E-2</v>
      </c>
      <c r="P576">
        <f t="shared" ca="1" si="99"/>
        <v>7.099185869278421E-3</v>
      </c>
      <c r="Q576" s="1">
        <f t="shared" si="92"/>
        <v>43762.097000000002</v>
      </c>
      <c r="R576">
        <f t="shared" ref="R576:R590" si="101">G576</f>
        <v>-2.4996610001835506E-2</v>
      </c>
    </row>
    <row r="577" spans="1:19" x14ac:dyDescent="0.2">
      <c r="A577" s="116" t="s">
        <v>1740</v>
      </c>
      <c r="B577" s="117" t="s">
        <v>39</v>
      </c>
      <c r="C577" s="118">
        <v>58782.352599999998</v>
      </c>
      <c r="D577" s="119">
        <v>1E-4</v>
      </c>
      <c r="E577" s="27">
        <f t="shared" si="90"/>
        <v>4989.9886507785932</v>
      </c>
      <c r="F577" s="15">
        <f t="shared" si="91"/>
        <v>4990</v>
      </c>
      <c r="G577" s="93">
        <f t="shared" si="96"/>
        <v>-1.9866470007400494E-2</v>
      </c>
      <c r="K577">
        <f t="shared" si="97"/>
        <v>-1.9866470007400494E-2</v>
      </c>
      <c r="O577">
        <f t="shared" ca="1" si="100"/>
        <v>-1.8186181755691259E-2</v>
      </c>
      <c r="P577">
        <f t="shared" ca="1" si="99"/>
        <v>7.096015458835106E-3</v>
      </c>
      <c r="Q577" s="1">
        <f t="shared" si="92"/>
        <v>43763.852599999998</v>
      </c>
      <c r="R577">
        <f t="shared" si="101"/>
        <v>-1.9866470007400494E-2</v>
      </c>
    </row>
    <row r="578" spans="1:19" x14ac:dyDescent="0.2">
      <c r="A578" s="116" t="s">
        <v>1740</v>
      </c>
      <c r="B578" s="117" t="s">
        <v>39</v>
      </c>
      <c r="C578" s="118">
        <v>58824.364099999999</v>
      </c>
      <c r="D578" s="119">
        <v>1E-4</v>
      </c>
      <c r="E578" s="27">
        <f t="shared" si="90"/>
        <v>5013.9887783786198</v>
      </c>
      <c r="F578" s="15">
        <f t="shared" si="91"/>
        <v>5014</v>
      </c>
      <c r="G578" s="93">
        <f t="shared" si="96"/>
        <v>-1.9643110004835762E-2</v>
      </c>
      <c r="K578">
        <f t="shared" si="97"/>
        <v>-1.9643110004835762E-2</v>
      </c>
      <c r="O578">
        <f t="shared" ca="1" si="100"/>
        <v>-1.8131178148727382E-2</v>
      </c>
      <c r="P578">
        <f t="shared" ca="1" si="99"/>
        <v>7.0199256081955597E-3</v>
      </c>
      <c r="Q578" s="1">
        <f t="shared" si="92"/>
        <v>43805.864099999999</v>
      </c>
      <c r="R578">
        <f t="shared" si="101"/>
        <v>-1.9643110004835762E-2</v>
      </c>
    </row>
    <row r="579" spans="1:19" x14ac:dyDescent="0.2">
      <c r="A579" s="116" t="s">
        <v>1740</v>
      </c>
      <c r="B579" s="117" t="s">
        <v>39</v>
      </c>
      <c r="C579" s="118">
        <v>58852.370199999998</v>
      </c>
      <c r="D579" s="119">
        <v>2.0000000000000001E-4</v>
      </c>
      <c r="E579" s="27">
        <f t="shared" si="90"/>
        <v>5029.9879684475072</v>
      </c>
      <c r="F579" s="15">
        <f t="shared" si="91"/>
        <v>5030</v>
      </c>
      <c r="G579" s="93">
        <f t="shared" si="96"/>
        <v>-2.1060870007204358E-2</v>
      </c>
      <c r="K579">
        <f t="shared" si="97"/>
        <v>-2.1060870007204358E-2</v>
      </c>
      <c r="O579">
        <f t="shared" ca="1" si="100"/>
        <v>-1.8094509077418133E-2</v>
      </c>
      <c r="P579">
        <f t="shared" ca="1" si="99"/>
        <v>6.9691990411025299E-3</v>
      </c>
      <c r="Q579" s="1">
        <f t="shared" si="92"/>
        <v>43833.870199999998</v>
      </c>
      <c r="R579">
        <f t="shared" si="101"/>
        <v>-2.1060870007204358E-2</v>
      </c>
    </row>
    <row r="580" spans="1:19" ht="12" customHeight="1" x14ac:dyDescent="0.2">
      <c r="A580" s="119" t="s">
        <v>1741</v>
      </c>
      <c r="B580" s="117" t="s">
        <v>39</v>
      </c>
      <c r="C580" s="118">
        <v>59066.833200000001</v>
      </c>
      <c r="D580" s="119">
        <v>1E-4</v>
      </c>
      <c r="E580" s="27">
        <f t="shared" si="90"/>
        <v>5152.5053592925024</v>
      </c>
      <c r="F580" s="15">
        <f t="shared" si="91"/>
        <v>5152.5</v>
      </c>
      <c r="G580" s="93">
        <f t="shared" si="96"/>
        <v>9.3812799968873151E-3</v>
      </c>
      <c r="K580">
        <f t="shared" si="97"/>
        <v>9.3812799968873151E-3</v>
      </c>
      <c r="O580">
        <f t="shared" ca="1" si="100"/>
        <v>-1.7813761500206686E-2</v>
      </c>
      <c r="P580">
        <f t="shared" ca="1" si="99"/>
        <v>6.5808237617965212E-3</v>
      </c>
      <c r="Q580" s="1">
        <f t="shared" si="92"/>
        <v>44048.333200000001</v>
      </c>
      <c r="R580">
        <f t="shared" si="101"/>
        <v>9.3812799968873151E-3</v>
      </c>
    </row>
    <row r="581" spans="1:19" ht="12" customHeight="1" x14ac:dyDescent="0.2">
      <c r="A581" s="119" t="s">
        <v>1742</v>
      </c>
      <c r="B581" s="117" t="s">
        <v>39</v>
      </c>
      <c r="C581" s="118">
        <v>59069.429799999998</v>
      </c>
      <c r="D581" s="119">
        <v>4.0000000000000002E-4</v>
      </c>
      <c r="E581" s="27">
        <f t="shared" si="90"/>
        <v>5153.9887324480942</v>
      </c>
      <c r="F581" s="15">
        <f t="shared" si="91"/>
        <v>5154</v>
      </c>
      <c r="G581" s="93">
        <f t="shared" si="96"/>
        <v>-1.9723510005860589E-2</v>
      </c>
      <c r="K581">
        <f t="shared" si="97"/>
        <v>-1.9723510005860589E-2</v>
      </c>
      <c r="O581">
        <f t="shared" ca="1" si="100"/>
        <v>-1.7810323774771441E-2</v>
      </c>
      <c r="P581">
        <f t="shared" ca="1" si="99"/>
        <v>6.5760681461315522E-3</v>
      </c>
      <c r="Q581" s="1">
        <f t="shared" si="92"/>
        <v>44050.929799999998</v>
      </c>
      <c r="R581">
        <f t="shared" si="101"/>
        <v>-1.9723510005860589E-2</v>
      </c>
    </row>
    <row r="582" spans="1:19" ht="12" customHeight="1" x14ac:dyDescent="0.2">
      <c r="A582" s="112" t="s">
        <v>1738</v>
      </c>
      <c r="B582" s="113" t="s">
        <v>39</v>
      </c>
      <c r="C582" s="114">
        <v>59078.183299999997</v>
      </c>
      <c r="D582" s="114" t="s">
        <v>139</v>
      </c>
      <c r="E582" s="27">
        <f t="shared" si="90"/>
        <v>5158.9893898144537</v>
      </c>
      <c r="F582" s="15">
        <f t="shared" si="91"/>
        <v>5159</v>
      </c>
      <c r="G582" s="93">
        <f t="shared" si="96"/>
        <v>-1.8572810011391994E-2</v>
      </c>
      <c r="K582">
        <f t="shared" si="97"/>
        <v>-1.8572810011391994E-2</v>
      </c>
      <c r="O582">
        <f t="shared" ca="1" si="100"/>
        <v>-1.7798864689987301E-2</v>
      </c>
      <c r="P582">
        <f t="shared" ca="1" si="99"/>
        <v>6.5602160939149806E-3</v>
      </c>
      <c r="Q582" s="1">
        <f t="shared" si="92"/>
        <v>44059.683299999997</v>
      </c>
      <c r="R582">
        <f t="shared" si="101"/>
        <v>-1.8572810011391994E-2</v>
      </c>
    </row>
    <row r="583" spans="1:19" ht="12" customHeight="1" x14ac:dyDescent="0.2">
      <c r="A583" s="119" t="s">
        <v>1741</v>
      </c>
      <c r="B583" s="117" t="s">
        <v>39</v>
      </c>
      <c r="C583" s="118">
        <v>59081.683199999999</v>
      </c>
      <c r="D583" s="119">
        <v>2.0000000000000001E-4</v>
      </c>
      <c r="E583" s="27">
        <f t="shared" si="90"/>
        <v>5160.988795848215</v>
      </c>
      <c r="F583" s="15">
        <f t="shared" si="91"/>
        <v>5161</v>
      </c>
      <c r="G583" s="93">
        <f t="shared" si="96"/>
        <v>-1.961253000627039E-2</v>
      </c>
      <c r="K583">
        <f t="shared" si="97"/>
        <v>-1.961253000627039E-2</v>
      </c>
      <c r="O583">
        <f t="shared" ca="1" si="100"/>
        <v>-1.7794281056073644E-2</v>
      </c>
      <c r="P583">
        <f t="shared" ca="1" si="99"/>
        <v>6.5538752730283506E-3</v>
      </c>
      <c r="Q583" s="1">
        <f t="shared" si="92"/>
        <v>44063.183199999999</v>
      </c>
      <c r="R583">
        <f t="shared" si="101"/>
        <v>-1.961253000627039E-2</v>
      </c>
    </row>
    <row r="584" spans="1:19" ht="12" customHeight="1" x14ac:dyDescent="0.2">
      <c r="A584" s="119" t="s">
        <v>1741</v>
      </c>
      <c r="B584" s="117" t="s">
        <v>39</v>
      </c>
      <c r="C584" s="118">
        <v>59095.686099999999</v>
      </c>
      <c r="D584" s="119">
        <v>5.0000000000000001E-4</v>
      </c>
      <c r="E584" s="27">
        <f t="shared" si="90"/>
        <v>5168.9883051913812</v>
      </c>
      <c r="F584" s="15">
        <f t="shared" si="91"/>
        <v>5169</v>
      </c>
      <c r="G584" s="93">
        <f t="shared" si="96"/>
        <v>-2.0471410003665369E-2</v>
      </c>
      <c r="K584">
        <f t="shared" si="97"/>
        <v>-2.0471410003665369E-2</v>
      </c>
      <c r="O584">
        <f t="shared" ca="1" si="100"/>
        <v>-1.7775946520419021E-2</v>
      </c>
      <c r="P584">
        <f t="shared" ca="1" si="99"/>
        <v>6.5285119894818375E-3</v>
      </c>
      <c r="Q584" s="1">
        <f t="shared" si="92"/>
        <v>44077.186099999999</v>
      </c>
      <c r="R584">
        <f t="shared" si="101"/>
        <v>-2.0471410003665369E-2</v>
      </c>
    </row>
    <row r="585" spans="1:19" ht="12" customHeight="1" x14ac:dyDescent="0.2">
      <c r="A585" s="119" t="s">
        <v>1741</v>
      </c>
      <c r="B585" s="117" t="s">
        <v>39</v>
      </c>
      <c r="C585" s="118">
        <v>59109.690300000002</v>
      </c>
      <c r="D585" s="119">
        <v>1E-4</v>
      </c>
      <c r="E585" s="27">
        <f t="shared" si="90"/>
        <v>5176.9885571922941</v>
      </c>
      <c r="F585" s="15">
        <f t="shared" si="91"/>
        <v>5177</v>
      </c>
      <c r="G585" s="93">
        <f t="shared" si="96"/>
        <v>-2.003029000479728E-2</v>
      </c>
      <c r="K585">
        <f t="shared" si="97"/>
        <v>-2.003029000479728E-2</v>
      </c>
      <c r="O585">
        <f t="shared" ca="1" si="100"/>
        <v>-1.7757611984764395E-2</v>
      </c>
      <c r="P585">
        <f t="shared" ca="1" si="99"/>
        <v>6.5031487059353209E-3</v>
      </c>
      <c r="Q585" s="1">
        <f t="shared" si="92"/>
        <v>44091.190300000002</v>
      </c>
      <c r="R585">
        <f t="shared" si="101"/>
        <v>-2.003029000479728E-2</v>
      </c>
    </row>
    <row r="586" spans="1:19" ht="12" customHeight="1" x14ac:dyDescent="0.2">
      <c r="A586" s="119" t="s">
        <v>1742</v>
      </c>
      <c r="B586" s="117" t="s">
        <v>39</v>
      </c>
      <c r="C586" s="118">
        <v>59111.441299999999</v>
      </c>
      <c r="D586" s="119">
        <v>2.9999999999999997E-4</v>
      </c>
      <c r="E586" s="27">
        <f t="shared" si="90"/>
        <v>5177.9888600481208</v>
      </c>
      <c r="F586" s="15">
        <f t="shared" si="91"/>
        <v>5178</v>
      </c>
      <c r="G586" s="93">
        <f t="shared" si="96"/>
        <v>-1.9500150003295857E-2</v>
      </c>
      <c r="K586">
        <f t="shared" si="97"/>
        <v>-1.9500150003295857E-2</v>
      </c>
      <c r="O586">
        <f t="shared" ca="1" si="100"/>
        <v>-1.7755320167807565E-2</v>
      </c>
      <c r="P586">
        <f t="shared" ca="1" si="99"/>
        <v>6.4999782954920059E-3</v>
      </c>
      <c r="Q586" s="1">
        <f t="shared" si="92"/>
        <v>44092.941299999999</v>
      </c>
      <c r="R586">
        <f t="shared" si="101"/>
        <v>-1.9500150003295857E-2</v>
      </c>
    </row>
    <row r="587" spans="1:19" ht="12" customHeight="1" x14ac:dyDescent="0.2">
      <c r="A587" s="119" t="s">
        <v>1741</v>
      </c>
      <c r="B587" s="117" t="s">
        <v>39</v>
      </c>
      <c r="C587" s="118">
        <v>59159.6086</v>
      </c>
      <c r="D587" s="119">
        <v>1E-4</v>
      </c>
      <c r="E587" s="27">
        <f t="shared" si="90"/>
        <v>5205.5056434562057</v>
      </c>
      <c r="F587" s="15">
        <f t="shared" si="91"/>
        <v>5205.5</v>
      </c>
      <c r="G587" s="93">
        <f t="shared" si="96"/>
        <v>9.8786999951698817E-3</v>
      </c>
      <c r="K587">
        <f t="shared" si="97"/>
        <v>9.8786999951698817E-3</v>
      </c>
      <c r="O587">
        <f t="shared" ca="1" si="100"/>
        <v>-1.769229520149479E-2</v>
      </c>
      <c r="P587">
        <f t="shared" ca="1" si="99"/>
        <v>6.4127920083008605E-3</v>
      </c>
      <c r="Q587" s="1">
        <f t="shared" si="92"/>
        <v>44141.1086</v>
      </c>
      <c r="R587">
        <f t="shared" si="101"/>
        <v>9.8786999951698817E-3</v>
      </c>
    </row>
    <row r="588" spans="1:19" ht="12" customHeight="1" x14ac:dyDescent="0.2">
      <c r="A588" s="116" t="s">
        <v>1743</v>
      </c>
      <c r="B588" s="117" t="s">
        <v>39</v>
      </c>
      <c r="C588" s="118">
        <v>59473.790200000003</v>
      </c>
      <c r="D588" s="119">
        <v>2.9999999999999997E-4</v>
      </c>
      <c r="E588" s="27">
        <f t="shared" si="90"/>
        <v>5384.9897963567328</v>
      </c>
      <c r="F588" s="15">
        <f t="shared" si="91"/>
        <v>5385</v>
      </c>
      <c r="G588" s="93">
        <f t="shared" si="96"/>
        <v>-1.7861170003016014E-2</v>
      </c>
      <c r="K588">
        <f t="shared" si="97"/>
        <v>-1.7861170003016014E-2</v>
      </c>
      <c r="O588">
        <f t="shared" ca="1" si="100"/>
        <v>-1.7280914057744137E-2</v>
      </c>
      <c r="P588">
        <f t="shared" ca="1" si="99"/>
        <v>5.8437033337259345E-3</v>
      </c>
      <c r="Q588" s="1">
        <f t="shared" si="92"/>
        <v>44455.290200000003</v>
      </c>
      <c r="R588">
        <f t="shared" si="101"/>
        <v>-1.7861170003016014E-2</v>
      </c>
    </row>
    <row r="589" spans="1:19" ht="12" customHeight="1" x14ac:dyDescent="0.2">
      <c r="A589" s="119" t="s">
        <v>1742</v>
      </c>
      <c r="B589" s="117" t="s">
        <v>39</v>
      </c>
      <c r="C589" s="118">
        <v>59482.542000000001</v>
      </c>
      <c r="D589" s="119">
        <v>1.1000000000000001E-3</v>
      </c>
      <c r="E589" s="27">
        <f t="shared" si="90"/>
        <v>5389.9894825552701</v>
      </c>
      <c r="F589" s="15">
        <f t="shared" si="91"/>
        <v>5390</v>
      </c>
      <c r="G589" s="93">
        <f t="shared" si="96"/>
        <v>-1.8410470001981594E-2</v>
      </c>
      <c r="K589">
        <f t="shared" si="97"/>
        <v>-1.8410470001981594E-2</v>
      </c>
      <c r="O589">
        <f t="shared" ca="1" si="100"/>
        <v>-1.7269454972960001E-2</v>
      </c>
      <c r="P589">
        <f t="shared" ca="1" si="99"/>
        <v>5.8278512815093629E-3</v>
      </c>
      <c r="Q589" s="1">
        <f t="shared" si="92"/>
        <v>44464.042000000001</v>
      </c>
      <c r="R589">
        <f t="shared" si="101"/>
        <v>-1.8410470001981594E-2</v>
      </c>
    </row>
    <row r="590" spans="1:19" ht="12" customHeight="1" x14ac:dyDescent="0.2">
      <c r="A590" s="119" t="s">
        <v>1744</v>
      </c>
      <c r="B590" s="117" t="s">
        <v>39</v>
      </c>
      <c r="C590" s="118">
        <v>59519.302500000224</v>
      </c>
      <c r="D590" s="119"/>
      <c r="E590" s="27">
        <f t="shared" si="90"/>
        <v>5410.9898441383148</v>
      </c>
      <c r="F590" s="15">
        <f t="shared" si="91"/>
        <v>5411</v>
      </c>
      <c r="G590" s="93">
        <f t="shared" si="96"/>
        <v>-1.7777529777958989E-2</v>
      </c>
      <c r="K590">
        <f t="shared" si="97"/>
        <v>-1.7777529777958989E-2</v>
      </c>
      <c r="O590">
        <f t="shared" ca="1" si="100"/>
        <v>-1.7221326816866608E-2</v>
      </c>
      <c r="P590">
        <f t="shared" ca="1" si="99"/>
        <v>5.7612726621997616E-3</v>
      </c>
      <c r="Q590" s="1">
        <f t="shared" si="92"/>
        <v>44500.802500000224</v>
      </c>
      <c r="R590">
        <f t="shared" si="101"/>
        <v>-1.7777529777958989E-2</v>
      </c>
    </row>
    <row r="591" spans="1:19" ht="12" customHeight="1" x14ac:dyDescent="0.2">
      <c r="A591" s="122" t="s">
        <v>1746</v>
      </c>
      <c r="B591" s="121" t="s">
        <v>41</v>
      </c>
      <c r="C591" s="118">
        <v>59831.787700000001</v>
      </c>
      <c r="D591" s="119">
        <v>1E-4</v>
      </c>
      <c r="E591" s="27">
        <f t="shared" si="90"/>
        <v>5589.5048858082</v>
      </c>
      <c r="F591" s="15">
        <f t="shared" si="91"/>
        <v>5589.5</v>
      </c>
      <c r="G591" s="93">
        <f t="shared" si="96"/>
        <v>8.5524599999189377E-3</v>
      </c>
      <c r="M591">
        <f>G591</f>
        <v>8.5524599999189377E-3</v>
      </c>
      <c r="O591">
        <f t="shared" ca="1" si="100"/>
        <v>-1.6812237490072782E-2</v>
      </c>
      <c r="P591">
        <f t="shared" ca="1" si="99"/>
        <v>5.1953543980681506E-3</v>
      </c>
      <c r="Q591" s="1">
        <f t="shared" si="92"/>
        <v>44813.287700000001</v>
      </c>
      <c r="S591">
        <f>G591</f>
        <v>8.5524599999189377E-3</v>
      </c>
    </row>
    <row r="592" spans="1:19" ht="12" customHeight="1" x14ac:dyDescent="0.2">
      <c r="A592" s="122" t="s">
        <v>1746</v>
      </c>
      <c r="B592" s="121" t="s">
        <v>39</v>
      </c>
      <c r="C592" s="118">
        <v>59853.642099999997</v>
      </c>
      <c r="D592" s="119">
        <v>2.0000000000000001E-4</v>
      </c>
      <c r="E592" s="27">
        <f t="shared" si="90"/>
        <v>5601.9897622973021</v>
      </c>
      <c r="F592" s="15">
        <f t="shared" si="91"/>
        <v>5602</v>
      </c>
      <c r="G592" s="93">
        <f t="shared" si="96"/>
        <v>-1.7920790007337928E-2</v>
      </c>
      <c r="M592">
        <f>G592</f>
        <v>-1.7920790007337928E-2</v>
      </c>
      <c r="O592">
        <f t="shared" ca="1" si="100"/>
        <v>-1.678358977811243E-2</v>
      </c>
      <c r="P592">
        <f t="shared" ca="1" si="99"/>
        <v>5.1557242675267199E-3</v>
      </c>
      <c r="Q592" s="1">
        <f t="shared" si="92"/>
        <v>44835.142099999997</v>
      </c>
      <c r="R592">
        <v>-1.7920790007337928E-2</v>
      </c>
      <c r="S592">
        <f>G592</f>
        <v>-1.7920790007337928E-2</v>
      </c>
    </row>
    <row r="593" spans="1:19" ht="12" customHeight="1" x14ac:dyDescent="0.2">
      <c r="A593" s="119" t="s">
        <v>1745</v>
      </c>
      <c r="B593" s="117" t="s">
        <v>39</v>
      </c>
      <c r="C593" s="120">
        <v>59883.399819999933</v>
      </c>
      <c r="D593" s="120">
        <v>5.0000000000000001E-4</v>
      </c>
      <c r="E593" s="27">
        <f t="shared" si="90"/>
        <v>5618.9896094125997</v>
      </c>
      <c r="F593" s="15">
        <f t="shared" si="91"/>
        <v>5619</v>
      </c>
      <c r="G593" s="93">
        <f t="shared" si="96"/>
        <v>-1.8188410074799322E-2</v>
      </c>
      <c r="N593">
        <f>G593</f>
        <v>-1.8188410074799322E-2</v>
      </c>
      <c r="O593">
        <f t="shared" ca="1" si="100"/>
        <v>-1.6744628889846354E-2</v>
      </c>
      <c r="P593">
        <f t="shared" ca="1" si="99"/>
        <v>5.1018272899903752E-3</v>
      </c>
      <c r="Q593" s="1">
        <f t="shared" si="92"/>
        <v>44864.899819999933</v>
      </c>
      <c r="R593">
        <f>G593</f>
        <v>-1.8188410074799322E-2</v>
      </c>
    </row>
    <row r="594" spans="1:19" ht="12" customHeight="1" x14ac:dyDescent="0.2">
      <c r="A594" s="122" t="s">
        <v>1746</v>
      </c>
      <c r="B594" s="121" t="s">
        <v>41</v>
      </c>
      <c r="C594" s="118">
        <v>59917.5599</v>
      </c>
      <c r="D594" s="119">
        <v>1E-4</v>
      </c>
      <c r="E594" s="27">
        <f t="shared" si="90"/>
        <v>5638.5044155687401</v>
      </c>
      <c r="F594" s="15">
        <f t="shared" si="91"/>
        <v>5638.5</v>
      </c>
      <c r="G594" s="93">
        <f t="shared" si="96"/>
        <v>7.7293199938139878E-3</v>
      </c>
      <c r="M594">
        <f>G594</f>
        <v>7.7293199938139878E-3</v>
      </c>
      <c r="O594">
        <f t="shared" ca="1" si="100"/>
        <v>-1.6699938459188206E-2</v>
      </c>
      <c r="P594">
        <f t="shared" ca="1" si="99"/>
        <v>5.0400042863457464E-3</v>
      </c>
      <c r="Q594" s="1">
        <f t="shared" si="92"/>
        <v>44899.0599</v>
      </c>
      <c r="S594">
        <f>G594</f>
        <v>7.7293199938139878E-3</v>
      </c>
    </row>
    <row r="595" spans="1:19" ht="12" customHeight="1" x14ac:dyDescent="0.2">
      <c r="A595" s="119" t="s">
        <v>1745</v>
      </c>
      <c r="B595" s="117" t="s">
        <v>41</v>
      </c>
      <c r="C595" s="120">
        <v>59961.322149999905</v>
      </c>
      <c r="D595" s="120">
        <v>5.0000000000000001E-4</v>
      </c>
      <c r="E595" s="27">
        <f t="shared" si="90"/>
        <v>5663.5047032057437</v>
      </c>
      <c r="F595" s="15">
        <f t="shared" si="91"/>
        <v>5663.5</v>
      </c>
      <c r="G595" s="93">
        <f t="shared" si="96"/>
        <v>8.232819898694288E-3</v>
      </c>
      <c r="N595">
        <f>G595</f>
        <v>8.232819898694288E-3</v>
      </c>
      <c r="O595">
        <f t="shared" ca="1" si="100"/>
        <v>-1.6642643035267499E-2</v>
      </c>
      <c r="P595">
        <f t="shared" ca="1" si="99"/>
        <v>4.9607440252628886E-3</v>
      </c>
      <c r="Q595" s="1">
        <f t="shared" si="92"/>
        <v>44942.822149999905</v>
      </c>
      <c r="S595">
        <f>G595</f>
        <v>8.232819898694288E-3</v>
      </c>
    </row>
    <row r="596" spans="1:19" ht="12" customHeight="1" x14ac:dyDescent="0.2">
      <c r="A596" s="47"/>
      <c r="B596" s="34"/>
      <c r="C596" s="47"/>
      <c r="D596" s="47"/>
      <c r="E596" s="47"/>
    </row>
    <row r="597" spans="1:19" ht="12" customHeight="1" x14ac:dyDescent="0.2">
      <c r="A597" s="47"/>
      <c r="B597" s="34"/>
      <c r="C597" s="47"/>
      <c r="D597" s="47"/>
      <c r="E597" s="47"/>
    </row>
    <row r="598" spans="1:19" ht="12" customHeight="1" x14ac:dyDescent="0.2">
      <c r="A598" s="47"/>
      <c r="B598" s="34"/>
      <c r="C598" s="47"/>
      <c r="D598" s="47"/>
      <c r="E598" s="47"/>
    </row>
    <row r="599" spans="1:19" ht="12" customHeight="1" x14ac:dyDescent="0.2">
      <c r="A599" s="47"/>
      <c r="B599" s="34"/>
      <c r="C599" s="47"/>
      <c r="D599" s="47"/>
      <c r="E599" s="47"/>
    </row>
    <row r="600" spans="1:19" ht="12" customHeight="1" x14ac:dyDescent="0.2">
      <c r="A600" s="47"/>
      <c r="B600" s="34"/>
      <c r="C600" s="47"/>
      <c r="D600" s="47"/>
      <c r="E600" s="47"/>
    </row>
    <row r="601" spans="1:19" x14ac:dyDescent="0.2">
      <c r="A601" s="47"/>
      <c r="B601" s="34"/>
      <c r="C601" s="47"/>
      <c r="D601" s="47"/>
      <c r="E601" s="47"/>
    </row>
    <row r="602" spans="1:19" x14ac:dyDescent="0.2">
      <c r="A602" s="47"/>
      <c r="B602" s="34"/>
      <c r="C602" s="47"/>
      <c r="D602" s="47"/>
      <c r="E602" s="47"/>
    </row>
    <row r="603" spans="1:19" x14ac:dyDescent="0.2">
      <c r="A603" s="47"/>
      <c r="B603" s="34"/>
      <c r="C603" s="47"/>
      <c r="D603" s="47"/>
      <c r="E603" s="47"/>
    </row>
    <row r="604" spans="1:19" x14ac:dyDescent="0.2">
      <c r="A604" s="47"/>
      <c r="B604" s="34"/>
      <c r="C604" s="47"/>
      <c r="D604" s="47"/>
      <c r="E604" s="47"/>
    </row>
    <row r="605" spans="1:19" x14ac:dyDescent="0.2">
      <c r="A605" s="47"/>
      <c r="B605" s="34"/>
      <c r="C605" s="47"/>
      <c r="D605" s="47"/>
      <c r="E605" s="47"/>
    </row>
    <row r="606" spans="1:19" x14ac:dyDescent="0.2">
      <c r="A606" s="47"/>
      <c r="B606" s="34"/>
      <c r="C606" s="47"/>
      <c r="D606" s="47"/>
      <c r="E606" s="47"/>
    </row>
    <row r="607" spans="1:19" x14ac:dyDescent="0.2">
      <c r="A607" s="47"/>
      <c r="B607" s="34"/>
      <c r="C607" s="47"/>
      <c r="D607" s="47"/>
      <c r="E607" s="47"/>
    </row>
    <row r="608" spans="1:19" x14ac:dyDescent="0.2">
      <c r="A608" s="47"/>
      <c r="B608" s="34"/>
      <c r="C608" s="47"/>
      <c r="D608" s="47"/>
      <c r="E608" s="47"/>
    </row>
    <row r="609" spans="1:5" x14ac:dyDescent="0.2">
      <c r="A609" s="47"/>
      <c r="B609" s="34"/>
      <c r="C609" s="47"/>
      <c r="D609" s="47"/>
      <c r="E609" s="47"/>
    </row>
    <row r="610" spans="1:5" x14ac:dyDescent="0.2">
      <c r="A610" s="47"/>
      <c r="B610" s="34"/>
      <c r="C610" s="47"/>
      <c r="D610" s="47"/>
      <c r="E610" s="47"/>
    </row>
    <row r="611" spans="1:5" x14ac:dyDescent="0.2">
      <c r="A611" s="47"/>
      <c r="B611" s="34"/>
      <c r="C611" s="47"/>
      <c r="D611" s="47"/>
      <c r="E611" s="47"/>
    </row>
    <row r="612" spans="1:5" x14ac:dyDescent="0.2">
      <c r="A612" s="47"/>
      <c r="B612" s="34"/>
      <c r="C612" s="47"/>
      <c r="D612" s="47"/>
      <c r="E612" s="47"/>
    </row>
    <row r="613" spans="1:5" x14ac:dyDescent="0.2">
      <c r="A613" s="47"/>
      <c r="B613" s="34"/>
      <c r="C613" s="47"/>
      <c r="D613" s="47"/>
      <c r="E613" s="47"/>
    </row>
    <row r="614" spans="1:5" x14ac:dyDescent="0.2">
      <c r="A614" s="47"/>
      <c r="B614" s="34"/>
      <c r="C614" s="47"/>
      <c r="D614" s="47"/>
      <c r="E614" s="47"/>
    </row>
    <row r="615" spans="1:5" x14ac:dyDescent="0.2">
      <c r="A615" s="47"/>
      <c r="B615" s="34"/>
      <c r="C615" s="47"/>
      <c r="D615" s="47"/>
      <c r="E615" s="47"/>
    </row>
    <row r="616" spans="1:5" x14ac:dyDescent="0.2">
      <c r="A616" s="47"/>
      <c r="B616" s="34"/>
      <c r="C616" s="47"/>
      <c r="D616" s="47"/>
      <c r="E616" s="47"/>
    </row>
    <row r="617" spans="1:5" x14ac:dyDescent="0.2">
      <c r="A617" s="47"/>
      <c r="B617" s="34"/>
      <c r="C617" s="47"/>
      <c r="D617" s="47"/>
      <c r="E617" s="47"/>
    </row>
    <row r="618" spans="1:5" x14ac:dyDescent="0.2">
      <c r="A618" s="47"/>
      <c r="B618" s="34"/>
      <c r="C618" s="47"/>
      <c r="D618" s="47"/>
      <c r="E618" s="47"/>
    </row>
    <row r="619" spans="1:5" x14ac:dyDescent="0.2">
      <c r="A619" s="47"/>
      <c r="B619" s="34"/>
      <c r="C619" s="47"/>
      <c r="D619" s="47"/>
      <c r="E619" s="47"/>
    </row>
    <row r="620" spans="1:5" x14ac:dyDescent="0.2">
      <c r="A620" s="47"/>
      <c r="B620" s="34"/>
      <c r="C620" s="47"/>
      <c r="D620" s="47"/>
      <c r="E620" s="47"/>
    </row>
    <row r="621" spans="1:5" x14ac:dyDescent="0.2">
      <c r="A621" s="47"/>
      <c r="B621" s="34"/>
      <c r="C621" s="47"/>
      <c r="D621" s="47"/>
      <c r="E621" s="47"/>
    </row>
    <row r="622" spans="1:5" x14ac:dyDescent="0.2">
      <c r="A622" s="47"/>
      <c r="B622" s="34"/>
      <c r="C622" s="47"/>
      <c r="D622" s="47"/>
      <c r="E622" s="47"/>
    </row>
    <row r="623" spans="1:5" x14ac:dyDescent="0.2">
      <c r="A623" s="47"/>
      <c r="B623" s="34"/>
      <c r="C623" s="47"/>
      <c r="D623" s="47"/>
      <c r="E623" s="47"/>
    </row>
    <row r="624" spans="1:5" x14ac:dyDescent="0.2">
      <c r="A624" s="47"/>
      <c r="B624" s="34"/>
      <c r="C624" s="47"/>
      <c r="D624" s="47"/>
      <c r="E624" s="47"/>
    </row>
    <row r="625" spans="1:5" x14ac:dyDescent="0.2">
      <c r="A625" s="47"/>
      <c r="B625" s="34"/>
      <c r="C625" s="47"/>
      <c r="D625" s="47"/>
      <c r="E625" s="47"/>
    </row>
    <row r="626" spans="1:5" x14ac:dyDescent="0.2">
      <c r="A626" s="47"/>
      <c r="B626" s="34"/>
      <c r="C626" s="47"/>
      <c r="D626" s="47"/>
      <c r="E626" s="47"/>
    </row>
    <row r="627" spans="1:5" x14ac:dyDescent="0.2">
      <c r="A627" s="47"/>
      <c r="B627" s="34"/>
      <c r="C627" s="47"/>
      <c r="D627" s="47"/>
      <c r="E627" s="47"/>
    </row>
    <row r="628" spans="1:5" x14ac:dyDescent="0.2">
      <c r="A628" s="47"/>
      <c r="B628" s="34"/>
      <c r="C628" s="47"/>
      <c r="D628" s="47"/>
      <c r="E628" s="47"/>
    </row>
    <row r="629" spans="1:5" x14ac:dyDescent="0.2">
      <c r="A629" s="47"/>
      <c r="B629" s="34"/>
      <c r="C629" s="47"/>
      <c r="D629" s="47"/>
      <c r="E629" s="47"/>
    </row>
    <row r="630" spans="1:5" x14ac:dyDescent="0.2">
      <c r="A630" s="47"/>
      <c r="B630" s="34"/>
      <c r="C630" s="47"/>
      <c r="D630" s="47"/>
      <c r="E630" s="47"/>
    </row>
    <row r="631" spans="1:5" x14ac:dyDescent="0.2">
      <c r="A631" s="47"/>
      <c r="B631" s="34"/>
      <c r="C631" s="47"/>
      <c r="D631" s="47"/>
      <c r="E631" s="47"/>
    </row>
    <row r="632" spans="1:5" x14ac:dyDescent="0.2">
      <c r="A632" s="47"/>
      <c r="B632" s="34"/>
      <c r="C632" s="47"/>
      <c r="D632" s="47"/>
      <c r="E632" s="47"/>
    </row>
    <row r="633" spans="1:5" x14ac:dyDescent="0.2">
      <c r="A633" s="47"/>
      <c r="B633" s="34"/>
      <c r="C633" s="47"/>
      <c r="D633" s="47"/>
      <c r="E633" s="47"/>
    </row>
    <row r="634" spans="1:5" x14ac:dyDescent="0.2">
      <c r="A634" s="47"/>
      <c r="B634" s="34"/>
      <c r="C634" s="47"/>
      <c r="D634" s="47"/>
      <c r="E634" s="47"/>
    </row>
    <row r="635" spans="1:5" x14ac:dyDescent="0.2">
      <c r="A635" s="47"/>
      <c r="B635" s="34"/>
      <c r="C635" s="47"/>
      <c r="D635" s="47"/>
      <c r="E635" s="47"/>
    </row>
    <row r="636" spans="1:5" x14ac:dyDescent="0.2">
      <c r="A636" s="47"/>
      <c r="B636" s="34"/>
      <c r="C636" s="47"/>
      <c r="D636" s="47"/>
      <c r="E636" s="47"/>
    </row>
    <row r="637" spans="1:5" x14ac:dyDescent="0.2">
      <c r="A637" s="47"/>
      <c r="B637" s="34"/>
      <c r="C637" s="47"/>
      <c r="D637" s="47"/>
      <c r="E637" s="47"/>
    </row>
    <row r="638" spans="1:5" x14ac:dyDescent="0.2">
      <c r="A638" s="47"/>
      <c r="B638" s="34"/>
      <c r="C638" s="47"/>
      <c r="D638" s="47"/>
      <c r="E638" s="47"/>
    </row>
    <row r="639" spans="1:5" x14ac:dyDescent="0.2">
      <c r="A639" s="47"/>
      <c r="B639" s="34"/>
      <c r="C639" s="47"/>
      <c r="D639" s="47"/>
      <c r="E639" s="47"/>
    </row>
    <row r="640" spans="1:5" x14ac:dyDescent="0.2">
      <c r="A640" s="47"/>
      <c r="B640" s="34"/>
      <c r="C640" s="47"/>
      <c r="D640" s="47"/>
      <c r="E640" s="47"/>
    </row>
    <row r="641" spans="1:5" x14ac:dyDescent="0.2">
      <c r="A641" s="47"/>
      <c r="B641" s="34"/>
      <c r="C641" s="47"/>
      <c r="D641" s="47"/>
      <c r="E641" s="47"/>
    </row>
    <row r="642" spans="1:5" x14ac:dyDescent="0.2">
      <c r="A642" s="47"/>
      <c r="B642" s="34"/>
      <c r="C642" s="47"/>
      <c r="D642" s="47"/>
      <c r="E642" s="47"/>
    </row>
    <row r="643" spans="1:5" x14ac:dyDescent="0.2">
      <c r="A643" s="47"/>
      <c r="B643" s="34"/>
      <c r="C643" s="47"/>
      <c r="D643" s="47"/>
      <c r="E643" s="47"/>
    </row>
    <row r="644" spans="1:5" x14ac:dyDescent="0.2">
      <c r="A644" s="47"/>
      <c r="B644" s="34"/>
      <c r="C644" s="47"/>
      <c r="D644" s="47"/>
      <c r="E644" s="47"/>
    </row>
    <row r="645" spans="1:5" x14ac:dyDescent="0.2">
      <c r="A645" s="47"/>
      <c r="B645" s="34"/>
      <c r="C645" s="47"/>
      <c r="D645" s="47"/>
      <c r="E645" s="47"/>
    </row>
    <row r="646" spans="1:5" x14ac:dyDescent="0.2">
      <c r="A646" s="47"/>
      <c r="B646" s="34"/>
      <c r="C646" s="47"/>
      <c r="D646" s="47"/>
      <c r="E646" s="47"/>
    </row>
    <row r="647" spans="1:5" x14ac:dyDescent="0.2">
      <c r="A647" s="47"/>
      <c r="B647" s="34"/>
      <c r="C647" s="47"/>
      <c r="D647" s="47"/>
      <c r="E647" s="47"/>
    </row>
    <row r="648" spans="1:5" x14ac:dyDescent="0.2">
      <c r="A648" s="47"/>
      <c r="B648" s="34"/>
      <c r="C648" s="47"/>
      <c r="D648" s="47"/>
      <c r="E648" s="47"/>
    </row>
    <row r="649" spans="1:5" x14ac:dyDescent="0.2">
      <c r="A649" s="47"/>
      <c r="B649" s="34"/>
      <c r="C649" s="47"/>
      <c r="D649" s="47"/>
      <c r="E649" s="47"/>
    </row>
    <row r="650" spans="1:5" x14ac:dyDescent="0.2">
      <c r="A650" s="47"/>
      <c r="B650" s="34"/>
      <c r="C650" s="47"/>
      <c r="D650" s="47"/>
      <c r="E650" s="47"/>
    </row>
    <row r="651" spans="1:5" x14ac:dyDescent="0.2">
      <c r="A651" s="47"/>
      <c r="B651" s="34"/>
      <c r="C651" s="47"/>
      <c r="D651" s="47"/>
      <c r="E651" s="47"/>
    </row>
    <row r="652" spans="1:5" x14ac:dyDescent="0.2">
      <c r="A652" s="47"/>
      <c r="B652" s="34"/>
      <c r="C652" s="47"/>
      <c r="D652" s="47"/>
      <c r="E652" s="47"/>
    </row>
    <row r="653" spans="1:5" x14ac:dyDescent="0.2">
      <c r="A653" s="47"/>
      <c r="B653" s="34"/>
      <c r="C653" s="47"/>
      <c r="D653" s="47"/>
      <c r="E653" s="47"/>
    </row>
    <row r="654" spans="1:5" x14ac:dyDescent="0.2">
      <c r="A654" s="47"/>
      <c r="B654" s="34"/>
      <c r="C654" s="47"/>
      <c r="D654" s="47"/>
      <c r="E654" s="47"/>
    </row>
    <row r="655" spans="1:5" x14ac:dyDescent="0.2">
      <c r="A655" s="47"/>
      <c r="B655" s="34"/>
      <c r="C655" s="47"/>
      <c r="D655" s="47"/>
      <c r="E655" s="47"/>
    </row>
    <row r="656" spans="1:5" x14ac:dyDescent="0.2">
      <c r="A656" s="47"/>
      <c r="B656" s="34"/>
      <c r="C656" s="47"/>
      <c r="D656" s="47"/>
      <c r="E656" s="47"/>
    </row>
    <row r="657" spans="1:5" x14ac:dyDescent="0.2">
      <c r="A657" s="47"/>
      <c r="B657" s="34"/>
      <c r="C657" s="47"/>
      <c r="D657" s="47"/>
      <c r="E657" s="47"/>
    </row>
    <row r="658" spans="1:5" x14ac:dyDescent="0.2">
      <c r="A658" s="47"/>
      <c r="B658" s="34"/>
      <c r="C658" s="47"/>
      <c r="D658" s="47"/>
      <c r="E658" s="47"/>
    </row>
    <row r="659" spans="1:5" x14ac:dyDescent="0.2">
      <c r="A659" s="47"/>
      <c r="B659" s="34"/>
      <c r="C659" s="47"/>
      <c r="D659" s="47"/>
      <c r="E659" s="47"/>
    </row>
    <row r="660" spans="1:5" x14ac:dyDescent="0.2">
      <c r="A660" s="47"/>
      <c r="B660" s="34"/>
      <c r="C660" s="47"/>
      <c r="D660" s="47"/>
      <c r="E660" s="47"/>
    </row>
    <row r="661" spans="1:5" x14ac:dyDescent="0.2">
      <c r="A661" s="47"/>
      <c r="B661" s="34"/>
      <c r="C661" s="47"/>
      <c r="D661" s="47"/>
      <c r="E661" s="47"/>
    </row>
    <row r="662" spans="1:5" x14ac:dyDescent="0.2">
      <c r="A662" s="47"/>
      <c r="B662" s="34"/>
      <c r="C662" s="47"/>
      <c r="D662" s="47"/>
      <c r="E662" s="47"/>
    </row>
    <row r="663" spans="1:5" x14ac:dyDescent="0.2">
      <c r="A663" s="47"/>
      <c r="B663" s="34"/>
      <c r="C663" s="47"/>
      <c r="D663" s="47"/>
      <c r="E663" s="47"/>
    </row>
    <row r="664" spans="1:5" x14ac:dyDescent="0.2">
      <c r="A664" s="47"/>
      <c r="B664" s="34"/>
      <c r="C664" s="47"/>
      <c r="D664" s="47"/>
      <c r="E664" s="47"/>
    </row>
    <row r="665" spans="1:5" x14ac:dyDescent="0.2">
      <c r="A665" s="47"/>
      <c r="B665" s="34"/>
      <c r="C665" s="47"/>
      <c r="D665" s="47"/>
      <c r="E665" s="47"/>
    </row>
    <row r="666" spans="1:5" x14ac:dyDescent="0.2">
      <c r="A666" s="47"/>
      <c r="B666" s="34"/>
      <c r="C666" s="47"/>
      <c r="D666" s="47"/>
      <c r="E666" s="47"/>
    </row>
    <row r="667" spans="1:5" x14ac:dyDescent="0.2">
      <c r="A667" s="47"/>
      <c r="B667" s="34"/>
      <c r="C667" s="47"/>
      <c r="D667" s="47"/>
      <c r="E667" s="47"/>
    </row>
    <row r="668" spans="1:5" x14ac:dyDescent="0.2">
      <c r="A668" s="47"/>
      <c r="B668" s="34"/>
      <c r="C668" s="47"/>
      <c r="D668" s="47"/>
      <c r="E668" s="47"/>
    </row>
    <row r="669" spans="1:5" x14ac:dyDescent="0.2">
      <c r="A669" s="47"/>
      <c r="B669" s="34"/>
      <c r="C669" s="47"/>
      <c r="D669" s="47"/>
      <c r="E669" s="47"/>
    </row>
    <row r="670" spans="1:5" x14ac:dyDescent="0.2">
      <c r="A670" s="47"/>
      <c r="B670" s="34"/>
      <c r="C670" s="47"/>
      <c r="D670" s="47"/>
      <c r="E670" s="47"/>
    </row>
    <row r="671" spans="1:5" x14ac:dyDescent="0.2">
      <c r="A671" s="47"/>
      <c r="B671" s="34"/>
      <c r="C671" s="47"/>
      <c r="D671" s="47"/>
      <c r="E671" s="47"/>
    </row>
    <row r="672" spans="1:5" x14ac:dyDescent="0.2">
      <c r="A672" s="47"/>
      <c r="B672" s="34"/>
      <c r="C672" s="47"/>
      <c r="D672" s="47"/>
      <c r="E672" s="47"/>
    </row>
    <row r="673" spans="1:5" x14ac:dyDescent="0.2">
      <c r="A673" s="47"/>
      <c r="B673" s="34"/>
      <c r="C673" s="47"/>
      <c r="D673" s="47"/>
      <c r="E673" s="47"/>
    </row>
    <row r="674" spans="1:5" x14ac:dyDescent="0.2">
      <c r="A674" s="47"/>
      <c r="B674" s="34"/>
      <c r="C674" s="47"/>
      <c r="D674" s="47"/>
      <c r="E674" s="47"/>
    </row>
    <row r="675" spans="1:5" x14ac:dyDescent="0.2">
      <c r="A675" s="47"/>
      <c r="B675" s="34"/>
      <c r="C675" s="47"/>
      <c r="D675" s="47"/>
      <c r="E675" s="47"/>
    </row>
    <row r="676" spans="1:5" x14ac:dyDescent="0.2">
      <c r="A676" s="47"/>
      <c r="B676" s="34"/>
      <c r="C676" s="47"/>
      <c r="D676" s="47"/>
      <c r="E676" s="47"/>
    </row>
    <row r="677" spans="1:5" x14ac:dyDescent="0.2">
      <c r="A677" s="47"/>
      <c r="B677" s="34"/>
      <c r="C677" s="47"/>
      <c r="D677" s="47"/>
      <c r="E677" s="47"/>
    </row>
    <row r="678" spans="1:5" x14ac:dyDescent="0.2">
      <c r="A678" s="47"/>
      <c r="B678" s="34"/>
      <c r="C678" s="47"/>
      <c r="D678" s="47"/>
      <c r="E678" s="47"/>
    </row>
    <row r="679" spans="1:5" x14ac:dyDescent="0.2">
      <c r="A679" s="47"/>
      <c r="B679" s="34"/>
      <c r="C679" s="47"/>
      <c r="D679" s="47"/>
      <c r="E679" s="47"/>
    </row>
    <row r="680" spans="1:5" x14ac:dyDescent="0.2">
      <c r="A680" s="47"/>
      <c r="B680" s="34"/>
      <c r="C680" s="47"/>
      <c r="D680" s="47"/>
      <c r="E680" s="47"/>
    </row>
    <row r="681" spans="1:5" x14ac:dyDescent="0.2">
      <c r="A681" s="47"/>
      <c r="B681" s="34"/>
      <c r="C681" s="47"/>
      <c r="D681" s="47"/>
      <c r="E681" s="47"/>
    </row>
    <row r="682" spans="1:5" x14ac:dyDescent="0.2">
      <c r="A682" s="47"/>
      <c r="B682" s="34"/>
      <c r="C682" s="47"/>
      <c r="D682" s="47"/>
      <c r="E682" s="47"/>
    </row>
    <row r="683" spans="1:5" x14ac:dyDescent="0.2">
      <c r="A683" s="47"/>
      <c r="B683" s="34"/>
      <c r="C683" s="47"/>
      <c r="D683" s="47"/>
      <c r="E683" s="47"/>
    </row>
    <row r="684" spans="1:5" x14ac:dyDescent="0.2">
      <c r="A684" s="47"/>
      <c r="B684" s="34"/>
      <c r="C684" s="47"/>
      <c r="D684" s="47"/>
      <c r="E684" s="47"/>
    </row>
    <row r="685" spans="1:5" x14ac:dyDescent="0.2">
      <c r="A685" s="47"/>
      <c r="B685" s="34"/>
      <c r="C685" s="47"/>
      <c r="D685" s="47"/>
      <c r="E685" s="47"/>
    </row>
    <row r="686" spans="1:5" x14ac:dyDescent="0.2">
      <c r="A686" s="47"/>
      <c r="B686" s="34"/>
      <c r="C686" s="47"/>
      <c r="D686" s="47"/>
      <c r="E686" s="47"/>
    </row>
    <row r="687" spans="1:5" x14ac:dyDescent="0.2">
      <c r="A687" s="47"/>
      <c r="B687" s="34"/>
      <c r="C687" s="47"/>
      <c r="D687" s="47"/>
      <c r="E687" s="47"/>
    </row>
    <row r="688" spans="1:5" x14ac:dyDescent="0.2">
      <c r="A688" s="47"/>
      <c r="B688" s="34"/>
      <c r="C688" s="47"/>
      <c r="D688" s="47"/>
      <c r="E688" s="47"/>
    </row>
    <row r="689" spans="1:5" x14ac:dyDescent="0.2">
      <c r="A689" s="47"/>
      <c r="B689" s="34"/>
      <c r="C689" s="47"/>
      <c r="D689" s="47"/>
      <c r="E689" s="47"/>
    </row>
    <row r="690" spans="1:5" x14ac:dyDescent="0.2">
      <c r="A690" s="47"/>
      <c r="B690" s="34"/>
      <c r="C690" s="47"/>
      <c r="D690" s="47"/>
      <c r="E690" s="47"/>
    </row>
    <row r="691" spans="1:5" x14ac:dyDescent="0.2">
      <c r="A691" s="47"/>
      <c r="B691" s="47"/>
      <c r="C691" s="47"/>
      <c r="D691" s="47"/>
      <c r="E691" s="47"/>
    </row>
    <row r="692" spans="1:5" x14ac:dyDescent="0.2">
      <c r="A692" s="47"/>
      <c r="B692" s="47"/>
      <c r="C692" s="47"/>
      <c r="D692" s="47"/>
      <c r="E692" s="47"/>
    </row>
    <row r="693" spans="1:5" x14ac:dyDescent="0.2">
      <c r="A693" s="47"/>
      <c r="B693" s="47"/>
      <c r="C693" s="47"/>
      <c r="D693" s="47"/>
      <c r="E693" s="47"/>
    </row>
    <row r="694" spans="1:5" x14ac:dyDescent="0.2">
      <c r="A694" s="47"/>
      <c r="B694" s="47"/>
      <c r="C694" s="47"/>
      <c r="D694" s="47"/>
      <c r="E694" s="47"/>
    </row>
    <row r="695" spans="1:5" x14ac:dyDescent="0.2">
      <c r="A695" s="47"/>
      <c r="B695" s="47"/>
      <c r="C695" s="47"/>
      <c r="D695" s="47"/>
      <c r="E695" s="47"/>
    </row>
    <row r="696" spans="1:5" x14ac:dyDescent="0.2">
      <c r="A696" s="47"/>
      <c r="B696" s="47"/>
      <c r="C696" s="47"/>
      <c r="D696" s="47"/>
      <c r="E696" s="47"/>
    </row>
    <row r="697" spans="1:5" x14ac:dyDescent="0.2">
      <c r="A697" s="47"/>
      <c r="B697" s="47"/>
      <c r="C697" s="47"/>
      <c r="D697" s="47"/>
      <c r="E697" s="47"/>
    </row>
    <row r="698" spans="1:5" x14ac:dyDescent="0.2">
      <c r="A698" s="47"/>
      <c r="B698" s="47"/>
      <c r="C698" s="47"/>
      <c r="D698" s="47"/>
      <c r="E698" s="47"/>
    </row>
    <row r="699" spans="1:5" x14ac:dyDescent="0.2">
      <c r="A699" s="47"/>
      <c r="B699" s="47"/>
      <c r="C699" s="47"/>
      <c r="D699" s="47"/>
      <c r="E699" s="47"/>
    </row>
    <row r="700" spans="1:5" x14ac:dyDescent="0.2">
      <c r="A700" s="47"/>
      <c r="B700" s="47"/>
      <c r="C700" s="47"/>
      <c r="D700" s="47"/>
      <c r="E700" s="47"/>
    </row>
    <row r="701" spans="1:5" x14ac:dyDescent="0.2">
      <c r="A701" s="47"/>
      <c r="B701" s="47"/>
      <c r="C701" s="47"/>
      <c r="D701" s="47"/>
      <c r="E701" s="47"/>
    </row>
    <row r="702" spans="1:5" x14ac:dyDescent="0.2">
      <c r="A702" s="47"/>
      <c r="B702" s="47"/>
      <c r="C702" s="47"/>
      <c r="D702" s="47"/>
      <c r="E702" s="47"/>
    </row>
    <row r="703" spans="1:5" x14ac:dyDescent="0.2">
      <c r="A703" s="47"/>
      <c r="B703" s="47"/>
      <c r="C703" s="47"/>
      <c r="D703" s="47"/>
      <c r="E703" s="47"/>
    </row>
    <row r="704" spans="1:5" x14ac:dyDescent="0.2">
      <c r="A704" s="47"/>
      <c r="B704" s="47"/>
      <c r="C704" s="47"/>
      <c r="D704" s="47"/>
      <c r="E704" s="47"/>
    </row>
    <row r="705" spans="1:5" x14ac:dyDescent="0.2">
      <c r="A705" s="47"/>
      <c r="B705" s="47"/>
      <c r="C705" s="47"/>
      <c r="D705" s="47"/>
      <c r="E705" s="47"/>
    </row>
    <row r="706" spans="1:5" x14ac:dyDescent="0.2">
      <c r="A706" s="47"/>
      <c r="B706" s="47"/>
      <c r="C706" s="47"/>
      <c r="D706" s="47"/>
      <c r="E706" s="47"/>
    </row>
    <row r="707" spans="1:5" x14ac:dyDescent="0.2">
      <c r="A707" s="47"/>
      <c r="B707" s="47"/>
      <c r="C707" s="47"/>
      <c r="D707" s="47"/>
      <c r="E707" s="47"/>
    </row>
    <row r="708" spans="1:5" x14ac:dyDescent="0.2">
      <c r="A708" s="47"/>
      <c r="B708" s="47"/>
      <c r="C708" s="47"/>
      <c r="D708" s="47"/>
      <c r="E708" s="47"/>
    </row>
    <row r="709" spans="1:5" x14ac:dyDescent="0.2">
      <c r="A709" s="47"/>
      <c r="B709" s="47"/>
      <c r="C709" s="47"/>
      <c r="D709" s="47"/>
      <c r="E709" s="47"/>
    </row>
    <row r="710" spans="1:5" x14ac:dyDescent="0.2">
      <c r="A710" s="47"/>
      <c r="B710" s="47"/>
      <c r="C710" s="47"/>
      <c r="D710" s="47"/>
      <c r="E710" s="47"/>
    </row>
    <row r="711" spans="1:5" x14ac:dyDescent="0.2">
      <c r="A711" s="47"/>
      <c r="B711" s="47"/>
      <c r="C711" s="47"/>
      <c r="D711" s="47"/>
      <c r="E711" s="47"/>
    </row>
    <row r="712" spans="1:5" x14ac:dyDescent="0.2">
      <c r="A712" s="47"/>
      <c r="B712" s="47"/>
      <c r="C712" s="47"/>
      <c r="D712" s="47"/>
      <c r="E712" s="47"/>
    </row>
    <row r="713" spans="1:5" x14ac:dyDescent="0.2">
      <c r="A713" s="47"/>
      <c r="B713" s="47"/>
      <c r="C713" s="47"/>
      <c r="D713" s="47"/>
      <c r="E713" s="47"/>
    </row>
    <row r="714" spans="1:5" x14ac:dyDescent="0.2">
      <c r="A714" s="47"/>
      <c r="B714" s="47"/>
      <c r="C714" s="47"/>
      <c r="D714" s="47"/>
      <c r="E714" s="47"/>
    </row>
    <row r="715" spans="1:5" x14ac:dyDescent="0.2">
      <c r="A715" s="47"/>
      <c r="B715" s="47"/>
      <c r="C715" s="47"/>
      <c r="D715" s="47"/>
      <c r="E715" s="47"/>
    </row>
    <row r="716" spans="1:5" x14ac:dyDescent="0.2">
      <c r="A716" s="47"/>
      <c r="B716" s="47"/>
      <c r="C716" s="47"/>
      <c r="D716" s="47"/>
      <c r="E716" s="47"/>
    </row>
    <row r="717" spans="1:5" x14ac:dyDescent="0.2">
      <c r="A717" s="47"/>
      <c r="B717" s="47"/>
      <c r="C717" s="47"/>
      <c r="D717" s="47"/>
      <c r="E717" s="47"/>
    </row>
    <row r="718" spans="1:5" x14ac:dyDescent="0.2">
      <c r="A718" s="47"/>
      <c r="B718" s="47"/>
      <c r="C718" s="47"/>
      <c r="D718" s="47"/>
      <c r="E718" s="47"/>
    </row>
    <row r="719" spans="1:5" x14ac:dyDescent="0.2">
      <c r="A719" s="47"/>
      <c r="B719" s="47"/>
      <c r="C719" s="47"/>
      <c r="D719" s="47"/>
      <c r="E719" s="47"/>
    </row>
    <row r="720" spans="1:5" x14ac:dyDescent="0.2">
      <c r="A720" s="47"/>
      <c r="B720" s="47"/>
      <c r="C720" s="47"/>
      <c r="D720" s="47"/>
      <c r="E720" s="47"/>
    </row>
    <row r="721" spans="1:5" x14ac:dyDescent="0.2">
      <c r="A721" s="47"/>
      <c r="B721" s="47"/>
      <c r="C721" s="47"/>
      <c r="D721" s="47"/>
      <c r="E721" s="47"/>
    </row>
    <row r="722" spans="1:5" x14ac:dyDescent="0.2">
      <c r="A722" s="47"/>
      <c r="B722" s="47"/>
      <c r="C722" s="47"/>
      <c r="D722" s="47"/>
      <c r="E722" s="47"/>
    </row>
    <row r="723" spans="1:5" x14ac:dyDescent="0.2">
      <c r="A723" s="47"/>
      <c r="B723" s="47"/>
      <c r="C723" s="47"/>
      <c r="D723" s="47"/>
      <c r="E723" s="47"/>
    </row>
    <row r="724" spans="1:5" x14ac:dyDescent="0.2">
      <c r="A724" s="47"/>
      <c r="B724" s="47"/>
      <c r="C724" s="47"/>
      <c r="D724" s="47"/>
      <c r="E724" s="47"/>
    </row>
    <row r="725" spans="1:5" x14ac:dyDescent="0.2">
      <c r="A725" s="47"/>
      <c r="B725" s="47"/>
      <c r="C725" s="47"/>
      <c r="D725" s="47"/>
      <c r="E725" s="47"/>
    </row>
    <row r="726" spans="1:5" x14ac:dyDescent="0.2">
      <c r="A726" s="47"/>
      <c r="B726" s="47"/>
      <c r="C726" s="47"/>
      <c r="D726" s="47"/>
      <c r="E726" s="47"/>
    </row>
    <row r="727" spans="1:5" x14ac:dyDescent="0.2">
      <c r="A727" s="47"/>
      <c r="B727" s="47"/>
      <c r="C727" s="47"/>
      <c r="D727" s="47"/>
      <c r="E727" s="47"/>
    </row>
    <row r="728" spans="1:5" x14ac:dyDescent="0.2">
      <c r="A728" s="47"/>
      <c r="B728" s="47"/>
      <c r="C728" s="47"/>
      <c r="D728" s="47"/>
      <c r="E728" s="47"/>
    </row>
    <row r="729" spans="1:5" x14ac:dyDescent="0.2">
      <c r="A729" s="47"/>
      <c r="B729" s="47"/>
      <c r="C729" s="47"/>
      <c r="D729" s="47"/>
      <c r="E729" s="47"/>
    </row>
    <row r="730" spans="1:5" x14ac:dyDescent="0.2">
      <c r="A730" s="47"/>
      <c r="B730" s="47"/>
      <c r="C730" s="47"/>
      <c r="D730" s="47"/>
      <c r="E730" s="47"/>
    </row>
    <row r="731" spans="1:5" x14ac:dyDescent="0.2">
      <c r="A731" s="47"/>
      <c r="B731" s="47"/>
      <c r="C731" s="47"/>
      <c r="D731" s="47"/>
      <c r="E731" s="47"/>
    </row>
    <row r="732" spans="1:5" x14ac:dyDescent="0.2">
      <c r="A732" s="47"/>
      <c r="B732" s="47"/>
      <c r="C732" s="47"/>
      <c r="D732" s="47"/>
      <c r="E732" s="47"/>
    </row>
    <row r="733" spans="1:5" x14ac:dyDescent="0.2">
      <c r="A733" s="47"/>
      <c r="B733" s="47"/>
      <c r="C733" s="47"/>
      <c r="D733" s="47"/>
      <c r="E733" s="47"/>
    </row>
    <row r="734" spans="1:5" x14ac:dyDescent="0.2">
      <c r="A734" s="47"/>
      <c r="B734" s="47"/>
      <c r="C734" s="47"/>
      <c r="D734" s="47"/>
      <c r="E734" s="47"/>
    </row>
    <row r="735" spans="1:5" x14ac:dyDescent="0.2">
      <c r="A735" s="47"/>
      <c r="B735" s="47"/>
      <c r="C735" s="47"/>
      <c r="D735" s="47"/>
      <c r="E735" s="47"/>
    </row>
    <row r="736" spans="1:5" x14ac:dyDescent="0.2">
      <c r="A736" s="47"/>
      <c r="B736" s="47"/>
      <c r="C736" s="47"/>
      <c r="D736" s="47"/>
      <c r="E736" s="47"/>
    </row>
    <row r="737" spans="1:5" x14ac:dyDescent="0.2">
      <c r="A737" s="47"/>
      <c r="B737" s="47"/>
      <c r="C737" s="47"/>
      <c r="D737" s="47"/>
      <c r="E737" s="47"/>
    </row>
    <row r="738" spans="1:5" x14ac:dyDescent="0.2">
      <c r="A738" s="47"/>
      <c r="B738" s="47"/>
      <c r="C738" s="47"/>
      <c r="D738" s="47"/>
      <c r="E738" s="47"/>
    </row>
    <row r="739" spans="1:5" x14ac:dyDescent="0.2">
      <c r="A739" s="47"/>
      <c r="B739" s="47"/>
      <c r="C739" s="47"/>
      <c r="D739" s="47"/>
      <c r="E739" s="47"/>
    </row>
    <row r="740" spans="1:5" x14ac:dyDescent="0.2">
      <c r="A740" s="47"/>
      <c r="B740" s="47"/>
      <c r="C740" s="47"/>
      <c r="D740" s="47"/>
      <c r="E740" s="47"/>
    </row>
    <row r="741" spans="1:5" x14ac:dyDescent="0.2">
      <c r="A741" s="47"/>
      <c r="B741" s="47"/>
      <c r="C741" s="47"/>
      <c r="D741" s="47"/>
      <c r="E741" s="47"/>
    </row>
    <row r="742" spans="1:5" x14ac:dyDescent="0.2">
      <c r="A742" s="47"/>
      <c r="B742" s="47"/>
      <c r="C742" s="47"/>
      <c r="D742" s="47"/>
      <c r="E742" s="47"/>
    </row>
    <row r="743" spans="1:5" x14ac:dyDescent="0.2">
      <c r="A743" s="47"/>
      <c r="B743" s="47"/>
      <c r="C743" s="47"/>
      <c r="D743" s="47"/>
      <c r="E743" s="47"/>
    </row>
    <row r="744" spans="1:5" x14ac:dyDescent="0.2">
      <c r="A744" s="47"/>
      <c r="B744" s="47"/>
      <c r="C744" s="47"/>
      <c r="D744" s="47"/>
      <c r="E744" s="47"/>
    </row>
    <row r="745" spans="1:5" x14ac:dyDescent="0.2">
      <c r="A745" s="47"/>
      <c r="B745" s="47"/>
      <c r="C745" s="47"/>
      <c r="D745" s="47"/>
      <c r="E745" s="47"/>
    </row>
    <row r="746" spans="1:5" x14ac:dyDescent="0.2">
      <c r="A746" s="47"/>
      <c r="B746" s="47"/>
      <c r="C746" s="47"/>
      <c r="D746" s="47"/>
      <c r="E746" s="47"/>
    </row>
    <row r="747" spans="1:5" x14ac:dyDescent="0.2">
      <c r="A747" s="47"/>
      <c r="B747" s="47"/>
      <c r="C747" s="47"/>
      <c r="D747" s="47"/>
      <c r="E747" s="47"/>
    </row>
    <row r="748" spans="1:5" x14ac:dyDescent="0.2">
      <c r="A748" s="47"/>
      <c r="B748" s="47"/>
      <c r="C748" s="47"/>
      <c r="D748" s="47"/>
      <c r="E748" s="47"/>
    </row>
    <row r="749" spans="1:5" x14ac:dyDescent="0.2">
      <c r="A749" s="47"/>
      <c r="B749" s="47"/>
      <c r="C749" s="47"/>
      <c r="D749" s="47"/>
      <c r="E749" s="47"/>
    </row>
    <row r="750" spans="1:5" x14ac:dyDescent="0.2">
      <c r="A750" s="47"/>
      <c r="B750" s="47"/>
      <c r="C750" s="47"/>
      <c r="D750" s="47"/>
      <c r="E750" s="47"/>
    </row>
    <row r="751" spans="1:5" x14ac:dyDescent="0.2">
      <c r="A751" s="47"/>
      <c r="B751" s="47"/>
      <c r="C751" s="47"/>
      <c r="D751" s="47"/>
      <c r="E751" s="47"/>
    </row>
    <row r="752" spans="1:5" x14ac:dyDescent="0.2">
      <c r="A752" s="47"/>
      <c r="B752" s="47"/>
      <c r="C752" s="47"/>
      <c r="D752" s="47"/>
      <c r="E752" s="47"/>
    </row>
    <row r="753" spans="1:5" x14ac:dyDescent="0.2">
      <c r="A753" s="47"/>
      <c r="B753" s="47"/>
      <c r="C753" s="47"/>
      <c r="D753" s="47"/>
      <c r="E753" s="47"/>
    </row>
    <row r="754" spans="1:5" x14ac:dyDescent="0.2">
      <c r="A754" s="47"/>
      <c r="B754" s="47"/>
      <c r="C754" s="47"/>
      <c r="D754" s="47"/>
      <c r="E754" s="47"/>
    </row>
    <row r="755" spans="1:5" x14ac:dyDescent="0.2">
      <c r="A755" s="47"/>
      <c r="B755" s="47"/>
      <c r="C755" s="47"/>
      <c r="D755" s="47"/>
      <c r="E755" s="47"/>
    </row>
    <row r="756" spans="1:5" x14ac:dyDescent="0.2">
      <c r="A756" s="47"/>
      <c r="B756" s="47"/>
      <c r="C756" s="47"/>
      <c r="D756" s="47"/>
      <c r="E756" s="47"/>
    </row>
    <row r="757" spans="1:5" x14ac:dyDescent="0.2">
      <c r="A757" s="47"/>
      <c r="B757" s="47"/>
      <c r="C757" s="47"/>
      <c r="D757" s="47"/>
      <c r="E757" s="47"/>
    </row>
    <row r="758" spans="1:5" x14ac:dyDescent="0.2">
      <c r="A758" s="47"/>
      <c r="B758" s="47"/>
      <c r="C758" s="47"/>
      <c r="D758" s="47"/>
      <c r="E758" s="47"/>
    </row>
    <row r="759" spans="1:5" x14ac:dyDescent="0.2">
      <c r="A759" s="47"/>
      <c r="B759" s="47"/>
      <c r="C759" s="47"/>
      <c r="D759" s="47"/>
      <c r="E759" s="47"/>
    </row>
    <row r="760" spans="1:5" x14ac:dyDescent="0.2">
      <c r="A760" s="47"/>
      <c r="B760" s="47"/>
      <c r="C760" s="47"/>
      <c r="D760" s="47"/>
      <c r="E760" s="47"/>
    </row>
    <row r="761" spans="1:5" x14ac:dyDescent="0.2">
      <c r="A761" s="47"/>
      <c r="B761" s="47"/>
      <c r="C761" s="47"/>
      <c r="D761" s="47"/>
      <c r="E761" s="47"/>
    </row>
    <row r="762" spans="1:5" x14ac:dyDescent="0.2">
      <c r="A762" s="47"/>
      <c r="B762" s="47"/>
      <c r="C762" s="47"/>
      <c r="D762" s="47"/>
      <c r="E762" s="47"/>
    </row>
    <row r="763" spans="1:5" x14ac:dyDescent="0.2">
      <c r="A763" s="47"/>
      <c r="B763" s="47"/>
      <c r="C763" s="47"/>
      <c r="D763" s="47"/>
      <c r="E763" s="47"/>
    </row>
    <row r="764" spans="1:5" x14ac:dyDescent="0.2">
      <c r="A764" s="47"/>
      <c r="B764" s="47"/>
      <c r="C764" s="47"/>
      <c r="D764" s="47"/>
      <c r="E764" s="47"/>
    </row>
    <row r="765" spans="1:5" x14ac:dyDescent="0.2">
      <c r="A765" s="47"/>
      <c r="B765" s="47"/>
      <c r="C765" s="47"/>
      <c r="D765" s="47"/>
      <c r="E765" s="47"/>
    </row>
    <row r="766" spans="1:5" x14ac:dyDescent="0.2">
      <c r="A766" s="47"/>
      <c r="B766" s="47"/>
      <c r="C766" s="47"/>
      <c r="D766" s="47"/>
      <c r="E766" s="47"/>
    </row>
    <row r="767" spans="1:5" x14ac:dyDescent="0.2">
      <c r="A767" s="47"/>
      <c r="B767" s="47"/>
      <c r="C767" s="47"/>
      <c r="D767" s="47"/>
      <c r="E767" s="47"/>
    </row>
    <row r="768" spans="1:5" x14ac:dyDescent="0.2">
      <c r="A768" s="47"/>
      <c r="B768" s="47"/>
      <c r="C768" s="47"/>
      <c r="D768" s="47"/>
      <c r="E768" s="47"/>
    </row>
    <row r="769" spans="1:5" x14ac:dyDescent="0.2">
      <c r="A769" s="47"/>
      <c r="B769" s="47"/>
      <c r="C769" s="47"/>
      <c r="D769" s="47"/>
      <c r="E769" s="47"/>
    </row>
    <row r="770" spans="1:5" x14ac:dyDescent="0.2">
      <c r="A770" s="47"/>
      <c r="B770" s="47"/>
      <c r="C770" s="47"/>
      <c r="D770" s="47"/>
      <c r="E770" s="47"/>
    </row>
    <row r="771" spans="1:5" x14ac:dyDescent="0.2">
      <c r="A771" s="47"/>
      <c r="B771" s="47"/>
      <c r="C771" s="47"/>
      <c r="D771" s="47"/>
      <c r="E771" s="47"/>
    </row>
    <row r="772" spans="1:5" x14ac:dyDescent="0.2">
      <c r="A772" s="47"/>
      <c r="B772" s="47"/>
      <c r="C772" s="47"/>
      <c r="D772" s="47"/>
      <c r="E772" s="47"/>
    </row>
    <row r="773" spans="1:5" x14ac:dyDescent="0.2">
      <c r="A773" s="47"/>
      <c r="B773" s="47"/>
      <c r="C773" s="47"/>
      <c r="D773" s="47"/>
      <c r="E773" s="47"/>
    </row>
    <row r="774" spans="1:5" x14ac:dyDescent="0.2">
      <c r="A774" s="47"/>
      <c r="B774" s="47"/>
      <c r="C774" s="47"/>
      <c r="D774" s="47"/>
      <c r="E774" s="47"/>
    </row>
    <row r="775" spans="1:5" x14ac:dyDescent="0.2">
      <c r="A775" s="47"/>
      <c r="B775" s="47"/>
      <c r="C775" s="47"/>
      <c r="D775" s="47"/>
      <c r="E775" s="47"/>
    </row>
    <row r="776" spans="1:5" x14ac:dyDescent="0.2">
      <c r="A776" s="47"/>
      <c r="B776" s="47"/>
      <c r="C776" s="47"/>
      <c r="D776" s="47"/>
      <c r="E776" s="47"/>
    </row>
    <row r="777" spans="1:5" x14ac:dyDescent="0.2">
      <c r="A777" s="47"/>
      <c r="B777" s="47"/>
      <c r="C777" s="47"/>
      <c r="D777" s="47"/>
      <c r="E777" s="47"/>
    </row>
    <row r="778" spans="1:5" x14ac:dyDescent="0.2">
      <c r="A778" s="47"/>
      <c r="B778" s="47"/>
      <c r="C778" s="47"/>
      <c r="D778" s="47"/>
      <c r="E778" s="47"/>
    </row>
    <row r="779" spans="1:5" x14ac:dyDescent="0.2">
      <c r="A779" s="47"/>
      <c r="B779" s="47"/>
      <c r="C779" s="47"/>
      <c r="D779" s="47"/>
      <c r="E779" s="47"/>
    </row>
    <row r="780" spans="1:5" x14ac:dyDescent="0.2">
      <c r="A780" s="47"/>
      <c r="B780" s="47"/>
      <c r="C780" s="47"/>
      <c r="D780" s="47"/>
      <c r="E780" s="47"/>
    </row>
    <row r="781" spans="1:5" x14ac:dyDescent="0.2">
      <c r="A781" s="47"/>
      <c r="B781" s="47"/>
      <c r="C781" s="47"/>
      <c r="D781" s="47"/>
      <c r="E781" s="47"/>
    </row>
    <row r="782" spans="1:5" x14ac:dyDescent="0.2">
      <c r="A782" s="47"/>
      <c r="B782" s="47"/>
      <c r="C782" s="47"/>
      <c r="D782" s="47"/>
      <c r="E782" s="47"/>
    </row>
    <row r="783" spans="1:5" x14ac:dyDescent="0.2">
      <c r="A783" s="47"/>
      <c r="B783" s="47"/>
      <c r="C783" s="47"/>
      <c r="D783" s="47"/>
      <c r="E783" s="47"/>
    </row>
    <row r="784" spans="1:5" x14ac:dyDescent="0.2">
      <c r="A784" s="47"/>
      <c r="B784" s="47"/>
      <c r="C784" s="47"/>
      <c r="D784" s="47"/>
      <c r="E784" s="47"/>
    </row>
    <row r="785" spans="1:5" x14ac:dyDescent="0.2">
      <c r="A785" s="47"/>
      <c r="B785" s="47"/>
      <c r="C785" s="47"/>
      <c r="D785" s="47"/>
      <c r="E785" s="47"/>
    </row>
    <row r="786" spans="1:5" x14ac:dyDescent="0.2">
      <c r="A786" s="47"/>
      <c r="B786" s="47"/>
      <c r="C786" s="47"/>
      <c r="D786" s="47"/>
      <c r="E786" s="47"/>
    </row>
    <row r="787" spans="1:5" x14ac:dyDescent="0.2">
      <c r="A787" s="47"/>
      <c r="B787" s="47"/>
      <c r="C787" s="47"/>
      <c r="D787" s="47"/>
      <c r="E787" s="47"/>
    </row>
    <row r="788" spans="1:5" x14ac:dyDescent="0.2">
      <c r="A788" s="47"/>
      <c r="B788" s="47"/>
      <c r="C788" s="47"/>
      <c r="D788" s="47"/>
      <c r="E788" s="47"/>
    </row>
    <row r="789" spans="1:5" x14ac:dyDescent="0.2">
      <c r="A789" s="47"/>
      <c r="B789" s="47"/>
      <c r="C789" s="47"/>
      <c r="D789" s="47"/>
      <c r="E789" s="47"/>
    </row>
    <row r="790" spans="1:5" x14ac:dyDescent="0.2">
      <c r="A790" s="47"/>
      <c r="B790" s="47"/>
      <c r="C790" s="47"/>
      <c r="D790" s="47"/>
      <c r="E790" s="47"/>
    </row>
    <row r="791" spans="1:5" x14ac:dyDescent="0.2">
      <c r="A791" s="47"/>
      <c r="B791" s="47"/>
      <c r="C791" s="47"/>
      <c r="D791" s="47"/>
      <c r="E791" s="47"/>
    </row>
    <row r="792" spans="1:5" x14ac:dyDescent="0.2">
      <c r="A792" s="47"/>
      <c r="B792" s="47"/>
      <c r="C792" s="47"/>
      <c r="D792" s="47"/>
      <c r="E792" s="47"/>
    </row>
    <row r="793" spans="1:5" x14ac:dyDescent="0.2">
      <c r="A793" s="47"/>
      <c r="B793" s="47"/>
      <c r="C793" s="47"/>
      <c r="D793" s="47"/>
      <c r="E793" s="47"/>
    </row>
    <row r="794" spans="1:5" x14ac:dyDescent="0.2">
      <c r="A794" s="47"/>
      <c r="B794" s="47"/>
      <c r="C794" s="47"/>
      <c r="D794" s="47"/>
      <c r="E794" s="47"/>
    </row>
    <row r="795" spans="1:5" x14ac:dyDescent="0.2">
      <c r="A795" s="47"/>
      <c r="B795" s="47"/>
      <c r="C795" s="47"/>
      <c r="D795" s="47"/>
      <c r="E795" s="47"/>
    </row>
    <row r="796" spans="1:5" x14ac:dyDescent="0.2">
      <c r="A796" s="47"/>
      <c r="B796" s="47"/>
      <c r="C796" s="47"/>
      <c r="D796" s="47"/>
      <c r="E796" s="47"/>
    </row>
    <row r="797" spans="1:5" x14ac:dyDescent="0.2">
      <c r="A797" s="47"/>
      <c r="B797" s="47"/>
      <c r="C797" s="47"/>
      <c r="D797" s="47"/>
      <c r="E797" s="47"/>
    </row>
    <row r="798" spans="1:5" x14ac:dyDescent="0.2">
      <c r="A798" s="47"/>
      <c r="B798" s="47"/>
      <c r="C798" s="47"/>
      <c r="D798" s="47"/>
      <c r="E798" s="47"/>
    </row>
    <row r="799" spans="1:5" x14ac:dyDescent="0.2">
      <c r="A799" s="47"/>
      <c r="B799" s="47"/>
      <c r="C799" s="47"/>
      <c r="D799" s="47"/>
      <c r="E799" s="47"/>
    </row>
    <row r="800" spans="1:5" x14ac:dyDescent="0.2">
      <c r="A800" s="47"/>
      <c r="B800" s="47"/>
      <c r="C800" s="47"/>
      <c r="D800" s="47"/>
      <c r="E800" s="47"/>
    </row>
    <row r="801" spans="1:5" x14ac:dyDescent="0.2">
      <c r="A801" s="47"/>
      <c r="B801" s="47"/>
      <c r="C801" s="47"/>
      <c r="D801" s="47"/>
      <c r="E801" s="47"/>
    </row>
    <row r="802" spans="1:5" x14ac:dyDescent="0.2">
      <c r="A802" s="47"/>
      <c r="B802" s="47"/>
      <c r="C802" s="47"/>
      <c r="D802" s="47"/>
      <c r="E802" s="47"/>
    </row>
    <row r="803" spans="1:5" x14ac:dyDescent="0.2">
      <c r="A803" s="47"/>
      <c r="B803" s="47"/>
      <c r="C803" s="47"/>
      <c r="D803" s="47"/>
      <c r="E803" s="47"/>
    </row>
    <row r="804" spans="1:5" x14ac:dyDescent="0.2">
      <c r="A804" s="47"/>
      <c r="B804" s="47"/>
      <c r="C804" s="47"/>
      <c r="D804" s="47"/>
      <c r="E804" s="47"/>
    </row>
    <row r="805" spans="1:5" x14ac:dyDescent="0.2">
      <c r="A805" s="47"/>
      <c r="B805" s="47"/>
      <c r="C805" s="47"/>
      <c r="D805" s="47"/>
      <c r="E805" s="47"/>
    </row>
    <row r="806" spans="1:5" x14ac:dyDescent="0.2">
      <c r="A806" s="47"/>
      <c r="B806" s="47"/>
      <c r="C806" s="47"/>
      <c r="D806" s="47"/>
      <c r="E806" s="47"/>
    </row>
    <row r="807" spans="1:5" x14ac:dyDescent="0.2">
      <c r="A807" s="47"/>
      <c r="B807" s="47"/>
      <c r="C807" s="47"/>
      <c r="D807" s="47"/>
      <c r="E807" s="47"/>
    </row>
    <row r="808" spans="1:5" x14ac:dyDescent="0.2">
      <c r="A808" s="47"/>
      <c r="B808" s="47"/>
      <c r="C808" s="47"/>
      <c r="D808" s="47"/>
      <c r="E808" s="47"/>
    </row>
    <row r="809" spans="1:5" x14ac:dyDescent="0.2">
      <c r="A809" s="47"/>
      <c r="B809" s="47"/>
      <c r="C809" s="47"/>
      <c r="D809" s="47"/>
      <c r="E809" s="47"/>
    </row>
    <row r="810" spans="1:5" x14ac:dyDescent="0.2">
      <c r="A810" s="47"/>
      <c r="B810" s="47"/>
      <c r="C810" s="47"/>
      <c r="D810" s="47"/>
      <c r="E810" s="47"/>
    </row>
    <row r="811" spans="1:5" x14ac:dyDescent="0.2">
      <c r="A811" s="47"/>
      <c r="B811" s="47"/>
      <c r="C811" s="47"/>
      <c r="D811" s="47"/>
      <c r="E811" s="47"/>
    </row>
    <row r="812" spans="1:5" x14ac:dyDescent="0.2">
      <c r="A812" s="47"/>
      <c r="B812" s="47"/>
      <c r="C812" s="47"/>
      <c r="D812" s="47"/>
      <c r="E812" s="47"/>
    </row>
    <row r="813" spans="1:5" x14ac:dyDescent="0.2">
      <c r="A813" s="47"/>
      <c r="B813" s="47"/>
      <c r="C813" s="47"/>
      <c r="D813" s="47"/>
      <c r="E813" s="47"/>
    </row>
    <row r="814" spans="1:5" x14ac:dyDescent="0.2">
      <c r="A814" s="47"/>
      <c r="B814" s="47"/>
      <c r="C814" s="47"/>
      <c r="D814" s="47"/>
      <c r="E814" s="47"/>
    </row>
    <row r="815" spans="1:5" x14ac:dyDescent="0.2">
      <c r="A815" s="47"/>
      <c r="B815" s="47"/>
      <c r="C815" s="47"/>
      <c r="D815" s="47"/>
      <c r="E815" s="47"/>
    </row>
    <row r="816" spans="1:5" x14ac:dyDescent="0.2">
      <c r="A816" s="47"/>
      <c r="B816" s="47"/>
      <c r="C816" s="47"/>
      <c r="D816" s="47"/>
      <c r="E816" s="47"/>
    </row>
    <row r="817" spans="1:5" x14ac:dyDescent="0.2">
      <c r="A817" s="47"/>
      <c r="B817" s="47"/>
      <c r="C817" s="47"/>
      <c r="D817" s="47"/>
      <c r="E817" s="47"/>
    </row>
    <row r="818" spans="1:5" x14ac:dyDescent="0.2">
      <c r="A818" s="47"/>
      <c r="B818" s="47"/>
      <c r="C818" s="47"/>
      <c r="D818" s="47"/>
      <c r="E818" s="47"/>
    </row>
    <row r="819" spans="1:5" x14ac:dyDescent="0.2">
      <c r="A819" s="47"/>
      <c r="B819" s="47"/>
      <c r="C819" s="47"/>
      <c r="D819" s="47"/>
      <c r="E819" s="47"/>
    </row>
    <row r="820" spans="1:5" x14ac:dyDescent="0.2">
      <c r="A820" s="47"/>
      <c r="B820" s="47"/>
      <c r="C820" s="47"/>
      <c r="D820" s="47"/>
      <c r="E820" s="47"/>
    </row>
    <row r="821" spans="1:5" x14ac:dyDescent="0.2">
      <c r="A821" s="47"/>
      <c r="B821" s="47"/>
      <c r="C821" s="47"/>
      <c r="D821" s="47"/>
      <c r="E821" s="47"/>
    </row>
    <row r="822" spans="1:5" x14ac:dyDescent="0.2">
      <c r="A822" s="47"/>
      <c r="B822" s="47"/>
      <c r="C822" s="47"/>
      <c r="D822" s="47"/>
      <c r="E822" s="47"/>
    </row>
    <row r="823" spans="1:5" x14ac:dyDescent="0.2">
      <c r="A823" s="47"/>
      <c r="B823" s="47"/>
      <c r="C823" s="47"/>
      <c r="D823" s="47"/>
      <c r="E823" s="47"/>
    </row>
    <row r="824" spans="1:5" x14ac:dyDescent="0.2">
      <c r="A824" s="47"/>
      <c r="B824" s="47"/>
      <c r="C824" s="47"/>
      <c r="D824" s="47"/>
      <c r="E824" s="47"/>
    </row>
    <row r="825" spans="1:5" x14ac:dyDescent="0.2">
      <c r="A825" s="47"/>
      <c r="B825" s="47"/>
      <c r="C825" s="47"/>
      <c r="D825" s="47"/>
      <c r="E825" s="47"/>
    </row>
    <row r="826" spans="1:5" x14ac:dyDescent="0.2">
      <c r="A826" s="47"/>
      <c r="B826" s="47"/>
      <c r="C826" s="47"/>
      <c r="D826" s="47"/>
      <c r="E826" s="47"/>
    </row>
    <row r="827" spans="1:5" x14ac:dyDescent="0.2">
      <c r="A827" s="47"/>
      <c r="B827" s="47"/>
      <c r="C827" s="47"/>
      <c r="D827" s="47"/>
      <c r="E827" s="47"/>
    </row>
    <row r="828" spans="1:5" x14ac:dyDescent="0.2">
      <c r="A828" s="47"/>
      <c r="B828" s="47"/>
      <c r="C828" s="47"/>
      <c r="D828" s="47"/>
      <c r="E828" s="47"/>
    </row>
    <row r="829" spans="1:5" x14ac:dyDescent="0.2">
      <c r="A829" s="47"/>
      <c r="B829" s="47"/>
      <c r="C829" s="47"/>
      <c r="D829" s="47"/>
      <c r="E829" s="47"/>
    </row>
    <row r="830" spans="1:5" x14ac:dyDescent="0.2">
      <c r="A830" s="47"/>
      <c r="B830" s="47"/>
      <c r="C830" s="47"/>
      <c r="D830" s="47"/>
      <c r="E830" s="47"/>
    </row>
    <row r="831" spans="1:5" x14ac:dyDescent="0.2">
      <c r="A831" s="47"/>
      <c r="B831" s="47"/>
      <c r="C831" s="47"/>
      <c r="D831" s="47"/>
      <c r="E831" s="47"/>
    </row>
    <row r="832" spans="1:5" x14ac:dyDescent="0.2">
      <c r="A832" s="47"/>
      <c r="B832" s="47"/>
      <c r="C832" s="47"/>
      <c r="D832" s="47"/>
      <c r="E832" s="47"/>
    </row>
    <row r="833" spans="1:5" x14ac:dyDescent="0.2">
      <c r="A833" s="47"/>
      <c r="B833" s="47"/>
      <c r="C833" s="47"/>
      <c r="D833" s="47"/>
      <c r="E833" s="47"/>
    </row>
    <row r="834" spans="1:5" x14ac:dyDescent="0.2">
      <c r="A834" s="47"/>
      <c r="B834" s="47"/>
      <c r="C834" s="47"/>
      <c r="D834" s="47"/>
      <c r="E834" s="47"/>
    </row>
    <row r="835" spans="1:5" x14ac:dyDescent="0.2">
      <c r="A835" s="47"/>
      <c r="B835" s="47"/>
      <c r="C835" s="47"/>
      <c r="D835" s="47"/>
      <c r="E835" s="47"/>
    </row>
    <row r="836" spans="1:5" x14ac:dyDescent="0.2">
      <c r="A836" s="47"/>
      <c r="B836" s="47"/>
      <c r="C836" s="47"/>
      <c r="D836" s="47"/>
      <c r="E836" s="47"/>
    </row>
    <row r="837" spans="1:5" x14ac:dyDescent="0.2">
      <c r="A837" s="47"/>
      <c r="B837" s="47"/>
      <c r="C837" s="47"/>
      <c r="D837" s="47"/>
      <c r="E837" s="47"/>
    </row>
    <row r="838" spans="1:5" x14ac:dyDescent="0.2">
      <c r="A838" s="47"/>
      <c r="B838" s="47"/>
      <c r="C838" s="47"/>
      <c r="D838" s="47"/>
      <c r="E838" s="47"/>
    </row>
    <row r="839" spans="1:5" x14ac:dyDescent="0.2">
      <c r="A839" s="47"/>
      <c r="B839" s="47"/>
      <c r="C839" s="47"/>
      <c r="D839" s="47"/>
      <c r="E839" s="47"/>
    </row>
    <row r="840" spans="1:5" x14ac:dyDescent="0.2">
      <c r="A840" s="47"/>
      <c r="B840" s="47"/>
      <c r="C840" s="47"/>
      <c r="D840" s="47"/>
      <c r="E840" s="47"/>
    </row>
    <row r="841" spans="1:5" x14ac:dyDescent="0.2">
      <c r="A841" s="47"/>
      <c r="B841" s="47"/>
      <c r="C841" s="47"/>
      <c r="D841" s="47"/>
      <c r="E841" s="47"/>
    </row>
    <row r="842" spans="1:5" x14ac:dyDescent="0.2">
      <c r="A842" s="47"/>
      <c r="B842" s="47"/>
      <c r="C842" s="47"/>
      <c r="D842" s="47"/>
      <c r="E842" s="47"/>
    </row>
    <row r="843" spans="1:5" x14ac:dyDescent="0.2">
      <c r="A843" s="47"/>
      <c r="B843" s="47"/>
      <c r="C843" s="47"/>
      <c r="D843" s="47"/>
      <c r="E843" s="47"/>
    </row>
    <row r="844" spans="1:5" x14ac:dyDescent="0.2">
      <c r="A844" s="47"/>
      <c r="B844" s="47"/>
      <c r="C844" s="47"/>
      <c r="D844" s="47"/>
      <c r="E844" s="47"/>
    </row>
    <row r="845" spans="1:5" x14ac:dyDescent="0.2">
      <c r="A845" s="47"/>
      <c r="B845" s="47"/>
      <c r="C845" s="47"/>
      <c r="D845" s="47"/>
      <c r="E845" s="47"/>
    </row>
    <row r="846" spans="1:5" x14ac:dyDescent="0.2">
      <c r="A846" s="47"/>
      <c r="B846" s="47"/>
      <c r="C846" s="47"/>
      <c r="D846" s="47"/>
      <c r="E846" s="47"/>
    </row>
    <row r="847" spans="1:5" x14ac:dyDescent="0.2">
      <c r="A847" s="47"/>
      <c r="B847" s="47"/>
      <c r="C847" s="47"/>
      <c r="D847" s="47"/>
      <c r="E847" s="47"/>
    </row>
    <row r="848" spans="1:5" x14ac:dyDescent="0.2">
      <c r="A848" s="47"/>
      <c r="B848" s="47"/>
      <c r="C848" s="47"/>
      <c r="D848" s="47"/>
      <c r="E848" s="47"/>
    </row>
    <row r="849" spans="1:5" x14ac:dyDescent="0.2">
      <c r="A849" s="47"/>
      <c r="B849" s="47"/>
      <c r="C849" s="47"/>
      <c r="D849" s="47"/>
      <c r="E849" s="47"/>
    </row>
    <row r="850" spans="1:5" x14ac:dyDescent="0.2">
      <c r="A850" s="47"/>
      <c r="B850" s="47"/>
      <c r="C850" s="47"/>
      <c r="D850" s="47"/>
      <c r="E850" s="47"/>
    </row>
    <row r="851" spans="1:5" x14ac:dyDescent="0.2">
      <c r="A851" s="47"/>
      <c r="B851" s="47"/>
      <c r="C851" s="47"/>
      <c r="D851" s="47"/>
      <c r="E851" s="47"/>
    </row>
    <row r="852" spans="1:5" x14ac:dyDescent="0.2">
      <c r="A852" s="47"/>
      <c r="B852" s="47"/>
      <c r="C852" s="47"/>
      <c r="D852" s="47"/>
      <c r="E852" s="47"/>
    </row>
    <row r="853" spans="1:5" x14ac:dyDescent="0.2">
      <c r="A853" s="47"/>
      <c r="B853" s="47"/>
      <c r="C853" s="47"/>
      <c r="D853" s="47"/>
      <c r="E853" s="47"/>
    </row>
    <row r="854" spans="1:5" x14ac:dyDescent="0.2">
      <c r="A854" s="47"/>
      <c r="B854" s="47"/>
      <c r="C854" s="47"/>
      <c r="D854" s="47"/>
      <c r="E854" s="47"/>
    </row>
    <row r="855" spans="1:5" x14ac:dyDescent="0.2">
      <c r="A855" s="47"/>
      <c r="B855" s="47"/>
      <c r="C855" s="47"/>
      <c r="D855" s="47"/>
      <c r="E855" s="47"/>
    </row>
    <row r="856" spans="1:5" x14ac:dyDescent="0.2">
      <c r="A856" s="47"/>
      <c r="B856" s="47"/>
      <c r="C856" s="47"/>
      <c r="D856" s="47"/>
      <c r="E856" s="47"/>
    </row>
    <row r="857" spans="1:5" x14ac:dyDescent="0.2">
      <c r="A857" s="47"/>
      <c r="B857" s="47"/>
      <c r="C857" s="47"/>
      <c r="D857" s="47"/>
      <c r="E857" s="47"/>
    </row>
    <row r="858" spans="1:5" x14ac:dyDescent="0.2">
      <c r="A858" s="47"/>
      <c r="B858" s="47"/>
      <c r="C858" s="47"/>
      <c r="D858" s="47"/>
      <c r="E858" s="47"/>
    </row>
    <row r="859" spans="1:5" x14ac:dyDescent="0.2">
      <c r="A859" s="47"/>
      <c r="B859" s="47"/>
      <c r="C859" s="47"/>
      <c r="D859" s="47"/>
      <c r="E859" s="47"/>
    </row>
    <row r="860" spans="1:5" x14ac:dyDescent="0.2">
      <c r="A860" s="47"/>
      <c r="B860" s="47"/>
      <c r="C860" s="47"/>
      <c r="D860" s="47"/>
      <c r="E860" s="47"/>
    </row>
    <row r="861" spans="1:5" x14ac:dyDescent="0.2">
      <c r="A861" s="47"/>
      <c r="B861" s="47"/>
      <c r="C861" s="47"/>
      <c r="D861" s="47"/>
      <c r="E861" s="47"/>
    </row>
    <row r="862" spans="1:5" x14ac:dyDescent="0.2">
      <c r="A862" s="47"/>
      <c r="B862" s="47"/>
      <c r="C862" s="47"/>
      <c r="D862" s="47"/>
      <c r="E862" s="47"/>
    </row>
    <row r="863" spans="1:5" x14ac:dyDescent="0.2">
      <c r="A863" s="47"/>
      <c r="B863" s="47"/>
      <c r="C863" s="47"/>
      <c r="D863" s="47"/>
      <c r="E863" s="47"/>
    </row>
    <row r="864" spans="1:5" x14ac:dyDescent="0.2">
      <c r="A864" s="47"/>
      <c r="B864" s="47"/>
      <c r="C864" s="47"/>
      <c r="D864" s="47"/>
      <c r="E864" s="47"/>
    </row>
    <row r="865" spans="1:5" x14ac:dyDescent="0.2">
      <c r="A865" s="47"/>
      <c r="B865" s="47"/>
      <c r="C865" s="47"/>
      <c r="D865" s="47"/>
      <c r="E865" s="47"/>
    </row>
    <row r="866" spans="1:5" x14ac:dyDescent="0.2">
      <c r="A866" s="47"/>
      <c r="B866" s="47"/>
      <c r="C866" s="47"/>
      <c r="D866" s="47"/>
      <c r="E866" s="47"/>
    </row>
    <row r="867" spans="1:5" x14ac:dyDescent="0.2">
      <c r="A867" s="47"/>
      <c r="B867" s="47"/>
      <c r="C867" s="47"/>
      <c r="D867" s="47"/>
      <c r="E867" s="47"/>
    </row>
    <row r="868" spans="1:5" x14ac:dyDescent="0.2">
      <c r="A868" s="47"/>
      <c r="B868" s="47"/>
      <c r="C868" s="47"/>
      <c r="D868" s="47"/>
      <c r="E868" s="47"/>
    </row>
    <row r="869" spans="1:5" x14ac:dyDescent="0.2">
      <c r="A869" s="47"/>
      <c r="B869" s="47"/>
      <c r="C869" s="47"/>
      <c r="D869" s="47"/>
      <c r="E869" s="47"/>
    </row>
    <row r="870" spans="1:5" x14ac:dyDescent="0.2">
      <c r="A870" s="47"/>
      <c r="B870" s="47"/>
      <c r="C870" s="47"/>
      <c r="D870" s="47"/>
      <c r="E870" s="47"/>
    </row>
    <row r="871" spans="1:5" x14ac:dyDescent="0.2">
      <c r="A871" s="47"/>
      <c r="B871" s="47"/>
      <c r="C871" s="47"/>
      <c r="D871" s="47"/>
      <c r="E871" s="47"/>
    </row>
    <row r="872" spans="1:5" x14ac:dyDescent="0.2">
      <c r="A872" s="47"/>
      <c r="B872" s="47"/>
      <c r="C872" s="47"/>
      <c r="D872" s="47"/>
      <c r="E872" s="47"/>
    </row>
    <row r="873" spans="1:5" x14ac:dyDescent="0.2">
      <c r="A873" s="47"/>
      <c r="B873" s="47"/>
      <c r="C873" s="47"/>
      <c r="D873" s="47"/>
      <c r="E873" s="47"/>
    </row>
    <row r="874" spans="1:5" x14ac:dyDescent="0.2">
      <c r="A874" s="47"/>
      <c r="B874" s="47"/>
      <c r="C874" s="47"/>
      <c r="D874" s="47"/>
      <c r="E874" s="47"/>
    </row>
    <row r="875" spans="1:5" x14ac:dyDescent="0.2">
      <c r="A875" s="47"/>
      <c r="B875" s="47"/>
      <c r="C875" s="47"/>
      <c r="D875" s="47"/>
      <c r="E875" s="47"/>
    </row>
    <row r="876" spans="1:5" x14ac:dyDescent="0.2">
      <c r="A876" s="47"/>
      <c r="B876" s="47"/>
      <c r="C876" s="47"/>
      <c r="D876" s="47"/>
      <c r="E876" s="47"/>
    </row>
    <row r="877" spans="1:5" x14ac:dyDescent="0.2">
      <c r="A877" s="47"/>
      <c r="B877" s="47"/>
      <c r="C877" s="47"/>
      <c r="D877" s="47"/>
      <c r="E877" s="47"/>
    </row>
    <row r="878" spans="1:5" x14ac:dyDescent="0.2">
      <c r="A878" s="47"/>
      <c r="B878" s="47"/>
      <c r="C878" s="47"/>
      <c r="D878" s="47"/>
      <c r="E878" s="47"/>
    </row>
    <row r="879" spans="1:5" x14ac:dyDescent="0.2">
      <c r="A879" s="47"/>
      <c r="B879" s="47"/>
      <c r="C879" s="47"/>
      <c r="D879" s="47"/>
      <c r="E879" s="47"/>
    </row>
    <row r="880" spans="1:5" x14ac:dyDescent="0.2">
      <c r="A880" s="47"/>
      <c r="B880" s="47"/>
      <c r="C880" s="47"/>
      <c r="D880" s="47"/>
      <c r="E880" s="47"/>
    </row>
    <row r="881" spans="1:5" x14ac:dyDescent="0.2">
      <c r="A881" s="47"/>
      <c r="B881" s="47"/>
      <c r="C881" s="47"/>
      <c r="D881" s="47"/>
      <c r="E881" s="47"/>
    </row>
    <row r="882" spans="1:5" x14ac:dyDescent="0.2">
      <c r="A882" s="47"/>
      <c r="B882" s="47"/>
      <c r="C882" s="47"/>
      <c r="D882" s="47"/>
      <c r="E882" s="47"/>
    </row>
    <row r="883" spans="1:5" x14ac:dyDescent="0.2">
      <c r="A883" s="47"/>
      <c r="B883" s="47"/>
      <c r="C883" s="47"/>
      <c r="D883" s="47"/>
      <c r="E883" s="47"/>
    </row>
    <row r="884" spans="1:5" x14ac:dyDescent="0.2">
      <c r="A884" s="47"/>
      <c r="B884" s="47"/>
      <c r="C884" s="47"/>
      <c r="D884" s="47"/>
      <c r="E884" s="47"/>
    </row>
    <row r="885" spans="1:5" x14ac:dyDescent="0.2">
      <c r="A885" s="47"/>
      <c r="B885" s="47"/>
      <c r="C885" s="47"/>
      <c r="D885" s="47"/>
      <c r="E885" s="47"/>
    </row>
    <row r="886" spans="1:5" x14ac:dyDescent="0.2">
      <c r="A886" s="47"/>
      <c r="B886" s="47"/>
      <c r="C886" s="47"/>
      <c r="D886" s="47"/>
      <c r="E886" s="47"/>
    </row>
    <row r="887" spans="1:5" x14ac:dyDescent="0.2">
      <c r="A887" s="47"/>
      <c r="B887" s="47"/>
      <c r="C887" s="47"/>
      <c r="D887" s="47"/>
      <c r="E887" s="47"/>
    </row>
    <row r="888" spans="1:5" x14ac:dyDescent="0.2">
      <c r="A888" s="47"/>
      <c r="B888" s="47"/>
      <c r="C888" s="47"/>
      <c r="D888" s="47"/>
      <c r="E888" s="47"/>
    </row>
    <row r="889" spans="1:5" x14ac:dyDescent="0.2">
      <c r="A889" s="47"/>
      <c r="B889" s="47"/>
      <c r="C889" s="47"/>
      <c r="D889" s="47"/>
      <c r="E889" s="47"/>
    </row>
    <row r="890" spans="1:5" x14ac:dyDescent="0.2">
      <c r="A890" s="47"/>
      <c r="B890" s="47"/>
      <c r="C890" s="47"/>
      <c r="D890" s="47"/>
      <c r="E890" s="47"/>
    </row>
    <row r="891" spans="1:5" x14ac:dyDescent="0.2">
      <c r="A891" s="47"/>
      <c r="B891" s="47"/>
      <c r="C891" s="47"/>
      <c r="D891" s="47"/>
      <c r="E891" s="47"/>
    </row>
    <row r="892" spans="1:5" x14ac:dyDescent="0.2">
      <c r="A892" s="47"/>
      <c r="B892" s="47"/>
      <c r="C892" s="47"/>
      <c r="D892" s="47"/>
      <c r="E892" s="47"/>
    </row>
    <row r="893" spans="1:5" x14ac:dyDescent="0.2">
      <c r="A893" s="47"/>
      <c r="B893" s="47"/>
      <c r="C893" s="47"/>
      <c r="D893" s="47"/>
      <c r="E893" s="47"/>
    </row>
    <row r="894" spans="1:5" x14ac:dyDescent="0.2">
      <c r="A894" s="47"/>
      <c r="B894" s="47"/>
      <c r="C894" s="47"/>
      <c r="D894" s="47"/>
      <c r="E894" s="47"/>
    </row>
    <row r="895" spans="1:5" x14ac:dyDescent="0.2">
      <c r="A895" s="47"/>
      <c r="B895" s="47"/>
      <c r="C895" s="47"/>
      <c r="D895" s="47"/>
      <c r="E895" s="47"/>
    </row>
    <row r="896" spans="1:5" x14ac:dyDescent="0.2">
      <c r="A896" s="47"/>
      <c r="B896" s="47"/>
      <c r="C896" s="47"/>
      <c r="D896" s="47"/>
      <c r="E896" s="47"/>
    </row>
    <row r="897" spans="1:5" x14ac:dyDescent="0.2">
      <c r="A897" s="47"/>
      <c r="B897" s="47"/>
      <c r="C897" s="47"/>
      <c r="D897" s="47"/>
      <c r="E897" s="47"/>
    </row>
    <row r="898" spans="1:5" x14ac:dyDescent="0.2">
      <c r="A898" s="47"/>
      <c r="B898" s="47"/>
      <c r="C898" s="47"/>
      <c r="D898" s="47"/>
      <c r="E898" s="47"/>
    </row>
    <row r="899" spans="1:5" x14ac:dyDescent="0.2">
      <c r="A899" s="47"/>
      <c r="B899" s="47"/>
      <c r="C899" s="47"/>
      <c r="D899" s="47"/>
      <c r="E899" s="47"/>
    </row>
    <row r="900" spans="1:5" x14ac:dyDescent="0.2">
      <c r="A900" s="47"/>
      <c r="B900" s="47"/>
      <c r="C900" s="47"/>
      <c r="D900" s="47"/>
      <c r="E900" s="47"/>
    </row>
    <row r="901" spans="1:5" x14ac:dyDescent="0.2">
      <c r="A901" s="47"/>
      <c r="B901" s="47"/>
      <c r="C901" s="47"/>
      <c r="D901" s="47"/>
      <c r="E901" s="47"/>
    </row>
    <row r="902" spans="1:5" x14ac:dyDescent="0.2">
      <c r="A902" s="47"/>
      <c r="B902" s="47"/>
      <c r="C902" s="47"/>
      <c r="D902" s="47"/>
      <c r="E902" s="47"/>
    </row>
    <row r="903" spans="1:5" x14ac:dyDescent="0.2">
      <c r="A903" s="47"/>
      <c r="B903" s="47"/>
      <c r="C903" s="47"/>
      <c r="D903" s="47"/>
      <c r="E903" s="47"/>
    </row>
  </sheetData>
  <protectedRanges>
    <protectedRange sqref="A571:D576" name="Range1"/>
  </protectedRanges>
  <sortState xmlns:xlrd2="http://schemas.microsoft.com/office/spreadsheetml/2017/richdata2" ref="A21:AH595">
    <sortCondition ref="C21:C595"/>
  </sortState>
  <phoneticPr fontId="8" type="noConversion"/>
  <hyperlinks>
    <hyperlink ref="H2856" r:id="rId1" display="http://vsolj.cetus-net.org/bulletin.html" xr:uid="{00000000-0004-0000-0000-000000000000}"/>
    <hyperlink ref="H65114" r:id="rId2" display="http://vsolj.cetus-net.org/bulletin.html" xr:uid="{00000000-0004-0000-0000-000001000000}"/>
    <hyperlink ref="H65107" r:id="rId3" display="https://www.aavso.org/ejaavso" xr:uid="{00000000-0004-0000-0000-000002000000}"/>
    <hyperlink ref="AP1965" r:id="rId4" display="http://cdsbib.u-strasbg.fr/cgi-bin/cdsbib?1990RMxAA..21..381G" xr:uid="{00000000-0004-0000-0000-000003000000}"/>
    <hyperlink ref="AP1962" r:id="rId5" display="http://cdsbib.u-strasbg.fr/cgi-bin/cdsbib?1990RMxAA..21..381G" xr:uid="{00000000-0004-0000-0000-000004000000}"/>
    <hyperlink ref="AP1964" r:id="rId6" display="http://cdsbib.u-strasbg.fr/cgi-bin/cdsbib?1990RMxAA..21..381G" xr:uid="{00000000-0004-0000-0000-000005000000}"/>
    <hyperlink ref="AP1940" r:id="rId7" display="http://cdsbib.u-strasbg.fr/cgi-bin/cdsbib?1990RMxAA..21..381G" xr:uid="{00000000-0004-0000-0000-000006000000}"/>
    <hyperlink ref="I65114" r:id="rId8" display="http://vsolj.cetus-net.org/bulletin.html" xr:uid="{00000000-0004-0000-0000-000007000000}"/>
    <hyperlink ref="AQ2101" r:id="rId9" display="http://cdsbib.u-strasbg.fr/cgi-bin/cdsbib?1990RMxAA..21..381G" xr:uid="{00000000-0004-0000-0000-000008000000}"/>
    <hyperlink ref="AQ3745" r:id="rId10" display="http://cdsbib.u-strasbg.fr/cgi-bin/cdsbib?1990RMxAA..21..381G" xr:uid="{00000000-0004-0000-0000-000009000000}"/>
    <hyperlink ref="AQ2102" r:id="rId11" display="http://cdsbib.u-strasbg.fr/cgi-bin/cdsbib?1990RMxAA..21..381G" xr:uid="{00000000-0004-0000-0000-00000A000000}"/>
    <hyperlink ref="H65111" r:id="rId12" display="https://www.aavso.org/ejaavso" xr:uid="{00000000-0004-0000-0000-00000B000000}"/>
    <hyperlink ref="H2952" r:id="rId13" display="http://vsolj.cetus-net.org/bulletin.html" xr:uid="{00000000-0004-0000-0000-00000C000000}"/>
    <hyperlink ref="AP6190" r:id="rId14" display="http://cdsbib.u-strasbg.fr/cgi-bin/cdsbib?1990RMxAA..21..381G" xr:uid="{00000000-0004-0000-0000-00000D000000}"/>
    <hyperlink ref="AP6193" r:id="rId15" display="http://cdsbib.u-strasbg.fr/cgi-bin/cdsbib?1990RMxAA..21..381G" xr:uid="{00000000-0004-0000-0000-00000E000000}"/>
    <hyperlink ref="AP6191" r:id="rId16" display="http://cdsbib.u-strasbg.fr/cgi-bin/cdsbib?1990RMxAA..21..381G" xr:uid="{00000000-0004-0000-0000-00000F000000}"/>
    <hyperlink ref="AP6169" r:id="rId17" display="http://cdsbib.u-strasbg.fr/cgi-bin/cdsbib?1990RMxAA..21..381G" xr:uid="{00000000-0004-0000-0000-000010000000}"/>
    <hyperlink ref="I2952" r:id="rId18" display="http://vsolj.cetus-net.org/bulletin.html" xr:uid="{00000000-0004-0000-0000-000011000000}"/>
    <hyperlink ref="AQ6303" r:id="rId19" display="http://cdsbib.u-strasbg.fr/cgi-bin/cdsbib?1990RMxAA..21..381G" xr:uid="{00000000-0004-0000-0000-000012000000}"/>
    <hyperlink ref="AQ855" r:id="rId20" display="http://cdsbib.u-strasbg.fr/cgi-bin/cdsbib?1990RMxAA..21..381G" xr:uid="{00000000-0004-0000-0000-000013000000}"/>
    <hyperlink ref="AQ6304" r:id="rId21" display="http://cdsbib.u-strasbg.fr/cgi-bin/cdsbib?1990RMxAA..21..381G" xr:uid="{00000000-0004-0000-0000-000014000000}"/>
    <hyperlink ref="H65247" r:id="rId22" display="http://vsolj.cetus-net.org/bulletin.html" xr:uid="{00000000-0004-0000-0000-000015000000}"/>
    <hyperlink ref="H65240" r:id="rId23" display="https://www.aavso.org/ejaavso" xr:uid="{00000000-0004-0000-0000-000016000000}"/>
    <hyperlink ref="I65247" r:id="rId24" display="http://vsolj.cetus-net.org/bulletin.html" xr:uid="{00000000-0004-0000-0000-000017000000}"/>
    <hyperlink ref="AQ58898" r:id="rId25" display="http://cdsbib.u-strasbg.fr/cgi-bin/cdsbib?1990RMxAA..21..381G" xr:uid="{00000000-0004-0000-0000-000018000000}"/>
    <hyperlink ref="H65244" r:id="rId26" display="https://www.aavso.org/ejaavso" xr:uid="{00000000-0004-0000-0000-000019000000}"/>
    <hyperlink ref="AP6262" r:id="rId27" display="http://cdsbib.u-strasbg.fr/cgi-bin/cdsbib?1990RMxAA..21..381G" xr:uid="{00000000-0004-0000-0000-00001A000000}"/>
    <hyperlink ref="AP6265" r:id="rId28" display="http://cdsbib.u-strasbg.fr/cgi-bin/cdsbib?1990RMxAA..21..381G" xr:uid="{00000000-0004-0000-0000-00001B000000}"/>
    <hyperlink ref="AP6263" r:id="rId29" display="http://cdsbib.u-strasbg.fr/cgi-bin/cdsbib?1990RMxAA..21..381G" xr:uid="{00000000-0004-0000-0000-00001C000000}"/>
    <hyperlink ref="AP6247" r:id="rId30" display="http://cdsbib.u-strasbg.fr/cgi-bin/cdsbib?1990RMxAA..21..381G" xr:uid="{00000000-0004-0000-0000-00001D000000}"/>
    <hyperlink ref="AQ6476" r:id="rId31" display="http://cdsbib.u-strasbg.fr/cgi-bin/cdsbib?1990RMxAA..21..381G" xr:uid="{00000000-0004-0000-0000-00001E000000}"/>
    <hyperlink ref="AQ6480" r:id="rId32" display="http://cdsbib.u-strasbg.fr/cgi-bin/cdsbib?1990RMxAA..21..381G" xr:uid="{00000000-0004-0000-0000-00001F000000}"/>
    <hyperlink ref="AQ624" r:id="rId33" display="http://cdsbib.u-strasbg.fr/cgi-bin/cdsbib?1990RMxAA..21..381G" xr:uid="{00000000-0004-0000-0000-000020000000}"/>
    <hyperlink ref="I3368" r:id="rId34" display="http://vsolj.cetus-net.org/bulletin.html" xr:uid="{00000000-0004-0000-0000-000021000000}"/>
    <hyperlink ref="H3368" r:id="rId35" display="http://vsolj.cetus-net.org/bulletin.html" xr:uid="{00000000-0004-0000-0000-000022000000}"/>
    <hyperlink ref="AQ1285" r:id="rId36" display="http://cdsbib.u-strasbg.fr/cgi-bin/cdsbib?1990RMxAA..21..381G" xr:uid="{00000000-0004-0000-0000-000023000000}"/>
    <hyperlink ref="AQ1284" r:id="rId37" display="http://cdsbib.u-strasbg.fr/cgi-bin/cdsbib?1990RMxAA..21..381G" xr:uid="{00000000-0004-0000-0000-000024000000}"/>
    <hyperlink ref="AP4538" r:id="rId38" display="http://cdsbib.u-strasbg.fr/cgi-bin/cdsbib?1990RMxAA..21..381G" xr:uid="{00000000-0004-0000-0000-000025000000}"/>
    <hyperlink ref="AP4556" r:id="rId39" display="http://cdsbib.u-strasbg.fr/cgi-bin/cdsbib?1990RMxAA..21..381G" xr:uid="{00000000-0004-0000-0000-000026000000}"/>
    <hyperlink ref="AP4557" r:id="rId40" display="http://cdsbib.u-strasbg.fr/cgi-bin/cdsbib?1990RMxAA..21..381G" xr:uid="{00000000-0004-0000-0000-000027000000}"/>
    <hyperlink ref="AP4553" r:id="rId41" display="http://cdsbib.u-strasbg.fr/cgi-bin/cdsbib?1990RMxAA..21..381G" xr:uid="{00000000-0004-0000-0000-000028000000}"/>
  </hyperlinks>
  <pageMargins left="0.75" right="0.75" top="1" bottom="1" header="0.5" footer="0.5"/>
  <pageSetup orientation="portrait" horizontalDpi="300" verticalDpi="300" r:id="rId42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913"/>
  <sheetViews>
    <sheetView workbookViewId="0"/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6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2">
      <c r="A1" s="14" t="s">
        <v>34</v>
      </c>
      <c r="B1" s="15"/>
      <c r="C1" s="15"/>
      <c r="D1" s="15"/>
    </row>
    <row r="2" spans="1:6" x14ac:dyDescent="0.2">
      <c r="A2" s="16" t="s">
        <v>23</v>
      </c>
      <c r="B2" s="15" t="s">
        <v>35</v>
      </c>
      <c r="C2" s="17" t="s">
        <v>36</v>
      </c>
      <c r="D2" s="15"/>
    </row>
    <row r="3" spans="1:6" ht="13.5" thickBot="1" x14ac:dyDescent="0.25">
      <c r="A3" s="15" t="s">
        <v>37</v>
      </c>
      <c r="B3" s="15"/>
      <c r="C3" s="18"/>
      <c r="D3" s="18"/>
    </row>
    <row r="4" spans="1:6" ht="13.5" thickBot="1" x14ac:dyDescent="0.25">
      <c r="A4" s="19" t="s">
        <v>6</v>
      </c>
      <c r="B4" s="20"/>
      <c r="C4" s="21">
        <v>40227.404399999999</v>
      </c>
      <c r="D4" s="22">
        <v>1.7504435901886679</v>
      </c>
    </row>
    <row r="5" spans="1:6" x14ac:dyDescent="0.2">
      <c r="A5" s="71" t="s">
        <v>1715</v>
      </c>
      <c r="B5" s="16"/>
      <c r="C5" s="72">
        <v>8</v>
      </c>
      <c r="D5" s="16" t="s">
        <v>1716</v>
      </c>
    </row>
    <row r="6" spans="1:6" x14ac:dyDescent="0.2">
      <c r="A6" s="19" t="s">
        <v>7</v>
      </c>
      <c r="B6" s="15"/>
      <c r="C6" s="15"/>
      <c r="D6" s="15"/>
    </row>
    <row r="7" spans="1:6" x14ac:dyDescent="0.2">
      <c r="A7" s="16" t="s">
        <v>8</v>
      </c>
      <c r="B7" s="15"/>
      <c r="C7" s="15">
        <v>50047.527865070006</v>
      </c>
      <c r="D7" s="15"/>
    </row>
    <row r="8" spans="1:6" x14ac:dyDescent="0.2">
      <c r="A8" s="16" t="s">
        <v>9</v>
      </c>
      <c r="B8" s="15"/>
      <c r="C8" s="15">
        <v>1.7504698599999999</v>
      </c>
      <c r="D8" s="15"/>
    </row>
    <row r="9" spans="1:6" x14ac:dyDescent="0.2">
      <c r="A9" s="73" t="s">
        <v>1717</v>
      </c>
      <c r="B9" s="73"/>
      <c r="C9" s="74">
        <v>21</v>
      </c>
      <c r="D9" s="74">
        <v>21</v>
      </c>
    </row>
    <row r="10" spans="1:6" ht="13.5" thickBot="1" x14ac:dyDescent="0.25">
      <c r="A10" s="16"/>
      <c r="B10" s="16"/>
      <c r="C10" s="5" t="s">
        <v>25</v>
      </c>
      <c r="D10" s="5" t="s">
        <v>26</v>
      </c>
    </row>
    <row r="11" spans="1:6" x14ac:dyDescent="0.2">
      <c r="A11" s="16" t="s">
        <v>20</v>
      </c>
      <c r="B11" s="16"/>
      <c r="C11" s="75">
        <f ca="1">INTERCEPT(INDIRECT(C14):R$935,INDIRECT(C13):$F$935)</f>
        <v>-8.4388824538589383E-3</v>
      </c>
      <c r="D11" s="75">
        <f ca="1">INTERCEPT(INDIRECT(D14):S$935,INDIRECT(D13):$F$935)</f>
        <v>-2.3975187220108209E-3</v>
      </c>
      <c r="E11" s="73" t="s">
        <v>1720</v>
      </c>
      <c r="F11">
        <v>1</v>
      </c>
    </row>
    <row r="12" spans="1:6" x14ac:dyDescent="0.2">
      <c r="A12" s="16" t="s">
        <v>21</v>
      </c>
      <c r="B12" s="16"/>
      <c r="C12" s="75">
        <f ca="1">SLOPE(INDIRECT(C14):R$935,INDIRECT(C13):$F$935)</f>
        <v>-4.4177176269156115E-6</v>
      </c>
      <c r="D12" s="75">
        <f ca="1">SLOPE(INDIRECT(D14):S$935,INDIRECT(D13):$F$935)</f>
        <v>4.2779179580753396E-6</v>
      </c>
      <c r="E12" s="73" t="s">
        <v>1721</v>
      </c>
      <c r="F12" s="76">
        <f ca="1">NOW()+15018.5+$C$5/24</f>
        <v>60164.230046412042</v>
      </c>
    </row>
    <row r="13" spans="1:6" x14ac:dyDescent="0.2">
      <c r="A13" s="73" t="s">
        <v>1718</v>
      </c>
      <c r="B13" s="73"/>
      <c r="C13" s="74" t="str">
        <f>"F"&amp;C9</f>
        <v>F21</v>
      </c>
      <c r="D13" s="74" t="str">
        <f>"F"&amp;D9</f>
        <v>F21</v>
      </c>
      <c r="E13" s="73" t="s">
        <v>1722</v>
      </c>
      <c r="F13" s="76">
        <f ca="1">ROUND(2*(F12-$C$7)/$C$8,0)/2+F11</f>
        <v>5780.5</v>
      </c>
    </row>
    <row r="14" spans="1:6" x14ac:dyDescent="0.2">
      <c r="A14" s="73" t="s">
        <v>1719</v>
      </c>
      <c r="B14" s="73"/>
      <c r="C14" s="74" t="str">
        <f>"R"&amp;C9</f>
        <v>R21</v>
      </c>
      <c r="D14" s="74" t="str">
        <f>"S"&amp;D9</f>
        <v>S21</v>
      </c>
      <c r="E14" s="73" t="s">
        <v>1723</v>
      </c>
      <c r="F14" s="11">
        <f ca="1">ROUND(2*(F12-$C$15)/$C$16,0)/2+F11</f>
        <v>1861.5</v>
      </c>
    </row>
    <row r="15" spans="1:6" x14ac:dyDescent="0.2">
      <c r="A15" s="2" t="s">
        <v>22</v>
      </c>
      <c r="C15" s="12">
        <f ca="1">($C7+C11)+($C8+C12)*INT(MAX($F21:$F3525))</f>
        <v>56907.593494492176</v>
      </c>
      <c r="D15" s="12">
        <f ca="1">($C7+D11)+($C8+D12)*INT(MAX($F21:$F3525))</f>
        <v>56907.63361405176</v>
      </c>
      <c r="E15" s="73" t="s">
        <v>1724</v>
      </c>
      <c r="F15" s="77">
        <f ca="1">+$C$15+$C$16*F14-15018.5-$C$5/24</f>
        <v>45147.251581967481</v>
      </c>
    </row>
    <row r="16" spans="1:6" x14ac:dyDescent="0.2">
      <c r="A16" s="6" t="s">
        <v>10</v>
      </c>
      <c r="C16" s="13">
        <f ca="1">+$C8+C12</f>
        <v>1.7504654422823731</v>
      </c>
      <c r="D16" s="11">
        <f ca="1">+$C8+D12</f>
        <v>1.750474137917958</v>
      </c>
      <c r="E16" s="78"/>
      <c r="F16" s="78" t="s">
        <v>1725</v>
      </c>
    </row>
    <row r="17" spans="1:19" ht="13.5" thickBot="1" x14ac:dyDescent="0.25">
      <c r="A17" s="10" t="s">
        <v>33</v>
      </c>
      <c r="C17">
        <f>COUNT(C21:C1239)</f>
        <v>242</v>
      </c>
    </row>
    <row r="18" spans="1:19" ht="14.25" thickTop="1" thickBot="1" x14ac:dyDescent="0.25">
      <c r="A18" s="6" t="s">
        <v>28</v>
      </c>
      <c r="C18" s="3">
        <f ca="1">+C15</f>
        <v>56907.593494492176</v>
      </c>
      <c r="D18" s="4">
        <f ca="1">+C16</f>
        <v>1.7504654422823731</v>
      </c>
      <c r="E18" s="48">
        <f>R19</f>
        <v>117</v>
      </c>
    </row>
    <row r="19" spans="1:19" ht="14.25" thickTop="1" thickBot="1" x14ac:dyDescent="0.25">
      <c r="A19" s="6" t="s">
        <v>29</v>
      </c>
      <c r="C19" s="3">
        <f ca="1">+D15</f>
        <v>56907.63361405176</v>
      </c>
      <c r="D19" s="4">
        <f ca="1">+D16</f>
        <v>1.750474137917958</v>
      </c>
      <c r="E19" s="48">
        <f>S19</f>
        <v>106</v>
      </c>
      <c r="R19">
        <f>COUNT(R21:R314)</f>
        <v>117</v>
      </c>
      <c r="S19">
        <f>COUNT(S21:S314)</f>
        <v>106</v>
      </c>
    </row>
    <row r="20" spans="1:19" ht="14.25" thickTop="1" thickBot="1" x14ac:dyDescent="0.25">
      <c r="A20" s="5" t="s">
        <v>11</v>
      </c>
      <c r="B20" s="5" t="s">
        <v>12</v>
      </c>
      <c r="C20" s="5" t="s">
        <v>13</v>
      </c>
      <c r="D20" s="5" t="s">
        <v>18</v>
      </c>
      <c r="E20" s="5" t="s">
        <v>14</v>
      </c>
      <c r="F20" s="5" t="s">
        <v>15</v>
      </c>
      <c r="G20" s="5" t="s">
        <v>16</v>
      </c>
      <c r="H20" s="8" t="s">
        <v>137</v>
      </c>
      <c r="I20" s="8" t="s">
        <v>101</v>
      </c>
      <c r="J20" s="8" t="s">
        <v>108</v>
      </c>
      <c r="K20" s="8" t="s">
        <v>133</v>
      </c>
      <c r="L20" s="8" t="s">
        <v>1726</v>
      </c>
      <c r="M20" s="8" t="s">
        <v>1727</v>
      </c>
      <c r="N20" s="8" t="s">
        <v>1728</v>
      </c>
      <c r="O20" s="8" t="s">
        <v>30</v>
      </c>
      <c r="P20" s="7" t="s">
        <v>31</v>
      </c>
      <c r="Q20" s="5" t="s">
        <v>19</v>
      </c>
      <c r="R20" s="7" t="s">
        <v>25</v>
      </c>
      <c r="S20" s="7" t="s">
        <v>26</v>
      </c>
    </row>
    <row r="21" spans="1:19" x14ac:dyDescent="0.2">
      <c r="A21" s="24" t="s">
        <v>38</v>
      </c>
      <c r="B21" s="25"/>
      <c r="C21" s="26">
        <v>40129.381000000001</v>
      </c>
      <c r="D21" s="26"/>
      <c r="E21" s="23">
        <f t="shared" ref="E21:E84" si="0">(C21-C$7)/C$8</f>
        <v>-5665.9912242476457</v>
      </c>
      <c r="F21" s="15">
        <f t="shared" ref="F21:F84" si="1">ROUND(2*E21,0)/2</f>
        <v>-5666</v>
      </c>
      <c r="G21" s="23">
        <f t="shared" ref="G21:G33" si="2">C21-(C$7+F21*C$8)</f>
        <v>1.5361689998826478E-2</v>
      </c>
      <c r="J21">
        <f>G21</f>
        <v>1.5361689998826478E-2</v>
      </c>
      <c r="O21">
        <f t="shared" ref="O21:O52" ca="1" si="3">+C$11+C$12*$F21</f>
        <v>1.6591905620244918E-2</v>
      </c>
      <c r="P21">
        <f t="shared" ref="P21:P52" ca="1" si="4">+D$11+D$12*$F21</f>
        <v>-2.6636201872465695E-2</v>
      </c>
      <c r="Q21" s="1">
        <f t="shared" ref="Q21:Q84" si="5">+C21-15018.5</f>
        <v>25110.881000000001</v>
      </c>
      <c r="R21">
        <f>G21</f>
        <v>1.5361689998826478E-2</v>
      </c>
    </row>
    <row r="22" spans="1:19" x14ac:dyDescent="0.2">
      <c r="A22" s="27" t="s">
        <v>17</v>
      </c>
      <c r="B22" s="28" t="s">
        <v>39</v>
      </c>
      <c r="C22" s="29">
        <v>40227.404399999999</v>
      </c>
      <c r="D22" s="29"/>
      <c r="E22" s="15">
        <f t="shared" si="0"/>
        <v>-5609.9928878924011</v>
      </c>
      <c r="F22" s="15">
        <f t="shared" si="1"/>
        <v>-5610</v>
      </c>
      <c r="G22" s="15">
        <f t="shared" si="2"/>
        <v>1.2449529996956699E-2</v>
      </c>
      <c r="H22">
        <f>G22</f>
        <v>1.2449529996956699E-2</v>
      </c>
      <c r="O22">
        <f t="shared" ca="1" si="3"/>
        <v>1.6344513433137642E-2</v>
      </c>
      <c r="P22">
        <f t="shared" ca="1" si="4"/>
        <v>-2.6396638466813477E-2</v>
      </c>
      <c r="Q22" s="1">
        <f t="shared" si="5"/>
        <v>25208.904399999999</v>
      </c>
      <c r="R22">
        <f>G22</f>
        <v>1.2449529996956699E-2</v>
      </c>
    </row>
    <row r="23" spans="1:19" x14ac:dyDescent="0.2">
      <c r="A23" s="30" t="s">
        <v>38</v>
      </c>
      <c r="B23" s="25"/>
      <c r="C23" s="31">
        <v>40227.4061</v>
      </c>
      <c r="D23" s="31"/>
      <c r="E23" s="15">
        <f t="shared" si="0"/>
        <v>-5609.9919167245789</v>
      </c>
      <c r="F23" s="15">
        <f t="shared" si="1"/>
        <v>-5610</v>
      </c>
      <c r="G23" s="15">
        <f t="shared" si="2"/>
        <v>1.4149529997666832E-2</v>
      </c>
      <c r="J23">
        <f t="shared" ref="J23:J33" si="6">G23</f>
        <v>1.4149529997666832E-2</v>
      </c>
      <c r="O23">
        <f t="shared" ca="1" si="3"/>
        <v>1.6344513433137642E-2</v>
      </c>
      <c r="P23">
        <f t="shared" ca="1" si="4"/>
        <v>-2.6396638466813477E-2</v>
      </c>
      <c r="Q23" s="1">
        <f t="shared" si="5"/>
        <v>25208.9061</v>
      </c>
      <c r="R23">
        <f>G23</f>
        <v>1.4149529997666832E-2</v>
      </c>
    </row>
    <row r="24" spans="1:19" x14ac:dyDescent="0.2">
      <c r="A24" s="30" t="s">
        <v>38</v>
      </c>
      <c r="B24" s="25"/>
      <c r="C24" s="31">
        <v>40416.455999999998</v>
      </c>
      <c r="D24" s="31"/>
      <c r="E24" s="15">
        <f t="shared" si="0"/>
        <v>-5501.9923993835619</v>
      </c>
      <c r="F24" s="15">
        <f t="shared" si="1"/>
        <v>-5502</v>
      </c>
      <c r="G24" s="15">
        <f t="shared" si="2"/>
        <v>1.3304649990459438E-2</v>
      </c>
      <c r="J24">
        <f t="shared" si="6"/>
        <v>1.3304649990459438E-2</v>
      </c>
      <c r="O24">
        <f t="shared" ca="1" si="3"/>
        <v>1.5867399929430755E-2</v>
      </c>
      <c r="P24">
        <f t="shared" ca="1" si="4"/>
        <v>-2.5934623327341338E-2</v>
      </c>
      <c r="Q24" s="1">
        <f t="shared" si="5"/>
        <v>25397.955999999998</v>
      </c>
      <c r="R24">
        <f>G24</f>
        <v>1.3304649990459438E-2</v>
      </c>
    </row>
    <row r="25" spans="1:19" x14ac:dyDescent="0.2">
      <c r="A25" s="30" t="s">
        <v>38</v>
      </c>
      <c r="B25" s="38"/>
      <c r="C25" s="32">
        <v>40479.474999999999</v>
      </c>
      <c r="D25" s="32"/>
      <c r="E25" s="27">
        <f t="shared" si="0"/>
        <v>-5465.9912082519422</v>
      </c>
      <c r="F25" s="15">
        <f t="shared" si="1"/>
        <v>-5466</v>
      </c>
      <c r="G25" s="15">
        <f t="shared" si="2"/>
        <v>1.5389689993753564E-2</v>
      </c>
      <c r="J25">
        <f t="shared" si="6"/>
        <v>1.5389689993753564E-2</v>
      </c>
      <c r="O25">
        <f t="shared" ca="1" si="3"/>
        <v>1.5708362094861796E-2</v>
      </c>
      <c r="P25">
        <f t="shared" ca="1" si="4"/>
        <v>-2.5780618280850626E-2</v>
      </c>
      <c r="Q25" s="1">
        <f t="shared" si="5"/>
        <v>25460.974999999999</v>
      </c>
      <c r="R25">
        <f>G25</f>
        <v>1.5389689993753564E-2</v>
      </c>
    </row>
    <row r="26" spans="1:19" x14ac:dyDescent="0.2">
      <c r="A26" s="27" t="s">
        <v>40</v>
      </c>
      <c r="B26" s="39" t="s">
        <v>41</v>
      </c>
      <c r="C26" s="40">
        <v>40767.388599999998</v>
      </c>
      <c r="D26" s="40"/>
      <c r="E26" s="27">
        <f t="shared" si="0"/>
        <v>-5301.5133120144137</v>
      </c>
      <c r="F26" s="15">
        <f t="shared" si="1"/>
        <v>-5301.5</v>
      </c>
      <c r="G26" s="15">
        <f t="shared" si="2"/>
        <v>-2.3302280009374954E-2</v>
      </c>
      <c r="J26">
        <f t="shared" si="6"/>
        <v>-2.3302280009374954E-2</v>
      </c>
      <c r="O26">
        <f t="shared" ca="1" si="3"/>
        <v>1.4981647545234178E-2</v>
      </c>
      <c r="P26">
        <f t="shared" ca="1" si="4"/>
        <v>-2.5076900776747235E-2</v>
      </c>
      <c r="Q26" s="1">
        <f t="shared" si="5"/>
        <v>25748.888599999998</v>
      </c>
      <c r="S26">
        <f>G26</f>
        <v>-2.3302280009374954E-2</v>
      </c>
    </row>
    <row r="27" spans="1:19" x14ac:dyDescent="0.2">
      <c r="A27" s="27" t="s">
        <v>40</v>
      </c>
      <c r="B27" s="39" t="s">
        <v>39</v>
      </c>
      <c r="C27" s="40">
        <v>40817.313999999998</v>
      </c>
      <c r="D27" s="40"/>
      <c r="E27" s="27">
        <f t="shared" si="0"/>
        <v>-5272.9921696966594</v>
      </c>
      <c r="F27" s="15">
        <f t="shared" si="1"/>
        <v>-5273</v>
      </c>
      <c r="G27" s="15">
        <f t="shared" si="2"/>
        <v>1.3706709993130062E-2</v>
      </c>
      <c r="J27">
        <f t="shared" si="6"/>
        <v>1.3706709993130062E-2</v>
      </c>
      <c r="O27">
        <f t="shared" ca="1" si="3"/>
        <v>1.485574259286708E-2</v>
      </c>
      <c r="P27">
        <f t="shared" ca="1" si="4"/>
        <v>-2.4954980114942085E-2</v>
      </c>
      <c r="Q27" s="1">
        <f t="shared" si="5"/>
        <v>25798.813999999998</v>
      </c>
      <c r="R27">
        <f>G27</f>
        <v>1.3706709993130062E-2</v>
      </c>
    </row>
    <row r="28" spans="1:19" x14ac:dyDescent="0.2">
      <c r="A28" s="32" t="s">
        <v>40</v>
      </c>
      <c r="B28" s="38" t="s">
        <v>107</v>
      </c>
      <c r="C28" s="32">
        <v>40824.315999999999</v>
      </c>
      <c r="D28" s="32" t="s">
        <v>108</v>
      </c>
      <c r="E28" s="27">
        <f t="shared" si="0"/>
        <v>-5268.9921008237225</v>
      </c>
      <c r="F28" s="15">
        <f t="shared" si="1"/>
        <v>-5269</v>
      </c>
      <c r="G28" s="15">
        <f t="shared" si="2"/>
        <v>1.382726999145234E-2</v>
      </c>
      <c r="J28">
        <f t="shared" si="6"/>
        <v>1.382726999145234E-2</v>
      </c>
      <c r="O28">
        <f t="shared" ca="1" si="3"/>
        <v>1.483807172235942E-2</v>
      </c>
      <c r="P28">
        <f t="shared" ca="1" si="4"/>
        <v>-2.4937868443109783E-2</v>
      </c>
      <c r="Q28" s="1">
        <f t="shared" si="5"/>
        <v>25805.815999999999</v>
      </c>
      <c r="R28">
        <f>G28</f>
        <v>1.382726999145234E-2</v>
      </c>
    </row>
    <row r="29" spans="1:19" x14ac:dyDescent="0.2">
      <c r="A29" s="32" t="s">
        <v>40</v>
      </c>
      <c r="B29" s="38" t="s">
        <v>107</v>
      </c>
      <c r="C29" s="32">
        <v>40824.317000000003</v>
      </c>
      <c r="D29" s="32" t="s">
        <v>108</v>
      </c>
      <c r="E29" s="27">
        <f t="shared" si="0"/>
        <v>-5268.9915295485316</v>
      </c>
      <c r="F29" s="15">
        <f t="shared" si="1"/>
        <v>-5269</v>
      </c>
      <c r="G29" s="15">
        <f t="shared" si="2"/>
        <v>1.4827269995294046E-2</v>
      </c>
      <c r="J29">
        <f t="shared" si="6"/>
        <v>1.4827269995294046E-2</v>
      </c>
      <c r="O29">
        <f t="shared" ca="1" si="3"/>
        <v>1.483807172235942E-2</v>
      </c>
      <c r="P29">
        <f t="shared" ca="1" si="4"/>
        <v>-2.4937868443109783E-2</v>
      </c>
      <c r="Q29" s="1">
        <f t="shared" si="5"/>
        <v>25805.817000000003</v>
      </c>
      <c r="R29">
        <f>G29</f>
        <v>1.4827269995294046E-2</v>
      </c>
    </row>
    <row r="30" spans="1:19" x14ac:dyDescent="0.2">
      <c r="A30" s="32" t="s">
        <v>109</v>
      </c>
      <c r="B30" s="38" t="s">
        <v>110</v>
      </c>
      <c r="C30" s="32">
        <v>40824.317000000003</v>
      </c>
      <c r="D30" s="32" t="s">
        <v>108</v>
      </c>
      <c r="E30" s="27">
        <f t="shared" si="0"/>
        <v>-5268.9915295485316</v>
      </c>
      <c r="F30" s="15">
        <f t="shared" si="1"/>
        <v>-5269</v>
      </c>
      <c r="G30" s="15">
        <f t="shared" si="2"/>
        <v>1.4827269995294046E-2</v>
      </c>
      <c r="J30">
        <f t="shared" si="6"/>
        <v>1.4827269995294046E-2</v>
      </c>
      <c r="O30">
        <f t="shared" ca="1" si="3"/>
        <v>1.483807172235942E-2</v>
      </c>
      <c r="P30">
        <f t="shared" ca="1" si="4"/>
        <v>-2.4937868443109783E-2</v>
      </c>
      <c r="Q30" s="1">
        <f t="shared" si="5"/>
        <v>25805.817000000003</v>
      </c>
      <c r="R30">
        <f>G30</f>
        <v>1.4827269995294046E-2</v>
      </c>
    </row>
    <row r="31" spans="1:19" x14ac:dyDescent="0.2">
      <c r="A31" s="27" t="s">
        <v>40</v>
      </c>
      <c r="B31" s="39" t="s">
        <v>41</v>
      </c>
      <c r="C31" s="40">
        <v>40830.407099999997</v>
      </c>
      <c r="D31" s="40"/>
      <c r="E31" s="27">
        <f t="shared" si="0"/>
        <v>-5265.512406520389</v>
      </c>
      <c r="F31" s="15">
        <f t="shared" si="1"/>
        <v>-5265.5</v>
      </c>
      <c r="G31" s="15">
        <f t="shared" si="2"/>
        <v>-2.1717240008001681E-2</v>
      </c>
      <c r="J31">
        <f t="shared" si="6"/>
        <v>-2.1717240008001681E-2</v>
      </c>
      <c r="O31">
        <f t="shared" ca="1" si="3"/>
        <v>1.4822609710665215E-2</v>
      </c>
      <c r="P31">
        <f t="shared" ca="1" si="4"/>
        <v>-2.4922895730256522E-2</v>
      </c>
      <c r="Q31" s="1">
        <f t="shared" si="5"/>
        <v>25811.907099999997</v>
      </c>
      <c r="S31">
        <f>G31</f>
        <v>-2.1717240008001681E-2</v>
      </c>
    </row>
    <row r="32" spans="1:19" x14ac:dyDescent="0.2">
      <c r="A32" s="27" t="s">
        <v>40</v>
      </c>
      <c r="B32" s="39" t="s">
        <v>39</v>
      </c>
      <c r="C32" s="40">
        <v>40831.316800000001</v>
      </c>
      <c r="D32" s="40"/>
      <c r="E32" s="27">
        <f t="shared" si="0"/>
        <v>-5264.9927174810109</v>
      </c>
      <c r="F32" s="15">
        <f t="shared" si="1"/>
        <v>-5265</v>
      </c>
      <c r="G32" s="15">
        <f t="shared" si="2"/>
        <v>1.2747829998261295E-2</v>
      </c>
      <c r="J32">
        <f t="shared" si="6"/>
        <v>1.2747829998261295E-2</v>
      </c>
      <c r="O32">
        <f t="shared" ca="1" si="3"/>
        <v>1.4820400851851757E-2</v>
      </c>
      <c r="P32">
        <f t="shared" ca="1" si="4"/>
        <v>-2.4920756771277485E-2</v>
      </c>
      <c r="Q32" s="1">
        <f t="shared" si="5"/>
        <v>25812.816800000001</v>
      </c>
      <c r="R32">
        <f>G32</f>
        <v>1.2747829998261295E-2</v>
      </c>
    </row>
    <row r="33" spans="1:19" x14ac:dyDescent="0.2">
      <c r="A33" s="27" t="s">
        <v>40</v>
      </c>
      <c r="B33" s="39" t="s">
        <v>39</v>
      </c>
      <c r="C33" s="40">
        <v>40852.321000000004</v>
      </c>
      <c r="D33" s="40"/>
      <c r="E33" s="27">
        <f t="shared" si="0"/>
        <v>-5252.9935391575391</v>
      </c>
      <c r="F33" s="15">
        <f t="shared" si="1"/>
        <v>-5253</v>
      </c>
      <c r="G33" s="15">
        <f t="shared" si="2"/>
        <v>1.1309509995044209E-2</v>
      </c>
      <c r="J33">
        <f t="shared" si="6"/>
        <v>1.1309509995044209E-2</v>
      </c>
      <c r="O33">
        <f t="shared" ca="1" si="3"/>
        <v>1.476738824032877E-2</v>
      </c>
      <c r="P33">
        <f t="shared" ca="1" si="4"/>
        <v>-2.486942175578058E-2</v>
      </c>
      <c r="Q33" s="1">
        <f t="shared" si="5"/>
        <v>25833.821000000004</v>
      </c>
      <c r="R33">
        <f>G33</f>
        <v>1.1309509995044209E-2</v>
      </c>
    </row>
    <row r="34" spans="1:19" x14ac:dyDescent="0.2">
      <c r="A34" s="32" t="s">
        <v>42</v>
      </c>
      <c r="B34" s="38" t="s">
        <v>107</v>
      </c>
      <c r="C34" s="32">
        <v>41000.492400000003</v>
      </c>
      <c r="D34" s="32" t="s">
        <v>108</v>
      </c>
      <c r="E34" s="27">
        <f t="shared" si="0"/>
        <v>-5168.3468946274816</v>
      </c>
      <c r="F34" s="15">
        <f t="shared" si="1"/>
        <v>-5168.5</v>
      </c>
      <c r="G34" s="15"/>
      <c r="J34" s="11">
        <v>0.26800633999664569</v>
      </c>
      <c r="O34">
        <f t="shared" ca="1" si="3"/>
        <v>1.4394091100854399E-2</v>
      </c>
      <c r="P34">
        <f t="shared" ca="1" si="4"/>
        <v>-2.4507937688323215E-2</v>
      </c>
      <c r="Q34" s="1">
        <f t="shared" si="5"/>
        <v>25981.992400000003</v>
      </c>
    </row>
    <row r="35" spans="1:19" x14ac:dyDescent="0.2">
      <c r="A35" s="32" t="s">
        <v>42</v>
      </c>
      <c r="B35" s="38"/>
      <c r="C35" s="32">
        <v>41181.410199999998</v>
      </c>
      <c r="D35" s="32"/>
      <c r="E35" s="27">
        <f t="shared" si="0"/>
        <v>-5064.993044250421</v>
      </c>
      <c r="F35" s="15">
        <f t="shared" si="1"/>
        <v>-5065</v>
      </c>
      <c r="G35" s="15">
        <f t="shared" ref="G35:G69" si="7">C35-(C$7+F35*C$8)</f>
        <v>1.2175829993793741E-2</v>
      </c>
      <c r="J35">
        <f t="shared" ref="J35:J40" si="8">G35</f>
        <v>1.2175829993793741E-2</v>
      </c>
      <c r="O35">
        <f t="shared" ca="1" si="3"/>
        <v>1.3936857326468634E-2</v>
      </c>
      <c r="P35">
        <f t="shared" ca="1" si="4"/>
        <v>-2.4065173179662416E-2</v>
      </c>
      <c r="Q35" s="1">
        <f t="shared" si="5"/>
        <v>26162.910199999998</v>
      </c>
      <c r="R35">
        <f>G35</f>
        <v>1.2175829993793741E-2</v>
      </c>
    </row>
    <row r="36" spans="1:19" x14ac:dyDescent="0.2">
      <c r="A36" s="32" t="s">
        <v>42</v>
      </c>
      <c r="B36" s="38"/>
      <c r="C36" s="32">
        <v>41195.413999999997</v>
      </c>
      <c r="D36" s="32"/>
      <c r="E36" s="27">
        <f t="shared" si="0"/>
        <v>-5056.9930207595853</v>
      </c>
      <c r="F36" s="15">
        <f t="shared" si="1"/>
        <v>-5057</v>
      </c>
      <c r="G36" s="15">
        <f t="shared" si="7"/>
        <v>1.2216949988214765E-2</v>
      </c>
      <c r="J36">
        <f t="shared" si="8"/>
        <v>1.2216949988214765E-2</v>
      </c>
      <c r="O36">
        <f t="shared" ca="1" si="3"/>
        <v>1.3901515585453311E-2</v>
      </c>
      <c r="P36">
        <f t="shared" ca="1" si="4"/>
        <v>-2.4030949835997812E-2</v>
      </c>
      <c r="Q36" s="1">
        <f t="shared" si="5"/>
        <v>26176.913999999997</v>
      </c>
      <c r="R36">
        <f>G36</f>
        <v>1.2216949988214765E-2</v>
      </c>
    </row>
    <row r="37" spans="1:19" x14ac:dyDescent="0.2">
      <c r="A37" s="32" t="s">
        <v>43</v>
      </c>
      <c r="B37" s="38" t="s">
        <v>39</v>
      </c>
      <c r="C37" s="32">
        <v>41666.290699999998</v>
      </c>
      <c r="D37" s="32" t="s">
        <v>110</v>
      </c>
      <c r="E37" s="27">
        <f t="shared" si="0"/>
        <v>-4787.9928450010602</v>
      </c>
      <c r="F37" s="15">
        <f t="shared" si="1"/>
        <v>-4788</v>
      </c>
      <c r="G37" s="15">
        <f t="shared" si="7"/>
        <v>1.2524609992397018E-2</v>
      </c>
      <c r="J37">
        <f t="shared" si="8"/>
        <v>1.2524609992397018E-2</v>
      </c>
      <c r="O37">
        <f t="shared" ca="1" si="3"/>
        <v>1.2713149543813008E-2</v>
      </c>
      <c r="P37">
        <f t="shared" ca="1" si="4"/>
        <v>-2.2880189905275548E-2</v>
      </c>
      <c r="Q37" s="1">
        <f t="shared" si="5"/>
        <v>26647.790699999998</v>
      </c>
      <c r="R37">
        <f>G37</f>
        <v>1.2524609992397018E-2</v>
      </c>
    </row>
    <row r="38" spans="1:19" x14ac:dyDescent="0.2">
      <c r="A38" s="27" t="s">
        <v>43</v>
      </c>
      <c r="B38" s="39" t="s">
        <v>39</v>
      </c>
      <c r="C38" s="40">
        <v>41855.341</v>
      </c>
      <c r="D38" s="40"/>
      <c r="E38" s="27">
        <f t="shared" si="0"/>
        <v>-4679.993099149965</v>
      </c>
      <c r="F38" s="15">
        <f t="shared" si="1"/>
        <v>-4680</v>
      </c>
      <c r="G38" s="15">
        <f t="shared" si="7"/>
        <v>1.2079729996912647E-2</v>
      </c>
      <c r="J38">
        <f t="shared" si="8"/>
        <v>1.2079729996912647E-2</v>
      </c>
      <c r="O38">
        <f t="shared" ca="1" si="3"/>
        <v>1.2236036040106125E-2</v>
      </c>
      <c r="P38">
        <f t="shared" ca="1" si="4"/>
        <v>-2.2418174765803409E-2</v>
      </c>
      <c r="Q38" s="1">
        <f t="shared" si="5"/>
        <v>26836.841</v>
      </c>
      <c r="R38">
        <f>G38</f>
        <v>1.2079729996912647E-2</v>
      </c>
    </row>
    <row r="39" spans="1:19" x14ac:dyDescent="0.2">
      <c r="A39" s="32" t="s">
        <v>43</v>
      </c>
      <c r="B39" s="38" t="s">
        <v>39</v>
      </c>
      <c r="C39" s="32">
        <v>41924.450100000002</v>
      </c>
      <c r="D39" s="32" t="s">
        <v>110</v>
      </c>
      <c r="E39" s="27">
        <f t="shared" si="0"/>
        <v>-4640.5127849901992</v>
      </c>
      <c r="F39" s="15">
        <f t="shared" si="1"/>
        <v>-4640.5</v>
      </c>
      <c r="G39" s="15">
        <f t="shared" si="7"/>
        <v>-2.2379740003088955E-2</v>
      </c>
      <c r="J39">
        <f t="shared" si="8"/>
        <v>-2.2379740003088955E-2</v>
      </c>
      <c r="O39">
        <f t="shared" ca="1" si="3"/>
        <v>1.2061536193842957E-2</v>
      </c>
      <c r="P39">
        <f t="shared" ca="1" si="4"/>
        <v>-2.2249197006459435E-2</v>
      </c>
      <c r="Q39" s="1">
        <f t="shared" si="5"/>
        <v>26905.950100000002</v>
      </c>
      <c r="S39">
        <f>G39</f>
        <v>-2.2379740003088955E-2</v>
      </c>
    </row>
    <row r="40" spans="1:19" x14ac:dyDescent="0.2">
      <c r="A40" s="27" t="s">
        <v>44</v>
      </c>
      <c r="B40" s="39" t="s">
        <v>39</v>
      </c>
      <c r="C40" s="40">
        <v>42233.440000000002</v>
      </c>
      <c r="D40" s="40"/>
      <c r="E40" s="27">
        <f t="shared" si="0"/>
        <v>-4463.9945214880781</v>
      </c>
      <c r="F40" s="15">
        <f t="shared" si="1"/>
        <v>-4464</v>
      </c>
      <c r="G40" s="15">
        <f t="shared" si="7"/>
        <v>9.589969995431602E-3</v>
      </c>
      <c r="J40">
        <f t="shared" si="8"/>
        <v>9.589969995431602E-3</v>
      </c>
      <c r="O40">
        <f t="shared" ca="1" si="3"/>
        <v>1.1281809032692353E-2</v>
      </c>
      <c r="P40">
        <f t="shared" ca="1" si="4"/>
        <v>-2.1494144486859136E-2</v>
      </c>
      <c r="Q40" s="1">
        <f t="shared" si="5"/>
        <v>27214.940000000002</v>
      </c>
      <c r="R40">
        <f>G40</f>
        <v>9.589969995431602E-3</v>
      </c>
    </row>
    <row r="41" spans="1:19" x14ac:dyDescent="0.2">
      <c r="A41" s="27" t="s">
        <v>45</v>
      </c>
      <c r="B41" s="39" t="s">
        <v>41</v>
      </c>
      <c r="C41" s="40">
        <v>42296.455000000002</v>
      </c>
      <c r="D41" s="40"/>
      <c r="E41" s="27">
        <f t="shared" si="0"/>
        <v>-4427.9956154572146</v>
      </c>
      <c r="F41" s="15">
        <f t="shared" si="1"/>
        <v>-4428</v>
      </c>
      <c r="G41" s="15">
        <f t="shared" si="7"/>
        <v>7.6750099979108199E-3</v>
      </c>
      <c r="I41">
        <f>G41</f>
        <v>7.6750099979108199E-3</v>
      </c>
      <c r="O41">
        <f t="shared" ca="1" si="3"/>
        <v>1.1122771198123389E-2</v>
      </c>
      <c r="P41">
        <f t="shared" ca="1" si="4"/>
        <v>-2.1340139440368423E-2</v>
      </c>
      <c r="Q41" s="1">
        <f t="shared" si="5"/>
        <v>27277.955000000002</v>
      </c>
      <c r="R41">
        <f>G41</f>
        <v>7.6750099979108199E-3</v>
      </c>
    </row>
    <row r="42" spans="1:19" x14ac:dyDescent="0.2">
      <c r="A42" s="27" t="s">
        <v>46</v>
      </c>
      <c r="B42" s="39" t="s">
        <v>41</v>
      </c>
      <c r="C42" s="40">
        <v>42402.322</v>
      </c>
      <c r="D42" s="40"/>
      <c r="E42" s="27">
        <f t="shared" si="0"/>
        <v>-4367.5164250300231</v>
      </c>
      <c r="F42" s="15">
        <f t="shared" si="1"/>
        <v>-4367.5</v>
      </c>
      <c r="G42" s="15">
        <f t="shared" si="7"/>
        <v>-2.8751520003424957E-2</v>
      </c>
      <c r="I42">
        <f>G42</f>
        <v>-2.8751520003424957E-2</v>
      </c>
      <c r="O42">
        <f t="shared" ca="1" si="3"/>
        <v>1.0855499281694995E-2</v>
      </c>
      <c r="P42">
        <f t="shared" ca="1" si="4"/>
        <v>-2.1081325403904866E-2</v>
      </c>
      <c r="Q42" s="1">
        <f t="shared" si="5"/>
        <v>27383.822</v>
      </c>
      <c r="S42">
        <f>G42</f>
        <v>-2.8751520003424957E-2</v>
      </c>
    </row>
    <row r="43" spans="1:19" x14ac:dyDescent="0.2">
      <c r="A43" s="27" t="s">
        <v>47</v>
      </c>
      <c r="B43" s="39" t="s">
        <v>41</v>
      </c>
      <c r="C43" s="40">
        <v>42633.398000000001</v>
      </c>
      <c r="D43" s="40"/>
      <c r="E43" s="27">
        <f t="shared" si="0"/>
        <v>-4235.5084394712203</v>
      </c>
      <c r="F43" s="15">
        <f t="shared" si="1"/>
        <v>-4235.5</v>
      </c>
      <c r="G43" s="15">
        <f t="shared" si="7"/>
        <v>-1.4773040005820803E-2</v>
      </c>
      <c r="I43">
        <f>G43</f>
        <v>-1.4773040005820803E-2</v>
      </c>
      <c r="O43">
        <f t="shared" ca="1" si="3"/>
        <v>1.0272360554942135E-2</v>
      </c>
      <c r="P43">
        <f t="shared" ca="1" si="4"/>
        <v>-2.051664023343892E-2</v>
      </c>
      <c r="Q43" s="1">
        <f t="shared" si="5"/>
        <v>27614.898000000001</v>
      </c>
      <c r="S43">
        <f>G43</f>
        <v>-1.4773040005820803E-2</v>
      </c>
    </row>
    <row r="44" spans="1:19" x14ac:dyDescent="0.2">
      <c r="A44" s="27" t="s">
        <v>44</v>
      </c>
      <c r="B44" s="39" t="s">
        <v>39</v>
      </c>
      <c r="C44" s="40">
        <v>42716.573499999999</v>
      </c>
      <c r="D44" s="40"/>
      <c r="E44" s="27">
        <f t="shared" si="0"/>
        <v>-4187.9923399937934</v>
      </c>
      <c r="F44" s="15">
        <f t="shared" si="1"/>
        <v>-4188</v>
      </c>
      <c r="G44" s="15">
        <f t="shared" si="7"/>
        <v>1.3408609993348364E-2</v>
      </c>
      <c r="J44">
        <f>G44</f>
        <v>1.3408609993348364E-2</v>
      </c>
      <c r="O44">
        <f t="shared" ca="1" si="3"/>
        <v>1.0062518967663643E-2</v>
      </c>
      <c r="P44">
        <f t="shared" ca="1" si="4"/>
        <v>-2.0313439130430343E-2</v>
      </c>
      <c r="Q44" s="1">
        <f t="shared" si="5"/>
        <v>27698.073499999999</v>
      </c>
      <c r="R44">
        <f>G44</f>
        <v>1.3408609993348364E-2</v>
      </c>
    </row>
    <row r="45" spans="1:19" x14ac:dyDescent="0.2">
      <c r="A45" s="27" t="s">
        <v>44</v>
      </c>
      <c r="B45" s="39" t="s">
        <v>41</v>
      </c>
      <c r="C45" s="40">
        <v>42766.427000000003</v>
      </c>
      <c r="D45" s="40"/>
      <c r="E45" s="27">
        <f t="shared" si="0"/>
        <v>-4159.5122723621207</v>
      </c>
      <c r="F45" s="15">
        <f t="shared" si="1"/>
        <v>-4159.5</v>
      </c>
      <c r="G45" s="15">
        <f t="shared" si="7"/>
        <v>-2.1482399999513291E-2</v>
      </c>
      <c r="J45">
        <f>G45</f>
        <v>-2.1482399999513291E-2</v>
      </c>
      <c r="O45">
        <f t="shared" ca="1" si="3"/>
        <v>9.9366140152965486E-3</v>
      </c>
      <c r="P45">
        <f t="shared" ca="1" si="4"/>
        <v>-2.0191518468625196E-2</v>
      </c>
      <c r="Q45" s="1">
        <f t="shared" si="5"/>
        <v>27747.927000000003</v>
      </c>
      <c r="S45">
        <f>G45</f>
        <v>-2.1482399999513291E-2</v>
      </c>
    </row>
    <row r="46" spans="1:19" x14ac:dyDescent="0.2">
      <c r="A46" s="27" t="s">
        <v>44</v>
      </c>
      <c r="B46" s="39" t="s">
        <v>39</v>
      </c>
      <c r="C46" s="40">
        <v>42786.590499999998</v>
      </c>
      <c r="D46" s="40"/>
      <c r="E46" s="27">
        <f t="shared" si="0"/>
        <v>-4147.993365089992</v>
      </c>
      <c r="F46" s="15">
        <f t="shared" si="1"/>
        <v>-4148</v>
      </c>
      <c r="G46" s="15">
        <f t="shared" si="7"/>
        <v>1.161420999414986E-2</v>
      </c>
      <c r="J46">
        <f>G46</f>
        <v>1.161420999414986E-2</v>
      </c>
      <c r="O46">
        <f t="shared" ca="1" si="3"/>
        <v>9.8858102625870199E-3</v>
      </c>
      <c r="P46">
        <f t="shared" ca="1" si="4"/>
        <v>-2.0142322412107328E-2</v>
      </c>
      <c r="Q46" s="1">
        <f t="shared" si="5"/>
        <v>27768.090499999998</v>
      </c>
      <c r="R46">
        <f>G46</f>
        <v>1.161420999414986E-2</v>
      </c>
    </row>
    <row r="47" spans="1:19" x14ac:dyDescent="0.2">
      <c r="A47" s="27" t="s">
        <v>44</v>
      </c>
      <c r="B47" s="39" t="s">
        <v>41</v>
      </c>
      <c r="C47" s="40">
        <v>42850.449500000002</v>
      </c>
      <c r="D47" s="40"/>
      <c r="E47" s="27">
        <f t="shared" si="0"/>
        <v>-4111.5123027996633</v>
      </c>
      <c r="F47" s="15">
        <f t="shared" si="1"/>
        <v>-4111.5</v>
      </c>
      <c r="G47" s="15">
        <f t="shared" si="7"/>
        <v>-2.1535680003580637E-2</v>
      </c>
      <c r="J47">
        <f>G47</f>
        <v>-2.1535680003580637E-2</v>
      </c>
      <c r="O47">
        <f t="shared" ca="1" si="3"/>
        <v>9.7245635692045987E-3</v>
      </c>
      <c r="P47">
        <f t="shared" ca="1" si="4"/>
        <v>-1.9986178406637578E-2</v>
      </c>
      <c r="Q47" s="1">
        <f t="shared" si="5"/>
        <v>27831.949500000002</v>
      </c>
      <c r="S47">
        <f t="shared" ref="S47:S53" si="9">G47</f>
        <v>-2.1535680003580637E-2</v>
      </c>
    </row>
    <row r="48" spans="1:19" x14ac:dyDescent="0.2">
      <c r="A48" s="27" t="s">
        <v>48</v>
      </c>
      <c r="B48" s="39" t="s">
        <v>41</v>
      </c>
      <c r="C48" s="40">
        <v>42990.491999999998</v>
      </c>
      <c r="D48" s="40"/>
      <c r="E48" s="27">
        <f t="shared" si="0"/>
        <v>-4031.5094971529575</v>
      </c>
      <c r="F48" s="15">
        <f t="shared" si="1"/>
        <v>-4031.5</v>
      </c>
      <c r="G48" s="15">
        <f t="shared" si="7"/>
        <v>-1.6624480005702935E-2</v>
      </c>
      <c r="I48">
        <f>G48</f>
        <v>-1.6624480005702935E-2</v>
      </c>
      <c r="O48">
        <f t="shared" ca="1" si="3"/>
        <v>9.3711461590513488E-3</v>
      </c>
      <c r="P48">
        <f t="shared" ca="1" si="4"/>
        <v>-1.9643944969991552E-2</v>
      </c>
      <c r="Q48" s="1">
        <f t="shared" si="5"/>
        <v>27971.991999999998</v>
      </c>
      <c r="S48">
        <f t="shared" si="9"/>
        <v>-1.6624480005702935E-2</v>
      </c>
    </row>
    <row r="49" spans="1:19" x14ac:dyDescent="0.2">
      <c r="A49" s="27" t="s">
        <v>44</v>
      </c>
      <c r="B49" s="39" t="s">
        <v>41</v>
      </c>
      <c r="C49" s="40">
        <v>43046.504999999997</v>
      </c>
      <c r="D49" s="40"/>
      <c r="E49" s="27">
        <f t="shared" si="0"/>
        <v>-3999.5106599950304</v>
      </c>
      <c r="F49" s="15">
        <f t="shared" si="1"/>
        <v>-3999.5</v>
      </c>
      <c r="G49" s="15">
        <f t="shared" si="7"/>
        <v>-1.8660000008821953E-2</v>
      </c>
      <c r="J49">
        <f>G49</f>
        <v>-1.8660000008821953E-2</v>
      </c>
      <c r="O49">
        <f t="shared" ca="1" si="3"/>
        <v>9.2297791949900489E-3</v>
      </c>
      <c r="P49">
        <f t="shared" ca="1" si="4"/>
        <v>-1.9507051595333141E-2</v>
      </c>
      <c r="Q49" s="1">
        <f t="shared" si="5"/>
        <v>28028.004999999997</v>
      </c>
      <c r="S49">
        <f t="shared" si="9"/>
        <v>-1.8660000008821953E-2</v>
      </c>
    </row>
    <row r="50" spans="1:19" x14ac:dyDescent="0.2">
      <c r="A50" s="27" t="s">
        <v>44</v>
      </c>
      <c r="B50" s="39" t="s">
        <v>41</v>
      </c>
      <c r="C50" s="40">
        <v>43076.263500000001</v>
      </c>
      <c r="D50" s="40"/>
      <c r="E50" s="27">
        <f t="shared" si="0"/>
        <v>-3982.5103672850473</v>
      </c>
      <c r="F50" s="15">
        <f t="shared" si="1"/>
        <v>-3982.5</v>
      </c>
      <c r="G50" s="15">
        <f t="shared" si="7"/>
        <v>-1.8147620008676313E-2</v>
      </c>
      <c r="J50">
        <f>G50</f>
        <v>-1.8147620008676313E-2</v>
      </c>
      <c r="O50">
        <f t="shared" ca="1" si="3"/>
        <v>9.1546779953324831E-3</v>
      </c>
      <c r="P50">
        <f t="shared" ca="1" si="4"/>
        <v>-1.943432699004586E-2</v>
      </c>
      <c r="Q50" s="1">
        <f t="shared" si="5"/>
        <v>28057.763500000001</v>
      </c>
      <c r="S50">
        <f t="shared" si="9"/>
        <v>-1.8147620008676313E-2</v>
      </c>
    </row>
    <row r="51" spans="1:19" x14ac:dyDescent="0.2">
      <c r="A51" s="27" t="s">
        <v>49</v>
      </c>
      <c r="B51" s="39" t="s">
        <v>41</v>
      </c>
      <c r="C51" s="40">
        <v>43100.773000000001</v>
      </c>
      <c r="D51" s="40"/>
      <c r="E51" s="27">
        <f t="shared" si="0"/>
        <v>-3968.5086980417959</v>
      </c>
      <c r="F51" s="15">
        <f t="shared" si="1"/>
        <v>-3968.5</v>
      </c>
      <c r="G51" s="15">
        <f t="shared" si="7"/>
        <v>-1.5225660004944075E-2</v>
      </c>
      <c r="I51">
        <f>G51</f>
        <v>-1.5225660004944075E-2</v>
      </c>
      <c r="O51">
        <f t="shared" ca="1" si="3"/>
        <v>9.0928299485556648E-3</v>
      </c>
      <c r="P51">
        <f t="shared" ca="1" si="4"/>
        <v>-1.9374436138632805E-2</v>
      </c>
      <c r="Q51" s="1">
        <f t="shared" si="5"/>
        <v>28082.273000000001</v>
      </c>
      <c r="S51">
        <f t="shared" si="9"/>
        <v>-1.5225660004944075E-2</v>
      </c>
    </row>
    <row r="52" spans="1:19" x14ac:dyDescent="0.2">
      <c r="A52" s="27" t="s">
        <v>49</v>
      </c>
      <c r="B52" s="39" t="s">
        <v>41</v>
      </c>
      <c r="C52" s="40">
        <v>43100.773999999998</v>
      </c>
      <c r="D52" s="40"/>
      <c r="E52" s="27">
        <f t="shared" si="0"/>
        <v>-3968.5081267666092</v>
      </c>
      <c r="F52" s="15">
        <f t="shared" si="1"/>
        <v>-3968.5</v>
      </c>
      <c r="G52" s="15">
        <f t="shared" si="7"/>
        <v>-1.4225660008378327E-2</v>
      </c>
      <c r="I52">
        <f>G52</f>
        <v>-1.4225660008378327E-2</v>
      </c>
      <c r="O52">
        <f t="shared" ca="1" si="3"/>
        <v>9.0928299485556648E-3</v>
      </c>
      <c r="P52">
        <f t="shared" ca="1" si="4"/>
        <v>-1.9374436138632805E-2</v>
      </c>
      <c r="Q52" s="1">
        <f t="shared" si="5"/>
        <v>28082.273999999998</v>
      </c>
      <c r="S52">
        <f t="shared" si="9"/>
        <v>-1.4225660008378327E-2</v>
      </c>
    </row>
    <row r="53" spans="1:19" x14ac:dyDescent="0.2">
      <c r="A53" s="27" t="s">
        <v>44</v>
      </c>
      <c r="B53" s="39" t="s">
        <v>41</v>
      </c>
      <c r="C53" s="40">
        <v>43125.279499999997</v>
      </c>
      <c r="D53" s="40"/>
      <c r="E53" s="27">
        <f t="shared" si="0"/>
        <v>-3954.5087426241139</v>
      </c>
      <c r="F53" s="15">
        <f t="shared" si="1"/>
        <v>-3954.5</v>
      </c>
      <c r="G53" s="15">
        <f t="shared" si="7"/>
        <v>-1.5303700005460996E-2</v>
      </c>
      <c r="J53">
        <f>G53</f>
        <v>-1.5303700005460996E-2</v>
      </c>
      <c r="O53">
        <f t="shared" ref="O53:O84" ca="1" si="10">+C$11+C$12*$F53</f>
        <v>9.0309819017788465E-3</v>
      </c>
      <c r="P53">
        <f t="shared" ref="P53:P84" ca="1" si="11">+D$11+D$12*$F53</f>
        <v>-1.931454528721975E-2</v>
      </c>
      <c r="Q53" s="1">
        <f t="shared" si="5"/>
        <v>28106.779499999997</v>
      </c>
      <c r="S53">
        <f t="shared" si="9"/>
        <v>-1.5303700005460996E-2</v>
      </c>
    </row>
    <row r="54" spans="1:19" x14ac:dyDescent="0.2">
      <c r="A54" s="27" t="s">
        <v>44</v>
      </c>
      <c r="B54" s="39" t="s">
        <v>39</v>
      </c>
      <c r="C54" s="40">
        <v>43348.491000000002</v>
      </c>
      <c r="D54" s="40"/>
      <c r="E54" s="27">
        <f t="shared" si="0"/>
        <v>-3826.993550788703</v>
      </c>
      <c r="F54" s="15">
        <f t="shared" si="1"/>
        <v>-3827</v>
      </c>
      <c r="G54" s="15">
        <f t="shared" si="7"/>
        <v>1.1289149995718617E-2</v>
      </c>
      <c r="J54">
        <f>G54</f>
        <v>1.1289149995718617E-2</v>
      </c>
      <c r="O54">
        <f t="shared" ca="1" si="10"/>
        <v>8.4677229043471081E-3</v>
      </c>
      <c r="P54">
        <f t="shared" ca="1" si="11"/>
        <v>-1.8769110747565144E-2</v>
      </c>
      <c r="Q54" s="1">
        <f t="shared" si="5"/>
        <v>28329.991000000002</v>
      </c>
      <c r="R54">
        <f>G54</f>
        <v>1.1289149995718617E-2</v>
      </c>
    </row>
    <row r="55" spans="1:19" x14ac:dyDescent="0.2">
      <c r="A55" s="27" t="s">
        <v>49</v>
      </c>
      <c r="B55" s="39" t="s">
        <v>41</v>
      </c>
      <c r="C55" s="40">
        <v>43436.855000000003</v>
      </c>
      <c r="D55" s="40"/>
      <c r="E55" s="27">
        <f t="shared" si="0"/>
        <v>-3776.5133899934744</v>
      </c>
      <c r="F55" s="15">
        <f t="shared" si="1"/>
        <v>-3776.5</v>
      </c>
      <c r="G55" s="15">
        <f t="shared" si="7"/>
        <v>-2.3438780001015402E-2</v>
      </c>
      <c r="I55">
        <f>G55</f>
        <v>-2.3438780001015402E-2</v>
      </c>
      <c r="O55">
        <f t="shared" ca="1" si="10"/>
        <v>8.2446281641878685E-3</v>
      </c>
      <c r="P55">
        <f t="shared" ca="1" si="11"/>
        <v>-1.8553075890682339E-2</v>
      </c>
      <c r="Q55" s="1">
        <f t="shared" si="5"/>
        <v>28418.355000000003</v>
      </c>
      <c r="S55">
        <f>G55</f>
        <v>-2.3438780001015402E-2</v>
      </c>
    </row>
    <row r="56" spans="1:19" x14ac:dyDescent="0.2">
      <c r="A56" s="27" t="s">
        <v>44</v>
      </c>
      <c r="B56" s="39" t="s">
        <v>41</v>
      </c>
      <c r="C56" s="40">
        <v>43482.377500000002</v>
      </c>
      <c r="D56" s="40"/>
      <c r="E56" s="27">
        <f t="shared" si="0"/>
        <v>-3750.5075152050908</v>
      </c>
      <c r="F56" s="15">
        <f t="shared" si="1"/>
        <v>-3750.5</v>
      </c>
      <c r="G56" s="15">
        <f t="shared" si="7"/>
        <v>-1.3155140004528221E-2</v>
      </c>
      <c r="J56">
        <f>G56</f>
        <v>-1.3155140004528221E-2</v>
      </c>
      <c r="O56">
        <f t="shared" ca="1" si="10"/>
        <v>8.1297675058880636E-3</v>
      </c>
      <c r="P56">
        <f t="shared" ca="1" si="11"/>
        <v>-1.8441850023772383E-2</v>
      </c>
      <c r="Q56" s="1">
        <f t="shared" si="5"/>
        <v>28463.877500000002</v>
      </c>
      <c r="S56">
        <f>G56</f>
        <v>-1.3155140004528221E-2</v>
      </c>
    </row>
    <row r="57" spans="1:19" x14ac:dyDescent="0.2">
      <c r="A57" s="27" t="s">
        <v>44</v>
      </c>
      <c r="B57" s="39" t="s">
        <v>41</v>
      </c>
      <c r="C57" s="40">
        <v>43524.385999999999</v>
      </c>
      <c r="D57" s="40"/>
      <c r="E57" s="27">
        <f t="shared" si="0"/>
        <v>-3726.5091014306336</v>
      </c>
      <c r="F57" s="15">
        <f t="shared" si="1"/>
        <v>-3726.5</v>
      </c>
      <c r="G57" s="15">
        <f t="shared" si="7"/>
        <v>-1.5931780006212648E-2</v>
      </c>
      <c r="J57">
        <f>G57</f>
        <v>-1.5931780006212648E-2</v>
      </c>
      <c r="O57">
        <f t="shared" ca="1" si="10"/>
        <v>8.0237422828420869E-3</v>
      </c>
      <c r="P57">
        <f t="shared" ca="1" si="11"/>
        <v>-1.8339179992778575E-2</v>
      </c>
      <c r="Q57" s="1">
        <f t="shared" si="5"/>
        <v>28505.885999999999</v>
      </c>
      <c r="S57">
        <f>G57</f>
        <v>-1.5931780006212648E-2</v>
      </c>
    </row>
    <row r="58" spans="1:19" x14ac:dyDescent="0.2">
      <c r="A58" s="27" t="s">
        <v>50</v>
      </c>
      <c r="B58" s="39" t="s">
        <v>39</v>
      </c>
      <c r="C58" s="40">
        <v>43756.357000000004</v>
      </c>
      <c r="D58" s="40"/>
      <c r="E58" s="27">
        <f t="shared" si="0"/>
        <v>-3593.9898245777295</v>
      </c>
      <c r="F58" s="15">
        <f t="shared" si="1"/>
        <v>-3594</v>
      </c>
      <c r="G58" s="15">
        <f t="shared" si="7"/>
        <v>1.7811769997933879E-2</v>
      </c>
      <c r="I58">
        <f>G58</f>
        <v>1.7811769997933879E-2</v>
      </c>
      <c r="O58">
        <f t="shared" ca="1" si="10"/>
        <v>7.4383946972757693E-3</v>
      </c>
      <c r="P58">
        <f t="shared" ca="1" si="11"/>
        <v>-1.7772355863333592E-2</v>
      </c>
      <c r="Q58" s="1">
        <f t="shared" si="5"/>
        <v>28737.857000000004</v>
      </c>
      <c r="R58">
        <f>G58</f>
        <v>1.7811769997933879E-2</v>
      </c>
    </row>
    <row r="59" spans="1:19" x14ac:dyDescent="0.2">
      <c r="A59" s="27" t="s">
        <v>51</v>
      </c>
      <c r="B59" s="39" t="s">
        <v>39</v>
      </c>
      <c r="C59" s="40">
        <v>43777.353799999997</v>
      </c>
      <c r="D59" s="40"/>
      <c r="E59" s="27">
        <f t="shared" si="0"/>
        <v>-3581.9948736906608</v>
      </c>
      <c r="F59" s="15">
        <f t="shared" si="1"/>
        <v>-3582</v>
      </c>
      <c r="G59" s="15">
        <f t="shared" si="7"/>
        <v>8.9734499924816191E-3</v>
      </c>
      <c r="J59">
        <f>G59</f>
        <v>8.9734499924816191E-3</v>
      </c>
      <c r="O59">
        <f t="shared" ca="1" si="10"/>
        <v>7.3853820857527827E-3</v>
      </c>
      <c r="P59">
        <f t="shared" ca="1" si="11"/>
        <v>-1.7721020847836687E-2</v>
      </c>
      <c r="Q59" s="1">
        <f t="shared" si="5"/>
        <v>28758.853799999997</v>
      </c>
      <c r="R59">
        <f>G59</f>
        <v>8.9734499924816191E-3</v>
      </c>
    </row>
    <row r="60" spans="1:19" x14ac:dyDescent="0.2">
      <c r="A60" s="27" t="s">
        <v>52</v>
      </c>
      <c r="B60" s="39" t="s">
        <v>39</v>
      </c>
      <c r="C60" s="40">
        <v>43868.39</v>
      </c>
      <c r="D60" s="40"/>
      <c r="E60" s="27">
        <f t="shared" si="0"/>
        <v>-3529.9881513355544</v>
      </c>
      <c r="F60" s="15">
        <f t="shared" si="1"/>
        <v>-3530</v>
      </c>
      <c r="G60" s="15">
        <f t="shared" si="7"/>
        <v>2.0740729989483953E-2</v>
      </c>
      <c r="I60">
        <f>G60</f>
        <v>2.0740729989483953E-2</v>
      </c>
      <c r="O60">
        <f t="shared" ca="1" si="10"/>
        <v>7.1556607691531712E-3</v>
      </c>
      <c r="P60">
        <f t="shared" ca="1" si="11"/>
        <v>-1.749856911401677E-2</v>
      </c>
      <c r="Q60" s="1">
        <f t="shared" si="5"/>
        <v>28849.89</v>
      </c>
      <c r="R60">
        <f>G60</f>
        <v>2.0740729989483953E-2</v>
      </c>
    </row>
    <row r="61" spans="1:19" x14ac:dyDescent="0.2">
      <c r="A61" s="27" t="s">
        <v>49</v>
      </c>
      <c r="B61" s="39" t="s">
        <v>41</v>
      </c>
      <c r="C61" s="40">
        <v>44525.644</v>
      </c>
      <c r="D61" s="40"/>
      <c r="E61" s="27">
        <f t="shared" si="0"/>
        <v>-3154.5152483059637</v>
      </c>
      <c r="F61" s="15">
        <f t="shared" si="1"/>
        <v>-3154.5</v>
      </c>
      <c r="G61" s="15">
        <f t="shared" si="7"/>
        <v>-2.6691700004448649E-2</v>
      </c>
      <c r="I61">
        <f>G61</f>
        <v>-2.6691700004448649E-2</v>
      </c>
      <c r="O61">
        <f t="shared" ca="1" si="10"/>
        <v>5.4968078002463581E-3</v>
      </c>
      <c r="P61">
        <f t="shared" ca="1" si="11"/>
        <v>-1.5892210920759479E-2</v>
      </c>
      <c r="Q61" s="1">
        <f t="shared" si="5"/>
        <v>29507.144</v>
      </c>
      <c r="S61">
        <f>G61</f>
        <v>-2.6691700004448649E-2</v>
      </c>
    </row>
    <row r="62" spans="1:19" x14ac:dyDescent="0.2">
      <c r="A62" s="27" t="s">
        <v>53</v>
      </c>
      <c r="B62" s="39" t="s">
        <v>39</v>
      </c>
      <c r="C62" s="40">
        <v>44885.396000000001</v>
      </c>
      <c r="D62" s="40"/>
      <c r="E62" s="27">
        <f t="shared" si="0"/>
        <v>-2948.997856535505</v>
      </c>
      <c r="F62" s="15">
        <f t="shared" si="1"/>
        <v>-2949</v>
      </c>
      <c r="G62" s="15">
        <f t="shared" si="7"/>
        <v>3.752069991605822E-3</v>
      </c>
      <c r="I62">
        <f>G62</f>
        <v>3.752069991605822E-3</v>
      </c>
      <c r="O62">
        <f t="shared" ca="1" si="10"/>
        <v>4.5889668279151998E-3</v>
      </c>
      <c r="P62">
        <f t="shared" ca="1" si="11"/>
        <v>-1.5013098780374996E-2</v>
      </c>
      <c r="Q62" s="1">
        <f t="shared" si="5"/>
        <v>29866.896000000001</v>
      </c>
      <c r="R62">
        <f>G62</f>
        <v>3.752069991605822E-3</v>
      </c>
    </row>
    <row r="63" spans="1:19" x14ac:dyDescent="0.2">
      <c r="A63" s="27" t="s">
        <v>54</v>
      </c>
      <c r="B63" s="39" t="s">
        <v>41</v>
      </c>
      <c r="C63" s="40">
        <v>45164.575299999997</v>
      </c>
      <c r="D63" s="40"/>
      <c r="E63" s="27">
        <f t="shared" si="0"/>
        <v>-2789.5096491807112</v>
      </c>
      <c r="F63" s="15">
        <f t="shared" si="1"/>
        <v>-2789.5</v>
      </c>
      <c r="G63" s="15">
        <f t="shared" si="7"/>
        <v>-1.6890600010810886E-2</v>
      </c>
      <c r="J63">
        <f>G63</f>
        <v>-1.6890600010810886E-2</v>
      </c>
      <c r="O63">
        <f t="shared" ca="1" si="10"/>
        <v>3.8843408664221597E-3</v>
      </c>
      <c r="P63">
        <f t="shared" ca="1" si="11"/>
        <v>-1.433077086606198E-2</v>
      </c>
      <c r="Q63" s="1">
        <f t="shared" si="5"/>
        <v>30146.075299999997</v>
      </c>
      <c r="S63">
        <f>G63</f>
        <v>-1.6890600010810886E-2</v>
      </c>
    </row>
    <row r="64" spans="1:19" x14ac:dyDescent="0.2">
      <c r="A64" s="27" t="s">
        <v>54</v>
      </c>
      <c r="B64" s="39" t="s">
        <v>39</v>
      </c>
      <c r="C64" s="40">
        <v>45165.476000000002</v>
      </c>
      <c r="D64" s="40"/>
      <c r="E64" s="27">
        <f t="shared" si="0"/>
        <v>-2788.9951016180325</v>
      </c>
      <c r="F64" s="15">
        <f t="shared" si="1"/>
        <v>-2789</v>
      </c>
      <c r="G64" s="15">
        <f t="shared" si="7"/>
        <v>8.5744699972565286E-3</v>
      </c>
      <c r="J64">
        <f>G64</f>
        <v>8.5744699972565286E-3</v>
      </c>
      <c r="O64">
        <f t="shared" ca="1" si="10"/>
        <v>3.8821320076087018E-3</v>
      </c>
      <c r="P64">
        <f t="shared" ca="1" si="11"/>
        <v>-1.4328631907082943E-2</v>
      </c>
      <c r="Q64" s="1">
        <f t="shared" si="5"/>
        <v>30146.976000000002</v>
      </c>
      <c r="R64">
        <f>G64</f>
        <v>8.5744699972565286E-3</v>
      </c>
    </row>
    <row r="65" spans="1:19" x14ac:dyDescent="0.2">
      <c r="A65" s="32" t="s">
        <v>54</v>
      </c>
      <c r="B65" s="38" t="s">
        <v>41</v>
      </c>
      <c r="C65" s="32">
        <v>45253.850899999998</v>
      </c>
      <c r="D65" s="32" t="s">
        <v>108</v>
      </c>
      <c r="E65" s="27">
        <f t="shared" si="0"/>
        <v>-2738.5087139232483</v>
      </c>
      <c r="F65" s="15">
        <f t="shared" si="1"/>
        <v>-2738.5</v>
      </c>
      <c r="G65" s="15">
        <f t="shared" si="7"/>
        <v>-1.525346000562422E-2</v>
      </c>
      <c r="J65">
        <f>G65</f>
        <v>-1.525346000562422E-2</v>
      </c>
      <c r="O65">
        <f t="shared" ca="1" si="10"/>
        <v>3.659037267449464E-3</v>
      </c>
      <c r="P65">
        <f t="shared" ca="1" si="11"/>
        <v>-1.4112597050200138E-2</v>
      </c>
      <c r="Q65" s="1">
        <f t="shared" si="5"/>
        <v>30235.350899999998</v>
      </c>
      <c r="S65">
        <f>G65</f>
        <v>-1.525346000562422E-2</v>
      </c>
    </row>
    <row r="66" spans="1:19" x14ac:dyDescent="0.2">
      <c r="A66" s="27" t="s">
        <v>55</v>
      </c>
      <c r="B66" s="39" t="s">
        <v>41</v>
      </c>
      <c r="C66" s="40">
        <v>45558.421000000002</v>
      </c>
      <c r="D66" s="40"/>
      <c r="E66" s="27">
        <f t="shared" si="0"/>
        <v>-2564.5153725011887</v>
      </c>
      <c r="F66" s="15">
        <f t="shared" si="1"/>
        <v>-2564.5</v>
      </c>
      <c r="G66" s="15">
        <f t="shared" si="7"/>
        <v>-2.6909100000921171E-2</v>
      </c>
      <c r="I66">
        <f>G66</f>
        <v>-2.6909100000921171E-2</v>
      </c>
      <c r="O66">
        <f t="shared" ca="1" si="10"/>
        <v>2.8903544003661477E-3</v>
      </c>
      <c r="P66">
        <f t="shared" ca="1" si="11"/>
        <v>-1.3368239325495029E-2</v>
      </c>
      <c r="Q66" s="1">
        <f t="shared" si="5"/>
        <v>30539.921000000002</v>
      </c>
      <c r="S66">
        <f>G66</f>
        <v>-2.6909100000921171E-2</v>
      </c>
    </row>
    <row r="67" spans="1:19" x14ac:dyDescent="0.2">
      <c r="A67" s="27" t="s">
        <v>49</v>
      </c>
      <c r="B67" s="39" t="s">
        <v>41</v>
      </c>
      <c r="C67" s="40">
        <v>45584.71</v>
      </c>
      <c r="D67" s="40"/>
      <c r="E67" s="27">
        <f t="shared" si="0"/>
        <v>-2549.497119059226</v>
      </c>
      <c r="F67" s="15">
        <f t="shared" si="1"/>
        <v>-2549.5</v>
      </c>
      <c r="G67" s="15">
        <f t="shared" si="7"/>
        <v>5.0429999901098199E-3</v>
      </c>
      <c r="I67">
        <f>G67</f>
        <v>5.0429999901098199E-3</v>
      </c>
      <c r="O67">
        <f t="shared" ca="1" si="10"/>
        <v>2.8240886359624136E-3</v>
      </c>
      <c r="P67">
        <f t="shared" ca="1" si="11"/>
        <v>-1.3304070556123898E-2</v>
      </c>
      <c r="Q67" s="1">
        <f t="shared" si="5"/>
        <v>30566.21</v>
      </c>
      <c r="S67">
        <f>G67</f>
        <v>5.0429999901098199E-3</v>
      </c>
    </row>
    <row r="68" spans="1:19" x14ac:dyDescent="0.2">
      <c r="A68" s="27" t="s">
        <v>56</v>
      </c>
      <c r="B68" s="39" t="s">
        <v>39</v>
      </c>
      <c r="C68" s="40">
        <v>45685.363700000002</v>
      </c>
      <c r="D68" s="40"/>
      <c r="E68" s="27">
        <f t="shared" si="0"/>
        <v>-2491.9961575745178</v>
      </c>
      <c r="F68" s="15">
        <f t="shared" si="1"/>
        <v>-2492</v>
      </c>
      <c r="G68" s="15">
        <f t="shared" si="7"/>
        <v>6.7260499927215278E-3</v>
      </c>
      <c r="J68">
        <f>G68</f>
        <v>6.7260499927215278E-3</v>
      </c>
      <c r="O68">
        <f t="shared" ca="1" si="10"/>
        <v>2.5700698724147649E-3</v>
      </c>
      <c r="P68">
        <f t="shared" ca="1" si="11"/>
        <v>-1.3058090273534566E-2</v>
      </c>
      <c r="Q68" s="1">
        <f t="shared" si="5"/>
        <v>30666.863700000002</v>
      </c>
      <c r="R68">
        <f>G68</f>
        <v>6.7260499927215278E-3</v>
      </c>
    </row>
    <row r="69" spans="1:19" x14ac:dyDescent="0.2">
      <c r="A69" s="27" t="s">
        <v>49</v>
      </c>
      <c r="B69" s="39" t="s">
        <v>41</v>
      </c>
      <c r="C69" s="40">
        <v>46020.561999999998</v>
      </c>
      <c r="D69" s="40"/>
      <c r="E69" s="27">
        <f t="shared" si="0"/>
        <v>-2300.5056854106633</v>
      </c>
      <c r="F69" s="15">
        <f t="shared" si="1"/>
        <v>-2300.5</v>
      </c>
      <c r="G69" s="15">
        <f t="shared" si="7"/>
        <v>-9.9521400043158792E-3</v>
      </c>
      <c r="I69">
        <f>G69</f>
        <v>-9.9521400043158792E-3</v>
      </c>
      <c r="O69">
        <f t="shared" ca="1" si="10"/>
        <v>1.7240769468604266E-3</v>
      </c>
      <c r="P69">
        <f t="shared" ca="1" si="11"/>
        <v>-1.2238868984563139E-2</v>
      </c>
      <c r="Q69" s="1">
        <f t="shared" si="5"/>
        <v>31002.061999999998</v>
      </c>
      <c r="S69">
        <f>G69</f>
        <v>-9.9521400043158792E-3</v>
      </c>
    </row>
    <row r="70" spans="1:19" x14ac:dyDescent="0.2">
      <c r="A70" s="32" t="s">
        <v>44</v>
      </c>
      <c r="B70" s="38" t="s">
        <v>39</v>
      </c>
      <c r="C70" s="32">
        <v>46233.440000000002</v>
      </c>
      <c r="D70" s="32" t="s">
        <v>108</v>
      </c>
      <c r="E70" s="27">
        <f t="shared" si="0"/>
        <v>-2178.8937657401329</v>
      </c>
      <c r="F70" s="15">
        <f t="shared" si="1"/>
        <v>-2179</v>
      </c>
      <c r="G70" s="15"/>
      <c r="J70" s="11">
        <v>0.18595986999571323</v>
      </c>
      <c r="O70">
        <f t="shared" ca="1" si="10"/>
        <v>1.1873242551901798E-3</v>
      </c>
      <c r="P70">
        <f t="shared" ca="1" si="11"/>
        <v>-1.1719101952656985E-2</v>
      </c>
      <c r="Q70" s="1">
        <f t="shared" si="5"/>
        <v>31214.940000000002</v>
      </c>
    </row>
    <row r="71" spans="1:19" x14ac:dyDescent="0.2">
      <c r="A71" s="27" t="s">
        <v>57</v>
      </c>
      <c r="B71" s="39" t="s">
        <v>39</v>
      </c>
      <c r="C71" s="40">
        <v>46259.504999999997</v>
      </c>
      <c r="D71" s="40"/>
      <c r="E71" s="27">
        <f t="shared" si="0"/>
        <v>-2164.0034779404932</v>
      </c>
      <c r="F71" s="15">
        <f t="shared" si="1"/>
        <v>-2164</v>
      </c>
      <c r="G71" s="15">
        <f>C71-(C$7+F71*C$8)</f>
        <v>-6.0880300079588778E-3</v>
      </c>
      <c r="I71">
        <f>G71</f>
        <v>-6.0880300079588778E-3</v>
      </c>
      <c r="O71">
        <f t="shared" ca="1" si="10"/>
        <v>1.1210584907864456E-3</v>
      </c>
      <c r="P71">
        <f t="shared" ca="1" si="11"/>
        <v>-1.1654933183285856E-2</v>
      </c>
      <c r="Q71" s="1">
        <f t="shared" si="5"/>
        <v>31241.004999999997</v>
      </c>
      <c r="R71">
        <f>G71</f>
        <v>-6.0880300079588778E-3</v>
      </c>
    </row>
    <row r="72" spans="1:19" x14ac:dyDescent="0.2">
      <c r="A72" s="27" t="s">
        <v>58</v>
      </c>
      <c r="B72" s="39" t="s">
        <v>41</v>
      </c>
      <c r="C72" s="40">
        <v>46295.391000000003</v>
      </c>
      <c r="D72" s="40"/>
      <c r="E72" s="27">
        <f t="shared" si="0"/>
        <v>-2143.5026965102975</v>
      </c>
      <c r="F72" s="15">
        <f t="shared" si="1"/>
        <v>-2143.5</v>
      </c>
      <c r="G72" s="15">
        <f>C72-(C$7+F72*C$8)</f>
        <v>-4.7201600027619861E-3</v>
      </c>
      <c r="I72">
        <f>G72</f>
        <v>-4.7201600027619861E-3</v>
      </c>
      <c r="O72">
        <f t="shared" ca="1" si="10"/>
        <v>1.0304952794346744E-3</v>
      </c>
      <c r="P72">
        <f t="shared" ca="1" si="11"/>
        <v>-1.1567235865145312E-2</v>
      </c>
      <c r="Q72" s="1">
        <f t="shared" si="5"/>
        <v>31276.891000000003</v>
      </c>
      <c r="S72">
        <f>G72</f>
        <v>-4.7201600027619861E-3</v>
      </c>
    </row>
    <row r="73" spans="1:19" x14ac:dyDescent="0.2">
      <c r="A73" s="27" t="s">
        <v>49</v>
      </c>
      <c r="B73" s="39" t="s">
        <v>41</v>
      </c>
      <c r="C73" s="40">
        <v>46321.64</v>
      </c>
      <c r="D73" s="40"/>
      <c r="E73" s="27">
        <f t="shared" si="0"/>
        <v>-2128.5072940758923</v>
      </c>
      <c r="F73" s="15">
        <f t="shared" si="1"/>
        <v>-2128.5</v>
      </c>
      <c r="G73" s="15">
        <f>C73-(C$7+F73*C$8)</f>
        <v>-1.2768060005328152E-2</v>
      </c>
      <c r="I73">
        <f>G73</f>
        <v>-1.2768060005328152E-2</v>
      </c>
      <c r="O73">
        <f t="shared" ca="1" si="10"/>
        <v>9.6422951503094025E-4</v>
      </c>
      <c r="P73">
        <f t="shared" ca="1" si="11"/>
        <v>-1.1503067095774181E-2</v>
      </c>
      <c r="Q73" s="1">
        <f t="shared" si="5"/>
        <v>31303.14</v>
      </c>
      <c r="S73">
        <f>G73</f>
        <v>-1.2768060005328152E-2</v>
      </c>
    </row>
    <row r="74" spans="1:19" x14ac:dyDescent="0.2">
      <c r="A74" s="27" t="s">
        <v>59</v>
      </c>
      <c r="B74" s="39" t="s">
        <v>41</v>
      </c>
      <c r="C74" s="40">
        <v>46351.374000000003</v>
      </c>
      <c r="D74" s="40"/>
      <c r="E74" s="27">
        <f t="shared" si="0"/>
        <v>-2111.5209976080378</v>
      </c>
      <c r="F74" s="15">
        <f t="shared" si="1"/>
        <v>-2111.5</v>
      </c>
      <c r="G74" s="15"/>
      <c r="N74" s="11">
        <v>-3.6755680004716851E-2</v>
      </c>
      <c r="O74">
        <f t="shared" ca="1" si="10"/>
        <v>8.8912831537337617E-4</v>
      </c>
      <c r="P74">
        <f t="shared" ca="1" si="11"/>
        <v>-1.1430342490486901E-2</v>
      </c>
      <c r="Q74" s="1">
        <f t="shared" si="5"/>
        <v>31332.874000000003</v>
      </c>
    </row>
    <row r="75" spans="1:19" x14ac:dyDescent="0.2">
      <c r="A75" s="27" t="s">
        <v>49</v>
      </c>
      <c r="B75" s="39" t="s">
        <v>41</v>
      </c>
      <c r="C75" s="40">
        <v>46363.646999999997</v>
      </c>
      <c r="D75" s="40"/>
      <c r="E75" s="27">
        <f t="shared" si="0"/>
        <v>-2104.5097372142177</v>
      </c>
      <c r="F75" s="15">
        <f t="shared" si="1"/>
        <v>-2104.5</v>
      </c>
      <c r="G75" s="15">
        <f t="shared" ref="G75:G106" si="12">C75-(C$7+F75*C$8)</f>
        <v>-1.704470000549918E-2</v>
      </c>
      <c r="I75">
        <f>G75</f>
        <v>-1.704470000549918E-2</v>
      </c>
      <c r="O75">
        <f t="shared" ca="1" si="10"/>
        <v>8.5820429198496702E-4</v>
      </c>
      <c r="P75">
        <f t="shared" ca="1" si="11"/>
        <v>-1.1400397064780373E-2</v>
      </c>
      <c r="Q75" s="1">
        <f t="shared" si="5"/>
        <v>31345.146999999997</v>
      </c>
      <c r="S75">
        <f>G75</f>
        <v>-1.704470000549918E-2</v>
      </c>
    </row>
    <row r="76" spans="1:19" x14ac:dyDescent="0.2">
      <c r="A76" s="27" t="s">
        <v>60</v>
      </c>
      <c r="B76" s="39" t="s">
        <v>41</v>
      </c>
      <c r="C76" s="40">
        <v>46491.425999999999</v>
      </c>
      <c r="D76" s="40"/>
      <c r="E76" s="27">
        <f t="shared" si="0"/>
        <v>-2031.5127648470373</v>
      </c>
      <c r="F76" s="15">
        <f t="shared" si="1"/>
        <v>-2031.5</v>
      </c>
      <c r="G76" s="15">
        <f t="shared" si="12"/>
        <v>-2.2344480006722733E-2</v>
      </c>
      <c r="I76">
        <f>G76</f>
        <v>-2.2344480006722733E-2</v>
      </c>
      <c r="O76">
        <f t="shared" ca="1" si="10"/>
        <v>5.3571090522012629E-4</v>
      </c>
      <c r="P76">
        <f t="shared" ca="1" si="11"/>
        <v>-1.1088109053840873E-2</v>
      </c>
      <c r="Q76" s="1">
        <f t="shared" si="5"/>
        <v>31472.925999999999</v>
      </c>
      <c r="S76">
        <f>G76</f>
        <v>-2.2344480006722733E-2</v>
      </c>
    </row>
    <row r="77" spans="1:19" x14ac:dyDescent="0.2">
      <c r="A77" s="27" t="s">
        <v>60</v>
      </c>
      <c r="B77" s="39" t="s">
        <v>39</v>
      </c>
      <c r="C77" s="40">
        <v>46492.328999999998</v>
      </c>
      <c r="D77" s="40"/>
      <c r="E77" s="27">
        <f t="shared" si="0"/>
        <v>-2030.996903351428</v>
      </c>
      <c r="F77" s="15">
        <f t="shared" si="1"/>
        <v>-2031</v>
      </c>
      <c r="G77" s="15">
        <f t="shared" si="12"/>
        <v>5.420589994173497E-3</v>
      </c>
      <c r="I77">
        <f>G77</f>
        <v>5.420589994173497E-3</v>
      </c>
      <c r="O77">
        <f t="shared" ca="1" si="10"/>
        <v>5.3350204640666837E-4</v>
      </c>
      <c r="P77">
        <f t="shared" ca="1" si="11"/>
        <v>-1.1085970094861836E-2</v>
      </c>
      <c r="Q77" s="1">
        <f t="shared" si="5"/>
        <v>31473.828999999998</v>
      </c>
      <c r="R77">
        <f>G77</f>
        <v>5.420589994173497E-3</v>
      </c>
    </row>
    <row r="78" spans="1:19" x14ac:dyDescent="0.2">
      <c r="A78" s="32" t="s">
        <v>44</v>
      </c>
      <c r="B78" s="38" t="s">
        <v>39</v>
      </c>
      <c r="C78" s="32">
        <v>46716.573499999999</v>
      </c>
      <c r="D78" s="32" t="s">
        <v>108</v>
      </c>
      <c r="E78" s="27">
        <f t="shared" si="0"/>
        <v>-1902.8915842458478</v>
      </c>
      <c r="F78" s="15">
        <f t="shared" si="1"/>
        <v>-1903</v>
      </c>
      <c r="G78" s="15">
        <f t="shared" si="12"/>
        <v>0.18977850999363</v>
      </c>
      <c r="J78" s="11">
        <f t="shared" ref="J78:J84" si="13">G78</f>
        <v>0.18977850999363</v>
      </c>
      <c r="O78">
        <f t="shared" ca="1" si="10"/>
        <v>-3.1965809838529688E-5</v>
      </c>
      <c r="P78">
        <f t="shared" ca="1" si="11"/>
        <v>-1.0538396596228192E-2</v>
      </c>
      <c r="Q78" s="1">
        <f t="shared" si="5"/>
        <v>31698.073499999999</v>
      </c>
    </row>
    <row r="79" spans="1:19" x14ac:dyDescent="0.2">
      <c r="A79" s="32" t="s">
        <v>44</v>
      </c>
      <c r="B79" s="38" t="s">
        <v>41</v>
      </c>
      <c r="C79" s="32">
        <v>46766.427000000003</v>
      </c>
      <c r="D79" s="32" t="s">
        <v>108</v>
      </c>
      <c r="E79" s="27">
        <f t="shared" si="0"/>
        <v>-1874.4115166141748</v>
      </c>
      <c r="F79" s="15">
        <f t="shared" si="1"/>
        <v>-1874.5</v>
      </c>
      <c r="G79" s="15">
        <f t="shared" si="12"/>
        <v>0.15488750000076834</v>
      </c>
      <c r="J79" s="11">
        <f t="shared" si="13"/>
        <v>0.15488750000076834</v>
      </c>
      <c r="O79">
        <f t="shared" ca="1" si="10"/>
        <v>-1.578707622056242E-4</v>
      </c>
      <c r="P79">
        <f t="shared" ca="1" si="11"/>
        <v>-1.0416475934423044E-2</v>
      </c>
      <c r="Q79" s="1">
        <f t="shared" si="5"/>
        <v>31747.927000000003</v>
      </c>
    </row>
    <row r="80" spans="1:19" x14ac:dyDescent="0.2">
      <c r="A80" s="32" t="s">
        <v>44</v>
      </c>
      <c r="B80" s="38" t="s">
        <v>39</v>
      </c>
      <c r="C80" s="32">
        <v>46786.590499999998</v>
      </c>
      <c r="D80" s="32" t="s">
        <v>108</v>
      </c>
      <c r="E80" s="27">
        <f t="shared" si="0"/>
        <v>-1862.8926093420469</v>
      </c>
      <c r="F80" s="15">
        <f t="shared" si="1"/>
        <v>-1863</v>
      </c>
      <c r="G80" s="15">
        <f t="shared" si="12"/>
        <v>0.18798410999443149</v>
      </c>
      <c r="J80" s="11">
        <f t="shared" si="13"/>
        <v>0.18798410999443149</v>
      </c>
      <c r="O80">
        <f t="shared" ca="1" si="10"/>
        <v>-2.0867451491515462E-4</v>
      </c>
      <c r="P80">
        <f t="shared" ca="1" si="11"/>
        <v>-1.0367279877905177E-2</v>
      </c>
      <c r="Q80" s="1">
        <f t="shared" si="5"/>
        <v>31768.090499999998</v>
      </c>
    </row>
    <row r="81" spans="1:19" x14ac:dyDescent="0.2">
      <c r="A81" s="32" t="s">
        <v>44</v>
      </c>
      <c r="B81" s="38" t="s">
        <v>41</v>
      </c>
      <c r="C81" s="32">
        <v>46850.449500000002</v>
      </c>
      <c r="D81" s="32" t="s">
        <v>108</v>
      </c>
      <c r="E81" s="27">
        <f t="shared" si="0"/>
        <v>-1826.4115470517174</v>
      </c>
      <c r="F81" s="15">
        <f t="shared" si="1"/>
        <v>-1826.5</v>
      </c>
      <c r="G81" s="15">
        <f t="shared" si="12"/>
        <v>0.15483421999670099</v>
      </c>
      <c r="J81" s="11">
        <f t="shared" si="13"/>
        <v>0.15483421999670099</v>
      </c>
      <c r="O81">
        <f t="shared" ca="1" si="10"/>
        <v>-3.6992120829757412E-4</v>
      </c>
      <c r="P81">
        <f t="shared" ca="1" si="11"/>
        <v>-1.0211135872435429E-2</v>
      </c>
      <c r="Q81" s="1">
        <f t="shared" si="5"/>
        <v>31831.949500000002</v>
      </c>
    </row>
    <row r="82" spans="1:19" x14ac:dyDescent="0.2">
      <c r="A82" s="32" t="s">
        <v>44</v>
      </c>
      <c r="B82" s="38" t="s">
        <v>41</v>
      </c>
      <c r="C82" s="32">
        <v>47046.504999999997</v>
      </c>
      <c r="D82" s="32" t="s">
        <v>108</v>
      </c>
      <c r="E82" s="27">
        <f t="shared" si="0"/>
        <v>-1714.409904247085</v>
      </c>
      <c r="F82" s="15">
        <f t="shared" si="1"/>
        <v>-1714.5</v>
      </c>
      <c r="G82" s="15">
        <f t="shared" si="12"/>
        <v>0.15770989999145968</v>
      </c>
      <c r="J82" s="11">
        <f t="shared" si="13"/>
        <v>0.15770989999145968</v>
      </c>
      <c r="O82">
        <f t="shared" ca="1" si="10"/>
        <v>-8.6470558251212221E-4</v>
      </c>
      <c r="P82">
        <f t="shared" ca="1" si="11"/>
        <v>-9.7320090611309907E-3</v>
      </c>
      <c r="Q82" s="1">
        <f t="shared" si="5"/>
        <v>32028.004999999997</v>
      </c>
    </row>
    <row r="83" spans="1:19" x14ac:dyDescent="0.2">
      <c r="A83" s="32" t="s">
        <v>44</v>
      </c>
      <c r="B83" s="38" t="s">
        <v>41</v>
      </c>
      <c r="C83" s="32">
        <v>47076.263500000001</v>
      </c>
      <c r="D83" s="32" t="s">
        <v>108</v>
      </c>
      <c r="E83" s="27">
        <f t="shared" si="0"/>
        <v>-1697.4096115371017</v>
      </c>
      <c r="F83" s="15">
        <f t="shared" si="1"/>
        <v>-1697.5</v>
      </c>
      <c r="G83" s="15">
        <f t="shared" si="12"/>
        <v>0.15822227999160532</v>
      </c>
      <c r="J83" s="11">
        <f t="shared" si="13"/>
        <v>0.15822227999160532</v>
      </c>
      <c r="O83">
        <f t="shared" ca="1" si="10"/>
        <v>-9.3980678216968802E-4</v>
      </c>
      <c r="P83">
        <f t="shared" ca="1" si="11"/>
        <v>-9.6592844558437106E-3</v>
      </c>
      <c r="Q83" s="1">
        <f t="shared" si="5"/>
        <v>32057.763500000001</v>
      </c>
    </row>
    <row r="84" spans="1:19" x14ac:dyDescent="0.2">
      <c r="A84" s="32" t="s">
        <v>44</v>
      </c>
      <c r="B84" s="38" t="s">
        <v>41</v>
      </c>
      <c r="C84" s="32">
        <v>47125.279499999997</v>
      </c>
      <c r="D84" s="32" t="s">
        <v>108</v>
      </c>
      <c r="E84" s="27">
        <f t="shared" si="0"/>
        <v>-1669.4079868761687</v>
      </c>
      <c r="F84" s="15">
        <f t="shared" si="1"/>
        <v>-1669.5</v>
      </c>
      <c r="G84" s="15">
        <f t="shared" si="12"/>
        <v>0.16106619999482064</v>
      </c>
      <c r="J84" s="11">
        <f t="shared" si="13"/>
        <v>0.16106619999482064</v>
      </c>
      <c r="O84">
        <f t="shared" ca="1" si="10"/>
        <v>-1.0635028757233246E-3</v>
      </c>
      <c r="P84">
        <f t="shared" ca="1" si="11"/>
        <v>-9.5395027530175997E-3</v>
      </c>
      <c r="Q84" s="1">
        <f t="shared" si="5"/>
        <v>32106.779499999997</v>
      </c>
    </row>
    <row r="85" spans="1:19" x14ac:dyDescent="0.2">
      <c r="A85" s="27" t="s">
        <v>49</v>
      </c>
      <c r="B85" s="39" t="s">
        <v>41</v>
      </c>
      <c r="C85" s="40">
        <v>47170.618000000002</v>
      </c>
      <c r="D85" s="40"/>
      <c r="E85" s="27">
        <f t="shared" ref="E85:E148" si="14">(C85-C$7)/C$8</f>
        <v>-1643.5072267225462</v>
      </c>
      <c r="F85" s="15">
        <f t="shared" ref="F85:F148" si="15">ROUND(2*E85,0)/2</f>
        <v>-1643.5</v>
      </c>
      <c r="G85" s="15">
        <f t="shared" si="12"/>
        <v>-1.2650160002522171E-2</v>
      </c>
      <c r="I85">
        <f>G85</f>
        <v>-1.2650160002522171E-2</v>
      </c>
      <c r="O85">
        <f t="shared" ref="O85:O116" ca="1" si="16">+C$11+C$12*$F85</f>
        <v>-1.1783635340231304E-3</v>
      </c>
      <c r="P85">
        <f t="shared" ref="P85:P116" ca="1" si="17">+D$11+D$12*$F85</f>
        <v>-9.4282768861076414E-3</v>
      </c>
      <c r="Q85" s="1">
        <f t="shared" ref="Q85:Q148" si="18">+C85-15018.5</f>
        <v>32152.118000000002</v>
      </c>
      <c r="S85">
        <f>G85</f>
        <v>-1.2650160002522171E-2</v>
      </c>
    </row>
    <row r="86" spans="1:19" x14ac:dyDescent="0.2">
      <c r="A86" s="32" t="s">
        <v>44</v>
      </c>
      <c r="B86" s="38" t="s">
        <v>39</v>
      </c>
      <c r="C86" s="32">
        <v>47348.491000000002</v>
      </c>
      <c r="D86" s="32" t="s">
        <v>108</v>
      </c>
      <c r="E86" s="27">
        <f t="shared" si="14"/>
        <v>-1541.8927950407578</v>
      </c>
      <c r="F86" s="15">
        <f t="shared" si="15"/>
        <v>-1542</v>
      </c>
      <c r="G86" s="15">
        <f t="shared" si="12"/>
        <v>0.18765904999600025</v>
      </c>
      <c r="J86" s="11">
        <v>0.18765904999600025</v>
      </c>
      <c r="O86">
        <f t="shared" ca="1" si="16"/>
        <v>-1.6267618731550656E-3</v>
      </c>
      <c r="P86">
        <f t="shared" ca="1" si="17"/>
        <v>-8.9940682133629948E-3</v>
      </c>
      <c r="Q86" s="1">
        <f t="shared" si="18"/>
        <v>32329.991000000002</v>
      </c>
    </row>
    <row r="87" spans="1:19" x14ac:dyDescent="0.2">
      <c r="A87" s="27" t="s">
        <v>61</v>
      </c>
      <c r="B87" s="39" t="s">
        <v>39</v>
      </c>
      <c r="C87" s="40">
        <v>47353.557000000001</v>
      </c>
      <c r="D87" s="40"/>
      <c r="E87" s="27">
        <f t="shared" si="14"/>
        <v>-1538.9987149336037</v>
      </c>
      <c r="F87" s="15">
        <f t="shared" si="15"/>
        <v>-1539</v>
      </c>
      <c r="G87" s="15">
        <f t="shared" si="12"/>
        <v>2.2494699951494113E-3</v>
      </c>
      <c r="I87">
        <f>G87</f>
        <v>2.2494699951494113E-3</v>
      </c>
      <c r="K87" s="11"/>
      <c r="O87">
        <f t="shared" ca="1" si="16"/>
        <v>-1.6400150260358123E-3</v>
      </c>
      <c r="P87">
        <f t="shared" ca="1" si="17"/>
        <v>-8.9812344594887693E-3</v>
      </c>
      <c r="Q87" s="1">
        <f t="shared" si="18"/>
        <v>32335.057000000001</v>
      </c>
      <c r="R87">
        <f>G87</f>
        <v>2.2494699951494113E-3</v>
      </c>
    </row>
    <row r="88" spans="1:19" x14ac:dyDescent="0.2">
      <c r="A88" s="32" t="s">
        <v>44</v>
      </c>
      <c r="B88" s="38" t="s">
        <v>41</v>
      </c>
      <c r="C88" s="32">
        <v>47482.377500000002</v>
      </c>
      <c r="D88" s="32" t="s">
        <v>108</v>
      </c>
      <c r="E88" s="27">
        <f t="shared" si="14"/>
        <v>-1465.4067594571457</v>
      </c>
      <c r="F88" s="15">
        <f t="shared" si="15"/>
        <v>-1465.5</v>
      </c>
      <c r="G88" s="15">
        <f t="shared" si="12"/>
        <v>0.16321475999575341</v>
      </c>
      <c r="J88" s="11">
        <v>0.16321475999575341</v>
      </c>
      <c r="O88">
        <f t="shared" ca="1" si="16"/>
        <v>-1.9647172716141092E-3</v>
      </c>
      <c r="P88">
        <f t="shared" ca="1" si="17"/>
        <v>-8.6668074895702319E-3</v>
      </c>
      <c r="Q88" s="1">
        <f t="shared" si="18"/>
        <v>32463.877500000002</v>
      </c>
    </row>
    <row r="89" spans="1:19" x14ac:dyDescent="0.2">
      <c r="A89" s="32" t="s">
        <v>44</v>
      </c>
      <c r="B89" s="38" t="s">
        <v>41</v>
      </c>
      <c r="C89" s="32">
        <v>47524.385999999999</v>
      </c>
      <c r="D89" s="32" t="s">
        <v>108</v>
      </c>
      <c r="E89" s="27">
        <f t="shared" si="14"/>
        <v>-1441.4083456826884</v>
      </c>
      <c r="F89" s="15">
        <f t="shared" si="15"/>
        <v>-1441.5</v>
      </c>
      <c r="G89" s="15">
        <f t="shared" si="12"/>
        <v>0.16043811999406898</v>
      </c>
      <c r="J89" s="11">
        <v>0.16043811999406898</v>
      </c>
      <c r="O89">
        <f t="shared" ca="1" si="16"/>
        <v>-2.0707424946600841E-3</v>
      </c>
      <c r="P89">
        <f t="shared" ca="1" si="17"/>
        <v>-8.5641374585764228E-3</v>
      </c>
      <c r="Q89" s="1">
        <f t="shared" si="18"/>
        <v>32505.885999999999</v>
      </c>
    </row>
    <row r="90" spans="1:19" x14ac:dyDescent="0.2">
      <c r="A90" s="27" t="s">
        <v>62</v>
      </c>
      <c r="B90" s="39" t="s">
        <v>41</v>
      </c>
      <c r="C90" s="40">
        <v>47529.464999999997</v>
      </c>
      <c r="D90" s="40"/>
      <c r="E90" s="27">
        <f t="shared" si="14"/>
        <v>-1438.5068389980786</v>
      </c>
      <c r="F90" s="15">
        <f t="shared" si="15"/>
        <v>-1438.5</v>
      </c>
      <c r="G90" s="15">
        <f t="shared" si="12"/>
        <v>-1.1971460007771384E-2</v>
      </c>
      <c r="I90">
        <f>G90</f>
        <v>-1.1971460007771384E-2</v>
      </c>
      <c r="O90">
        <f t="shared" ca="1" si="16"/>
        <v>-2.0839956475408308E-3</v>
      </c>
      <c r="P90">
        <f t="shared" ca="1" si="17"/>
        <v>-8.5513037047021973E-3</v>
      </c>
      <c r="Q90" s="1">
        <f t="shared" si="18"/>
        <v>32510.964999999997</v>
      </c>
      <c r="S90">
        <f t="shared" ref="S90:S99" si="19">G90</f>
        <v>-1.1971460007771384E-2</v>
      </c>
    </row>
    <row r="91" spans="1:19" x14ac:dyDescent="0.2">
      <c r="A91" s="27" t="s">
        <v>62</v>
      </c>
      <c r="B91" s="39" t="s">
        <v>41</v>
      </c>
      <c r="C91" s="40">
        <v>47538.233</v>
      </c>
      <c r="D91" s="40" t="s">
        <v>63</v>
      </c>
      <c r="E91" s="27">
        <f t="shared" si="14"/>
        <v>-1433.497898141477</v>
      </c>
      <c r="F91" s="15">
        <f t="shared" si="15"/>
        <v>-1433.5</v>
      </c>
      <c r="G91" s="15">
        <f t="shared" si="12"/>
        <v>3.6792399914702401E-3</v>
      </c>
      <c r="I91">
        <f>G91</f>
        <v>3.6792399914702401E-3</v>
      </c>
      <c r="O91">
        <f t="shared" ca="1" si="16"/>
        <v>-2.1060842356754091E-3</v>
      </c>
      <c r="P91">
        <f t="shared" ca="1" si="17"/>
        <v>-8.5299141149118209E-3</v>
      </c>
      <c r="Q91" s="1">
        <f t="shared" si="18"/>
        <v>32519.733</v>
      </c>
      <c r="S91">
        <f t="shared" si="19"/>
        <v>3.6792399914702401E-3</v>
      </c>
    </row>
    <row r="92" spans="1:19" x14ac:dyDescent="0.2">
      <c r="A92" s="27" t="s">
        <v>62</v>
      </c>
      <c r="B92" s="39" t="s">
        <v>41</v>
      </c>
      <c r="C92" s="33">
        <v>47564.468000000001</v>
      </c>
      <c r="D92" s="33"/>
      <c r="E92" s="27">
        <f t="shared" si="14"/>
        <v>-1418.5104935597149</v>
      </c>
      <c r="F92" s="15">
        <f t="shared" si="15"/>
        <v>-1418.5</v>
      </c>
      <c r="G92" s="15">
        <f t="shared" si="12"/>
        <v>-1.8368660006672144E-2</v>
      </c>
      <c r="I92">
        <f>G92</f>
        <v>-1.8368660006672144E-2</v>
      </c>
      <c r="O92">
        <f t="shared" ca="1" si="16"/>
        <v>-2.1723500000791433E-3</v>
      </c>
      <c r="P92">
        <f t="shared" ca="1" si="17"/>
        <v>-8.46574534554069E-3</v>
      </c>
      <c r="Q92" s="1">
        <f t="shared" si="18"/>
        <v>32545.968000000001</v>
      </c>
      <c r="S92">
        <f t="shared" si="19"/>
        <v>-1.8368660006672144E-2</v>
      </c>
    </row>
    <row r="93" spans="1:19" x14ac:dyDescent="0.2">
      <c r="A93" s="9" t="s">
        <v>49</v>
      </c>
      <c r="B93" s="39" t="s">
        <v>41</v>
      </c>
      <c r="C93" s="33">
        <v>47744.773999999998</v>
      </c>
      <c r="D93" s="33"/>
      <c r="E93" s="27">
        <f t="shared" si="14"/>
        <v>-1315.5061493432445</v>
      </c>
      <c r="F93" s="15">
        <f t="shared" si="15"/>
        <v>-1315.5</v>
      </c>
      <c r="G93" s="15">
        <f t="shared" si="12"/>
        <v>-1.0764240010757931E-2</v>
      </c>
      <c r="I93">
        <f>G93</f>
        <v>-1.0764240010757931E-2</v>
      </c>
      <c r="O93">
        <f t="shared" ca="1" si="16"/>
        <v>-2.6273749156514514E-3</v>
      </c>
      <c r="P93">
        <f t="shared" ca="1" si="17"/>
        <v>-8.0251197958589298E-3</v>
      </c>
      <c r="Q93" s="1">
        <f t="shared" si="18"/>
        <v>32726.273999999998</v>
      </c>
      <c r="S93">
        <f t="shared" si="19"/>
        <v>-1.0764240010757931E-2</v>
      </c>
    </row>
    <row r="94" spans="1:19" x14ac:dyDescent="0.2">
      <c r="A94" s="9" t="s">
        <v>64</v>
      </c>
      <c r="B94" s="39" t="s">
        <v>41</v>
      </c>
      <c r="C94" s="33">
        <v>47760.530899999998</v>
      </c>
      <c r="D94" s="33"/>
      <c r="E94" s="27">
        <f t="shared" si="14"/>
        <v>-1306.5046233186831</v>
      </c>
      <c r="F94" s="15">
        <f t="shared" si="15"/>
        <v>-1306.5</v>
      </c>
      <c r="G94" s="15">
        <f t="shared" si="12"/>
        <v>-8.0929800096782856E-3</v>
      </c>
      <c r="J94">
        <f>G94</f>
        <v>-8.0929800096782856E-3</v>
      </c>
      <c r="O94">
        <f t="shared" ca="1" si="16"/>
        <v>-2.6671343742936914E-3</v>
      </c>
      <c r="P94">
        <f t="shared" ca="1" si="17"/>
        <v>-7.9866185342362516E-3</v>
      </c>
      <c r="Q94" s="1">
        <f t="shared" si="18"/>
        <v>32742.030899999998</v>
      </c>
      <c r="S94">
        <f t="shared" si="19"/>
        <v>-8.0929800096782856E-3</v>
      </c>
    </row>
    <row r="95" spans="1:19" x14ac:dyDescent="0.2">
      <c r="A95" s="9" t="s">
        <v>64</v>
      </c>
      <c r="B95" s="39" t="s">
        <v>41</v>
      </c>
      <c r="C95" s="33">
        <v>47760.532299999999</v>
      </c>
      <c r="D95" s="33"/>
      <c r="E95" s="27">
        <f t="shared" si="14"/>
        <v>-1306.503823533418</v>
      </c>
      <c r="F95" s="15">
        <f t="shared" si="15"/>
        <v>-1306.5</v>
      </c>
      <c r="G95" s="15">
        <f t="shared" si="12"/>
        <v>-6.6929800086654723E-3</v>
      </c>
      <c r="J95">
        <f>G95</f>
        <v>-6.6929800086654723E-3</v>
      </c>
      <c r="O95">
        <f t="shared" ca="1" si="16"/>
        <v>-2.6671343742936914E-3</v>
      </c>
      <c r="P95">
        <f t="shared" ca="1" si="17"/>
        <v>-7.9866185342362516E-3</v>
      </c>
      <c r="Q95" s="1">
        <f t="shared" si="18"/>
        <v>32742.032299999999</v>
      </c>
      <c r="S95">
        <f t="shared" si="19"/>
        <v>-6.6929800086654723E-3</v>
      </c>
    </row>
    <row r="96" spans="1:19" x14ac:dyDescent="0.2">
      <c r="A96" s="79" t="s">
        <v>65</v>
      </c>
      <c r="B96" s="39" t="s">
        <v>41</v>
      </c>
      <c r="C96" s="33">
        <v>47765.7808</v>
      </c>
      <c r="D96" s="33">
        <v>6.9999999999999999E-4</v>
      </c>
      <c r="E96" s="27">
        <f t="shared" si="14"/>
        <v>-1303.5054857042812</v>
      </c>
      <c r="F96" s="15">
        <f t="shared" si="15"/>
        <v>-1303.5</v>
      </c>
      <c r="G96" s="15">
        <f t="shared" si="12"/>
        <v>-9.6025600068969652E-3</v>
      </c>
      <c r="K96">
        <f>G96</f>
        <v>-9.6025600068969652E-3</v>
      </c>
      <c r="O96">
        <f t="shared" ca="1" si="16"/>
        <v>-2.6803875271744389E-3</v>
      </c>
      <c r="P96">
        <f t="shared" ca="1" si="17"/>
        <v>-7.9737847803620261E-3</v>
      </c>
      <c r="Q96" s="1">
        <f t="shared" si="18"/>
        <v>32747.2808</v>
      </c>
      <c r="S96">
        <f t="shared" si="19"/>
        <v>-9.6025600068969652E-3</v>
      </c>
    </row>
    <row r="97" spans="1:19" x14ac:dyDescent="0.2">
      <c r="A97" s="27" t="s">
        <v>49</v>
      </c>
      <c r="B97" s="39" t="s">
        <v>41</v>
      </c>
      <c r="C97" s="33">
        <v>47851.552000000003</v>
      </c>
      <c r="D97" s="33"/>
      <c r="E97" s="27">
        <f t="shared" si="14"/>
        <v>-1254.5065272189277</v>
      </c>
      <c r="F97" s="15">
        <f t="shared" si="15"/>
        <v>-1254.5</v>
      </c>
      <c r="G97" s="15">
        <f t="shared" si="12"/>
        <v>-1.1425700002291705E-2</v>
      </c>
      <c r="I97">
        <f>G97</f>
        <v>-1.1425700002291705E-2</v>
      </c>
      <c r="O97">
        <f t="shared" ca="1" si="16"/>
        <v>-2.8968556908933038E-3</v>
      </c>
      <c r="P97">
        <f t="shared" ca="1" si="17"/>
        <v>-7.7641668004163351E-3</v>
      </c>
      <c r="Q97" s="1">
        <f t="shared" si="18"/>
        <v>32833.052000000003</v>
      </c>
      <c r="S97">
        <f t="shared" si="19"/>
        <v>-1.1425700002291705E-2</v>
      </c>
    </row>
    <row r="98" spans="1:19" x14ac:dyDescent="0.2">
      <c r="A98" s="27" t="s">
        <v>66</v>
      </c>
      <c r="B98" s="41" t="s">
        <v>41</v>
      </c>
      <c r="C98" s="40">
        <v>47930.327400000002</v>
      </c>
      <c r="D98" s="40"/>
      <c r="E98" s="27">
        <f t="shared" si="14"/>
        <v>-1209.5040957003416</v>
      </c>
      <c r="F98" s="15">
        <f t="shared" si="15"/>
        <v>-1209.5</v>
      </c>
      <c r="G98" s="15">
        <f t="shared" si="12"/>
        <v>-7.1694000071147457E-3</v>
      </c>
      <c r="J98">
        <f>G98</f>
        <v>-7.1694000071147457E-3</v>
      </c>
      <c r="O98">
        <f t="shared" ca="1" si="16"/>
        <v>-3.0956529841045062E-3</v>
      </c>
      <c r="P98">
        <f t="shared" ca="1" si="17"/>
        <v>-7.5716604923029441E-3</v>
      </c>
      <c r="Q98" s="1">
        <f t="shared" si="18"/>
        <v>32911.827400000002</v>
      </c>
      <c r="S98">
        <f t="shared" si="19"/>
        <v>-7.1694000071147457E-3</v>
      </c>
    </row>
    <row r="99" spans="1:19" x14ac:dyDescent="0.2">
      <c r="A99" s="27" t="s">
        <v>66</v>
      </c>
      <c r="B99" s="41" t="s">
        <v>41</v>
      </c>
      <c r="C99" s="40">
        <v>48014.347399999999</v>
      </c>
      <c r="D99" s="40"/>
      <c r="E99" s="27">
        <f t="shared" si="14"/>
        <v>-1161.5055543258579</v>
      </c>
      <c r="F99" s="15">
        <f t="shared" si="15"/>
        <v>-1161.5</v>
      </c>
      <c r="G99" s="15">
        <f t="shared" si="12"/>
        <v>-9.722680006234441E-3</v>
      </c>
      <c r="J99">
        <f>G99</f>
        <v>-9.722680006234441E-3</v>
      </c>
      <c r="O99">
        <f t="shared" ca="1" si="16"/>
        <v>-3.3077034301964552E-3</v>
      </c>
      <c r="P99">
        <f t="shared" ca="1" si="17"/>
        <v>-7.3663204303153276E-3</v>
      </c>
      <c r="Q99" s="1">
        <f t="shared" si="18"/>
        <v>32995.847399999999</v>
      </c>
      <c r="S99">
        <f t="shared" si="19"/>
        <v>-9.722680006234441E-3</v>
      </c>
    </row>
    <row r="100" spans="1:19" x14ac:dyDescent="0.2">
      <c r="A100" s="27" t="s">
        <v>66</v>
      </c>
      <c r="B100" s="41" t="s">
        <v>39</v>
      </c>
      <c r="C100" s="40">
        <v>48020.478499999997</v>
      </c>
      <c r="D100" s="40"/>
      <c r="E100" s="27">
        <f t="shared" si="14"/>
        <v>-1158.0030090149671</v>
      </c>
      <c r="F100" s="15">
        <f t="shared" si="15"/>
        <v>-1158</v>
      </c>
      <c r="G100" s="15">
        <f t="shared" si="12"/>
        <v>-5.2671900048153475E-3</v>
      </c>
      <c r="J100">
        <f>G100</f>
        <v>-5.2671900048153475E-3</v>
      </c>
      <c r="O100">
        <f t="shared" ca="1" si="16"/>
        <v>-3.3231654418906598E-3</v>
      </c>
      <c r="P100">
        <f t="shared" ca="1" si="17"/>
        <v>-7.3513477174620648E-3</v>
      </c>
      <c r="Q100" s="1">
        <f t="shared" si="18"/>
        <v>33001.978499999997</v>
      </c>
      <c r="R100">
        <f>G100</f>
        <v>-5.2671900048153475E-3</v>
      </c>
    </row>
    <row r="101" spans="1:19" x14ac:dyDescent="0.2">
      <c r="A101" s="27" t="s">
        <v>66</v>
      </c>
      <c r="B101" s="41" t="s">
        <v>39</v>
      </c>
      <c r="C101" s="40">
        <v>48027.482600000003</v>
      </c>
      <c r="D101" s="40"/>
      <c r="E101" s="27">
        <f t="shared" si="14"/>
        <v>-1154.0017404641305</v>
      </c>
      <c r="F101" s="15">
        <f t="shared" si="15"/>
        <v>-1154</v>
      </c>
      <c r="G101" s="15">
        <f t="shared" si="12"/>
        <v>-3.0466300013358705E-3</v>
      </c>
      <c r="J101">
        <f>G101</f>
        <v>-3.0466300013358705E-3</v>
      </c>
      <c r="O101">
        <f t="shared" ca="1" si="16"/>
        <v>-3.3408363123983223E-3</v>
      </c>
      <c r="P101">
        <f t="shared" ca="1" si="17"/>
        <v>-7.334236045629763E-3</v>
      </c>
      <c r="Q101" s="1">
        <f t="shared" si="18"/>
        <v>33008.982600000003</v>
      </c>
      <c r="R101">
        <f>G101</f>
        <v>-3.0466300013358705E-3</v>
      </c>
    </row>
    <row r="102" spans="1:19" x14ac:dyDescent="0.2">
      <c r="A102" s="27" t="s">
        <v>67</v>
      </c>
      <c r="B102" s="41" t="s">
        <v>41</v>
      </c>
      <c r="C102" s="40">
        <v>48119.375</v>
      </c>
      <c r="D102" s="40"/>
      <c r="E102" s="27">
        <f t="shared" si="14"/>
        <v>-1101.505892292259</v>
      </c>
      <c r="F102" s="15">
        <f t="shared" si="15"/>
        <v>-1101.5</v>
      </c>
      <c r="G102" s="15">
        <f t="shared" si="12"/>
        <v>-1.0314280007150955E-2</v>
      </c>
      <c r="I102">
        <f t="shared" ref="I102:I108" si="20">G102</f>
        <v>-1.0314280007150955E-2</v>
      </c>
      <c r="O102">
        <f t="shared" ca="1" si="16"/>
        <v>-3.5727664878113918E-3</v>
      </c>
      <c r="P102">
        <f t="shared" ca="1" si="17"/>
        <v>-7.1096453528308075E-3</v>
      </c>
      <c r="Q102" s="1">
        <f t="shared" si="18"/>
        <v>33100.875</v>
      </c>
      <c r="S102">
        <f>G102</f>
        <v>-1.0314280007150955E-2</v>
      </c>
    </row>
    <row r="103" spans="1:19" x14ac:dyDescent="0.2">
      <c r="A103" s="27" t="s">
        <v>68</v>
      </c>
      <c r="B103" s="41" t="s">
        <v>41</v>
      </c>
      <c r="C103" s="40">
        <v>48119.377</v>
      </c>
      <c r="D103" s="40"/>
      <c r="E103" s="27">
        <f t="shared" si="14"/>
        <v>-1101.5047497418809</v>
      </c>
      <c r="F103" s="15">
        <f t="shared" si="15"/>
        <v>-1101.5</v>
      </c>
      <c r="G103" s="15">
        <f t="shared" si="12"/>
        <v>-8.3142800067435019E-3</v>
      </c>
      <c r="I103">
        <f t="shared" si="20"/>
        <v>-8.3142800067435019E-3</v>
      </c>
      <c r="O103">
        <f t="shared" ca="1" si="16"/>
        <v>-3.5727664878113918E-3</v>
      </c>
      <c r="P103">
        <f t="shared" ca="1" si="17"/>
        <v>-7.1096453528308075E-3</v>
      </c>
      <c r="Q103" s="1">
        <f t="shared" si="18"/>
        <v>33100.877</v>
      </c>
      <c r="S103">
        <f>G103</f>
        <v>-8.3142800067435019E-3</v>
      </c>
    </row>
    <row r="104" spans="1:19" x14ac:dyDescent="0.2">
      <c r="A104" s="27" t="s">
        <v>68</v>
      </c>
      <c r="B104" s="41" t="s">
        <v>41</v>
      </c>
      <c r="C104" s="40">
        <v>48119.379000000001</v>
      </c>
      <c r="D104" s="40"/>
      <c r="E104" s="27">
        <f t="shared" si="14"/>
        <v>-1101.5036071915029</v>
      </c>
      <c r="F104" s="15">
        <f t="shared" si="15"/>
        <v>-1101.5</v>
      </c>
      <c r="G104" s="15">
        <f t="shared" si="12"/>
        <v>-6.3142800063360482E-3</v>
      </c>
      <c r="I104">
        <f t="shared" si="20"/>
        <v>-6.3142800063360482E-3</v>
      </c>
      <c r="O104">
        <f t="shared" ca="1" si="16"/>
        <v>-3.5727664878113918E-3</v>
      </c>
      <c r="P104">
        <f t="shared" ca="1" si="17"/>
        <v>-7.1096453528308075E-3</v>
      </c>
      <c r="Q104" s="1">
        <f t="shared" si="18"/>
        <v>33100.879000000001</v>
      </c>
      <c r="S104">
        <f>G104</f>
        <v>-6.3142800063360482E-3</v>
      </c>
    </row>
    <row r="105" spans="1:19" x14ac:dyDescent="0.2">
      <c r="A105" s="27" t="s">
        <v>68</v>
      </c>
      <c r="B105" s="41" t="s">
        <v>41</v>
      </c>
      <c r="C105" s="40">
        <v>48119.381000000001</v>
      </c>
      <c r="D105" s="40"/>
      <c r="E105" s="27">
        <f t="shared" si="14"/>
        <v>-1101.5024646411248</v>
      </c>
      <c r="F105" s="15">
        <f t="shared" si="15"/>
        <v>-1101.5</v>
      </c>
      <c r="G105" s="15">
        <f t="shared" si="12"/>
        <v>-4.3142800059285946E-3</v>
      </c>
      <c r="I105">
        <f t="shared" si="20"/>
        <v>-4.3142800059285946E-3</v>
      </c>
      <c r="O105">
        <f t="shared" ca="1" si="16"/>
        <v>-3.5727664878113918E-3</v>
      </c>
      <c r="P105">
        <f t="shared" ca="1" si="17"/>
        <v>-7.1096453528308075E-3</v>
      </c>
      <c r="Q105" s="1">
        <f t="shared" si="18"/>
        <v>33100.881000000001</v>
      </c>
      <c r="S105">
        <f>G105</f>
        <v>-4.3142800059285946E-3</v>
      </c>
    </row>
    <row r="106" spans="1:19" x14ac:dyDescent="0.2">
      <c r="A106" s="27" t="s">
        <v>68</v>
      </c>
      <c r="B106" s="41" t="s">
        <v>41</v>
      </c>
      <c r="C106" s="40">
        <v>48119.387999999999</v>
      </c>
      <c r="D106" s="40"/>
      <c r="E106" s="27">
        <f t="shared" si="14"/>
        <v>-1101.4984657148034</v>
      </c>
      <c r="F106" s="15">
        <f t="shared" si="15"/>
        <v>-1101.5</v>
      </c>
      <c r="G106" s="15">
        <f t="shared" si="12"/>
        <v>2.6857199918595143E-3</v>
      </c>
      <c r="I106">
        <f t="shared" si="20"/>
        <v>2.6857199918595143E-3</v>
      </c>
      <c r="O106">
        <f t="shared" ca="1" si="16"/>
        <v>-3.5727664878113918E-3</v>
      </c>
      <c r="P106">
        <f t="shared" ca="1" si="17"/>
        <v>-7.1096453528308075E-3</v>
      </c>
      <c r="Q106" s="1">
        <f t="shared" si="18"/>
        <v>33100.887999999999</v>
      </c>
      <c r="S106">
        <f>G106</f>
        <v>2.6857199918595143E-3</v>
      </c>
    </row>
    <row r="107" spans="1:19" x14ac:dyDescent="0.2">
      <c r="A107" s="27" t="s">
        <v>68</v>
      </c>
      <c r="B107" s="41" t="s">
        <v>41</v>
      </c>
      <c r="C107" s="40">
        <v>48133.400999999998</v>
      </c>
      <c r="D107" s="40"/>
      <c r="E107" s="27">
        <f t="shared" si="14"/>
        <v>-1093.4931864922301</v>
      </c>
      <c r="F107" s="15">
        <f t="shared" si="15"/>
        <v>-1093.5</v>
      </c>
      <c r="G107" s="15">
        <f t="shared" ref="G107:G138" si="21">C107-(C$7+F107*C$8)</f>
        <v>1.1926839993975591E-2</v>
      </c>
      <c r="I107">
        <f t="shared" si="20"/>
        <v>1.1926839993975591E-2</v>
      </c>
      <c r="O107">
        <f t="shared" ca="1" si="16"/>
        <v>-3.6081082288267168E-3</v>
      </c>
      <c r="P107">
        <f t="shared" ca="1" si="17"/>
        <v>-7.0754220091662056E-3</v>
      </c>
      <c r="Q107" s="1">
        <f t="shared" si="18"/>
        <v>33114.900999999998</v>
      </c>
    </row>
    <row r="108" spans="1:19" x14ac:dyDescent="0.2">
      <c r="A108" s="27" t="s">
        <v>68</v>
      </c>
      <c r="B108" s="41" t="s">
        <v>41</v>
      </c>
      <c r="C108" s="40">
        <v>48175.402000000002</v>
      </c>
      <c r="D108" s="40"/>
      <c r="E108" s="27">
        <f t="shared" si="14"/>
        <v>-1069.4990572816855</v>
      </c>
      <c r="F108" s="15">
        <f t="shared" si="15"/>
        <v>-1069.5</v>
      </c>
      <c r="G108" s="15">
        <f t="shared" si="21"/>
        <v>1.650199992582202E-3</v>
      </c>
      <c r="I108">
        <f t="shared" si="20"/>
        <v>1.650199992582202E-3</v>
      </c>
      <c r="O108">
        <f t="shared" ca="1" si="16"/>
        <v>-3.7141334518726917E-3</v>
      </c>
      <c r="P108">
        <f t="shared" ca="1" si="17"/>
        <v>-6.9727519781723965E-3</v>
      </c>
      <c r="Q108" s="1">
        <f t="shared" si="18"/>
        <v>33156.902000000002</v>
      </c>
      <c r="S108">
        <f>G108</f>
        <v>1.650199992582202E-3</v>
      </c>
    </row>
    <row r="109" spans="1:19" x14ac:dyDescent="0.2">
      <c r="A109" s="32" t="s">
        <v>69</v>
      </c>
      <c r="B109" s="42" t="s">
        <v>41</v>
      </c>
      <c r="C109" s="32">
        <v>48208.65307</v>
      </c>
      <c r="D109" s="32">
        <v>1.2999999999999999E-4</v>
      </c>
      <c r="E109" s="27">
        <f t="shared" si="14"/>
        <v>-1050.5035459850794</v>
      </c>
      <c r="F109" s="15">
        <f t="shared" si="15"/>
        <v>-1050.5</v>
      </c>
      <c r="G109" s="15">
        <f t="shared" si="21"/>
        <v>-6.2071400025160983E-3</v>
      </c>
      <c r="J109">
        <f>G109</f>
        <v>-6.2071400025160983E-3</v>
      </c>
      <c r="O109">
        <f t="shared" ca="1" si="16"/>
        <v>-3.7980700867840883E-3</v>
      </c>
      <c r="P109">
        <f t="shared" ca="1" si="17"/>
        <v>-6.8914715369689655E-3</v>
      </c>
      <c r="Q109" s="1">
        <f t="shared" si="18"/>
        <v>33190.15307</v>
      </c>
      <c r="S109">
        <f>G109</f>
        <v>-6.2071400025160983E-3</v>
      </c>
    </row>
    <row r="110" spans="1:19" x14ac:dyDescent="0.2">
      <c r="A110" s="32" t="s">
        <v>69</v>
      </c>
      <c r="B110" s="42" t="s">
        <v>39</v>
      </c>
      <c r="C110" s="32">
        <v>48237.549120000003</v>
      </c>
      <c r="D110" s="32">
        <v>9.3000000000000005E-4</v>
      </c>
      <c r="E110" s="27">
        <f t="shared" si="14"/>
        <v>-1033.995949561795</v>
      </c>
      <c r="F110" s="15">
        <f t="shared" si="15"/>
        <v>-1034</v>
      </c>
      <c r="G110" s="15">
        <f t="shared" si="21"/>
        <v>7.0901699946261942E-3</v>
      </c>
      <c r="J110">
        <f>G110</f>
        <v>7.0901699946261942E-3</v>
      </c>
      <c r="O110">
        <f t="shared" ca="1" si="16"/>
        <v>-3.8709624276281962E-3</v>
      </c>
      <c r="P110">
        <f t="shared" ca="1" si="17"/>
        <v>-6.8208858906607227E-3</v>
      </c>
      <c r="Q110" s="1">
        <f t="shared" si="18"/>
        <v>33219.049120000003</v>
      </c>
      <c r="R110">
        <f>G110</f>
        <v>7.0901699946261942E-3</v>
      </c>
    </row>
    <row r="111" spans="1:19" x14ac:dyDescent="0.2">
      <c r="A111" s="27" t="s">
        <v>68</v>
      </c>
      <c r="B111" s="41" t="s">
        <v>41</v>
      </c>
      <c r="C111" s="40">
        <v>48448.466</v>
      </c>
      <c r="D111" s="40"/>
      <c r="E111" s="27">
        <f t="shared" si="14"/>
        <v>-913.50436908979702</v>
      </c>
      <c r="F111" s="15">
        <f t="shared" si="15"/>
        <v>-913.5</v>
      </c>
      <c r="G111" s="15">
        <f t="shared" si="21"/>
        <v>-7.6479600029415451E-3</v>
      </c>
      <c r="I111">
        <f t="shared" ref="I111:I116" si="22">G111</f>
        <v>-7.6479600029415451E-3</v>
      </c>
      <c r="O111">
        <f t="shared" ca="1" si="16"/>
        <v>-4.4032974016715272E-3</v>
      </c>
      <c r="P111">
        <f t="shared" ca="1" si="17"/>
        <v>-6.3053967767126434E-3</v>
      </c>
      <c r="Q111" s="1">
        <f t="shared" si="18"/>
        <v>33429.966</v>
      </c>
      <c r="S111">
        <f>G111</f>
        <v>-7.6479600029415451E-3</v>
      </c>
    </row>
    <row r="112" spans="1:19" x14ac:dyDescent="0.2">
      <c r="A112" s="27" t="s">
        <v>68</v>
      </c>
      <c r="B112" s="41" t="s">
        <v>41</v>
      </c>
      <c r="C112" s="40">
        <v>48476.476000000002</v>
      </c>
      <c r="D112" s="40"/>
      <c r="E112" s="27">
        <f t="shared" si="14"/>
        <v>-897.50295104767088</v>
      </c>
      <c r="F112" s="15">
        <f t="shared" si="15"/>
        <v>-897.5</v>
      </c>
      <c r="G112" s="15">
        <f t="shared" si="21"/>
        <v>-5.1657200019690208E-3</v>
      </c>
      <c r="I112">
        <f t="shared" si="22"/>
        <v>-5.1657200019690208E-3</v>
      </c>
      <c r="O112">
        <f t="shared" ca="1" si="16"/>
        <v>-4.4739808837021772E-3</v>
      </c>
      <c r="P112">
        <f t="shared" ca="1" si="17"/>
        <v>-6.2369500893834379E-3</v>
      </c>
      <c r="Q112" s="1">
        <f t="shared" si="18"/>
        <v>33457.976000000002</v>
      </c>
      <c r="S112">
        <f>G112</f>
        <v>-5.1657200019690208E-3</v>
      </c>
    </row>
    <row r="113" spans="1:19" x14ac:dyDescent="0.2">
      <c r="A113" s="27" t="s">
        <v>68</v>
      </c>
      <c r="B113" s="41" t="s">
        <v>39</v>
      </c>
      <c r="C113" s="40">
        <v>48477.39</v>
      </c>
      <c r="D113" s="40"/>
      <c r="E113" s="27">
        <f t="shared" si="14"/>
        <v>-896.98080552498413</v>
      </c>
      <c r="F113" s="15">
        <f t="shared" si="15"/>
        <v>-897</v>
      </c>
      <c r="G113" s="15">
        <f t="shared" si="21"/>
        <v>3.3599349990254268E-2</v>
      </c>
      <c r="I113">
        <f t="shared" si="22"/>
        <v>3.3599349990254268E-2</v>
      </c>
      <c r="O113">
        <f t="shared" ca="1" si="16"/>
        <v>-4.4761897425156351E-3</v>
      </c>
      <c r="P113">
        <f t="shared" ca="1" si="17"/>
        <v>-6.2348111304044006E-3</v>
      </c>
      <c r="Q113" s="1">
        <f t="shared" si="18"/>
        <v>33458.89</v>
      </c>
    </row>
    <row r="114" spans="1:19" x14ac:dyDescent="0.2">
      <c r="A114" s="27" t="s">
        <v>68</v>
      </c>
      <c r="B114" s="41" t="s">
        <v>39</v>
      </c>
      <c r="C114" s="40">
        <v>48484.377</v>
      </c>
      <c r="D114" s="40"/>
      <c r="E114" s="27">
        <f t="shared" si="14"/>
        <v>-892.98930577988085</v>
      </c>
      <c r="F114" s="15">
        <f t="shared" si="15"/>
        <v>-893</v>
      </c>
      <c r="G114" s="15">
        <f t="shared" si="21"/>
        <v>1.8719909996434581E-2</v>
      </c>
      <c r="I114">
        <f t="shared" si="22"/>
        <v>1.8719909996434581E-2</v>
      </c>
      <c r="O114">
        <f t="shared" ca="1" si="16"/>
        <v>-4.4938606130232968E-3</v>
      </c>
      <c r="P114">
        <f t="shared" ca="1" si="17"/>
        <v>-6.2176994585720988E-3</v>
      </c>
      <c r="Q114" s="1">
        <f t="shared" si="18"/>
        <v>33465.877</v>
      </c>
    </row>
    <row r="115" spans="1:19" x14ac:dyDescent="0.2">
      <c r="A115" s="27" t="s">
        <v>68</v>
      </c>
      <c r="B115" s="41" t="s">
        <v>39</v>
      </c>
      <c r="C115" s="40">
        <v>48484.379000000001</v>
      </c>
      <c r="D115" s="40"/>
      <c r="E115" s="27">
        <f t="shared" si="14"/>
        <v>-892.98816322950279</v>
      </c>
      <c r="F115" s="15">
        <f t="shared" si="15"/>
        <v>-893</v>
      </c>
      <c r="G115" s="15">
        <f t="shared" si="21"/>
        <v>2.0719909996842034E-2</v>
      </c>
      <c r="I115">
        <f t="shared" si="22"/>
        <v>2.0719909996842034E-2</v>
      </c>
      <c r="O115">
        <f t="shared" ca="1" si="16"/>
        <v>-4.4938606130232968E-3</v>
      </c>
      <c r="P115">
        <f t="shared" ca="1" si="17"/>
        <v>-6.2176994585720988E-3</v>
      </c>
      <c r="Q115" s="1">
        <f t="shared" si="18"/>
        <v>33465.879000000001</v>
      </c>
    </row>
    <row r="116" spans="1:19" x14ac:dyDescent="0.2">
      <c r="A116" s="27" t="s">
        <v>68</v>
      </c>
      <c r="B116" s="41" t="s">
        <v>39</v>
      </c>
      <c r="C116" s="40">
        <v>48484.383000000002</v>
      </c>
      <c r="D116" s="40"/>
      <c r="E116" s="27">
        <f t="shared" si="14"/>
        <v>-892.98587812874655</v>
      </c>
      <c r="F116" s="15">
        <f t="shared" si="15"/>
        <v>-893</v>
      </c>
      <c r="G116" s="15">
        <f t="shared" si="21"/>
        <v>2.4719909997656941E-2</v>
      </c>
      <c r="I116">
        <f t="shared" si="22"/>
        <v>2.4719909997656941E-2</v>
      </c>
      <c r="O116">
        <f t="shared" ca="1" si="16"/>
        <v>-4.4938606130232968E-3</v>
      </c>
      <c r="P116">
        <f t="shared" ca="1" si="17"/>
        <v>-6.2176994585720988E-3</v>
      </c>
      <c r="Q116" s="1">
        <f t="shared" si="18"/>
        <v>33465.883000000002</v>
      </c>
    </row>
    <row r="117" spans="1:19" x14ac:dyDescent="0.2">
      <c r="A117" s="27" t="s">
        <v>69</v>
      </c>
      <c r="B117" s="41" t="s">
        <v>39</v>
      </c>
      <c r="C117" s="40">
        <v>48538.61836</v>
      </c>
      <c r="D117" s="40">
        <v>5.8E-4</v>
      </c>
      <c r="E117" s="27">
        <f t="shared" si="14"/>
        <v>-862.00256259768184</v>
      </c>
      <c r="F117" s="15">
        <f t="shared" si="15"/>
        <v>-862</v>
      </c>
      <c r="G117" s="15">
        <f t="shared" si="21"/>
        <v>-4.4857500033685938E-3</v>
      </c>
      <c r="J117">
        <f>G117</f>
        <v>-4.4857500033685938E-3</v>
      </c>
      <c r="O117">
        <f t="shared" ref="O117:O148" ca="1" si="23">+C$11+C$12*$F117</f>
        <v>-4.6308098594576817E-3</v>
      </c>
      <c r="P117">
        <f t="shared" ref="P117:P148" ca="1" si="24">+D$11+D$12*$F117</f>
        <v>-6.0850840018717642E-3</v>
      </c>
      <c r="Q117" s="1">
        <f t="shared" si="18"/>
        <v>33520.11836</v>
      </c>
      <c r="R117">
        <f>G117</f>
        <v>-4.4857500033685938E-3</v>
      </c>
    </row>
    <row r="118" spans="1:19" x14ac:dyDescent="0.2">
      <c r="A118" s="27" t="s">
        <v>70</v>
      </c>
      <c r="B118" s="41" t="s">
        <v>39</v>
      </c>
      <c r="C118" s="40">
        <v>48540.3681</v>
      </c>
      <c r="D118" s="40"/>
      <c r="E118" s="27">
        <f t="shared" si="14"/>
        <v>-861.00297954859161</v>
      </c>
      <c r="F118" s="15">
        <f t="shared" si="15"/>
        <v>-861</v>
      </c>
      <c r="G118" s="15">
        <f t="shared" si="21"/>
        <v>-5.2156100064166822E-3</v>
      </c>
      <c r="J118">
        <f>G118</f>
        <v>-5.2156100064166822E-3</v>
      </c>
      <c r="O118">
        <f t="shared" ca="1" si="23"/>
        <v>-4.6352275770845967E-3</v>
      </c>
      <c r="P118">
        <f t="shared" ca="1" si="24"/>
        <v>-6.0808060839136879E-3</v>
      </c>
      <c r="Q118" s="1">
        <f t="shared" si="18"/>
        <v>33521.8681</v>
      </c>
      <c r="R118">
        <f>G118</f>
        <v>-5.2156100064166822E-3</v>
      </c>
    </row>
    <row r="119" spans="1:19" x14ac:dyDescent="0.2">
      <c r="A119" s="27" t="s">
        <v>70</v>
      </c>
      <c r="B119" s="41" t="s">
        <v>39</v>
      </c>
      <c r="C119" s="40">
        <v>48540.368499999997</v>
      </c>
      <c r="D119" s="40"/>
      <c r="E119" s="27">
        <f t="shared" si="14"/>
        <v>-861.00275103851766</v>
      </c>
      <c r="F119" s="15">
        <f t="shared" si="15"/>
        <v>-861</v>
      </c>
      <c r="G119" s="15">
        <f t="shared" si="21"/>
        <v>-4.8156100092455745E-3</v>
      </c>
      <c r="J119">
        <f>G119</f>
        <v>-4.8156100092455745E-3</v>
      </c>
      <c r="O119">
        <f t="shared" ca="1" si="23"/>
        <v>-4.6352275770845967E-3</v>
      </c>
      <c r="P119">
        <f t="shared" ca="1" si="24"/>
        <v>-6.0808060839136879E-3</v>
      </c>
      <c r="Q119" s="1">
        <f t="shared" si="18"/>
        <v>33521.868499999997</v>
      </c>
      <c r="R119">
        <f>G119</f>
        <v>-4.8156100092455745E-3</v>
      </c>
    </row>
    <row r="120" spans="1:19" x14ac:dyDescent="0.2">
      <c r="A120" s="27" t="s">
        <v>68</v>
      </c>
      <c r="B120" s="41" t="s">
        <v>39</v>
      </c>
      <c r="C120" s="40">
        <v>48624.381000000001</v>
      </c>
      <c r="D120" s="40"/>
      <c r="E120" s="27">
        <f t="shared" si="14"/>
        <v>-813.00849422794658</v>
      </c>
      <c r="F120" s="15">
        <f t="shared" si="15"/>
        <v>-813</v>
      </c>
      <c r="G120" s="15">
        <f t="shared" si="21"/>
        <v>-1.4868890000798274E-2</v>
      </c>
      <c r="I120">
        <f>G120</f>
        <v>-1.4868890000798274E-2</v>
      </c>
      <c r="O120">
        <f t="shared" ca="1" si="23"/>
        <v>-4.8472780231765458E-3</v>
      </c>
      <c r="P120">
        <f t="shared" ca="1" si="24"/>
        <v>-5.8754660219260714E-3</v>
      </c>
      <c r="Q120" s="1">
        <f t="shared" si="18"/>
        <v>33605.881000000001</v>
      </c>
      <c r="R120">
        <f>G120</f>
        <v>-1.4868890000798274E-2</v>
      </c>
    </row>
    <row r="121" spans="1:19" x14ac:dyDescent="0.2">
      <c r="A121" s="27" t="s">
        <v>71</v>
      </c>
      <c r="B121" s="41" t="s">
        <v>39</v>
      </c>
      <c r="C121" s="40">
        <v>48645.395900000003</v>
      </c>
      <c r="D121" s="40"/>
      <c r="E121" s="27">
        <f t="shared" si="14"/>
        <v>-801.00320325995358</v>
      </c>
      <c r="F121" s="15">
        <f t="shared" si="15"/>
        <v>-801</v>
      </c>
      <c r="G121" s="15">
        <f t="shared" si="21"/>
        <v>-5.6072100051096641E-3</v>
      </c>
      <c r="J121">
        <f>G121</f>
        <v>-5.6072100051096641E-3</v>
      </c>
      <c r="O121">
        <f t="shared" ca="1" si="23"/>
        <v>-4.9002906346995332E-3</v>
      </c>
      <c r="P121">
        <f t="shared" ca="1" si="24"/>
        <v>-5.8241310064291677E-3</v>
      </c>
      <c r="Q121" s="1">
        <f t="shared" si="18"/>
        <v>33626.895900000003</v>
      </c>
      <c r="R121">
        <f>G121</f>
        <v>-5.6072100051096641E-3</v>
      </c>
    </row>
    <row r="122" spans="1:19" x14ac:dyDescent="0.2">
      <c r="A122" s="27" t="s">
        <v>71</v>
      </c>
      <c r="B122" s="41" t="s">
        <v>41</v>
      </c>
      <c r="C122" s="40">
        <v>48749.55</v>
      </c>
      <c r="D122" s="40"/>
      <c r="E122" s="27">
        <f t="shared" si="14"/>
        <v>-741.50255010389196</v>
      </c>
      <c r="F122" s="15">
        <f t="shared" si="15"/>
        <v>-741.5</v>
      </c>
      <c r="G122" s="15">
        <f t="shared" si="21"/>
        <v>-4.4638800027314574E-3</v>
      </c>
      <c r="J122">
        <f>G122</f>
        <v>-4.4638800027314574E-3</v>
      </c>
      <c r="O122">
        <f t="shared" ca="1" si="23"/>
        <v>-5.1631448335010127E-3</v>
      </c>
      <c r="P122">
        <f t="shared" ca="1" si="24"/>
        <v>-5.5695948879236849E-3</v>
      </c>
      <c r="Q122" s="1">
        <f t="shared" si="18"/>
        <v>33731.050000000003</v>
      </c>
    </row>
    <row r="123" spans="1:19" x14ac:dyDescent="0.2">
      <c r="A123" s="27" t="s">
        <v>68</v>
      </c>
      <c r="B123" s="41" t="s">
        <v>39</v>
      </c>
      <c r="C123" s="40">
        <v>48827.434000000001</v>
      </c>
      <c r="D123" s="40"/>
      <c r="E123" s="27">
        <f t="shared" si="14"/>
        <v>-697.00935328872481</v>
      </c>
      <c r="F123" s="15">
        <f t="shared" si="15"/>
        <v>-697</v>
      </c>
      <c r="G123" s="15">
        <f t="shared" si="21"/>
        <v>-1.6372650003177114E-2</v>
      </c>
      <c r="I123">
        <f t="shared" ref="I123:I141" si="25">G123</f>
        <v>-1.6372650003177114E-2</v>
      </c>
      <c r="O123">
        <f t="shared" ca="1" si="23"/>
        <v>-5.3597332678987572E-3</v>
      </c>
      <c r="P123">
        <f t="shared" ca="1" si="24"/>
        <v>-5.3792275387893329E-3</v>
      </c>
      <c r="Q123" s="1">
        <f t="shared" si="18"/>
        <v>33808.934000000001</v>
      </c>
      <c r="R123">
        <f t="shared" ref="R123:R140" si="26">G123</f>
        <v>-1.6372650003177114E-2</v>
      </c>
      <c r="S123">
        <f>G122</f>
        <v>-4.4638800027314574E-3</v>
      </c>
    </row>
    <row r="124" spans="1:19" x14ac:dyDescent="0.2">
      <c r="A124" s="27" t="s">
        <v>68</v>
      </c>
      <c r="B124" s="41" t="s">
        <v>39</v>
      </c>
      <c r="C124" s="40">
        <v>48827.438999999998</v>
      </c>
      <c r="D124" s="40"/>
      <c r="E124" s="27">
        <f t="shared" si="14"/>
        <v>-697.00649691278159</v>
      </c>
      <c r="F124" s="15">
        <f t="shared" si="15"/>
        <v>-697</v>
      </c>
      <c r="G124" s="15">
        <f t="shared" si="21"/>
        <v>-1.1372650005796459E-2</v>
      </c>
      <c r="I124">
        <f t="shared" si="25"/>
        <v>-1.1372650005796459E-2</v>
      </c>
      <c r="O124">
        <f t="shared" ca="1" si="23"/>
        <v>-5.3597332678987572E-3</v>
      </c>
      <c r="P124">
        <f t="shared" ca="1" si="24"/>
        <v>-5.3792275387893329E-3</v>
      </c>
      <c r="Q124" s="1">
        <f t="shared" si="18"/>
        <v>33808.938999999998</v>
      </c>
      <c r="R124">
        <f t="shared" si="26"/>
        <v>-1.1372650005796459E-2</v>
      </c>
    </row>
    <row r="125" spans="1:19" x14ac:dyDescent="0.2">
      <c r="A125" s="27" t="s">
        <v>68</v>
      </c>
      <c r="B125" s="41" t="s">
        <v>39</v>
      </c>
      <c r="C125" s="40">
        <v>48827.442000000003</v>
      </c>
      <c r="D125" s="40"/>
      <c r="E125" s="27">
        <f t="shared" si="14"/>
        <v>-697.00478308721233</v>
      </c>
      <c r="F125" s="15">
        <f t="shared" si="15"/>
        <v>-697</v>
      </c>
      <c r="G125" s="15">
        <f t="shared" si="21"/>
        <v>-8.3726500015472993E-3</v>
      </c>
      <c r="I125">
        <f t="shared" si="25"/>
        <v>-8.3726500015472993E-3</v>
      </c>
      <c r="O125">
        <f t="shared" ca="1" si="23"/>
        <v>-5.3597332678987572E-3</v>
      </c>
      <c r="P125">
        <f t="shared" ca="1" si="24"/>
        <v>-5.3792275387893329E-3</v>
      </c>
      <c r="Q125" s="1">
        <f t="shared" si="18"/>
        <v>33808.942000000003</v>
      </c>
      <c r="R125">
        <f t="shared" si="26"/>
        <v>-8.3726500015472993E-3</v>
      </c>
    </row>
    <row r="126" spans="1:19" x14ac:dyDescent="0.2">
      <c r="A126" s="27" t="s">
        <v>68</v>
      </c>
      <c r="B126" s="41" t="s">
        <v>39</v>
      </c>
      <c r="C126" s="40">
        <v>48827.442999999999</v>
      </c>
      <c r="D126" s="40"/>
      <c r="E126" s="27">
        <f t="shared" si="14"/>
        <v>-697.00421181202535</v>
      </c>
      <c r="F126" s="15">
        <f t="shared" si="15"/>
        <v>-697</v>
      </c>
      <c r="G126" s="15">
        <f t="shared" si="21"/>
        <v>-7.3726500049815513E-3</v>
      </c>
      <c r="I126">
        <f t="shared" si="25"/>
        <v>-7.3726500049815513E-3</v>
      </c>
      <c r="O126">
        <f t="shared" ca="1" si="23"/>
        <v>-5.3597332678987572E-3</v>
      </c>
      <c r="P126">
        <f t="shared" ca="1" si="24"/>
        <v>-5.3792275387893329E-3</v>
      </c>
      <c r="Q126" s="1">
        <f t="shared" si="18"/>
        <v>33808.942999999999</v>
      </c>
      <c r="R126">
        <f t="shared" si="26"/>
        <v>-7.3726500049815513E-3</v>
      </c>
    </row>
    <row r="127" spans="1:19" x14ac:dyDescent="0.2">
      <c r="A127" s="27" t="s">
        <v>68</v>
      </c>
      <c r="B127" s="41" t="s">
        <v>39</v>
      </c>
      <c r="C127" s="40">
        <v>48827.442999999999</v>
      </c>
      <c r="D127" s="40"/>
      <c r="E127" s="27">
        <f t="shared" si="14"/>
        <v>-697.00421181202535</v>
      </c>
      <c r="F127" s="15">
        <f t="shared" si="15"/>
        <v>-697</v>
      </c>
      <c r="G127" s="15">
        <f t="shared" si="21"/>
        <v>-7.3726500049815513E-3</v>
      </c>
      <c r="I127">
        <f t="shared" si="25"/>
        <v>-7.3726500049815513E-3</v>
      </c>
      <c r="O127">
        <f t="shared" ca="1" si="23"/>
        <v>-5.3597332678987572E-3</v>
      </c>
      <c r="P127">
        <f t="shared" ca="1" si="24"/>
        <v>-5.3792275387893329E-3</v>
      </c>
      <c r="Q127" s="1">
        <f t="shared" si="18"/>
        <v>33808.942999999999</v>
      </c>
      <c r="R127">
        <f t="shared" si="26"/>
        <v>-7.3726500049815513E-3</v>
      </c>
    </row>
    <row r="128" spans="1:19" x14ac:dyDescent="0.2">
      <c r="A128" s="27" t="s">
        <v>68</v>
      </c>
      <c r="B128" s="41" t="s">
        <v>39</v>
      </c>
      <c r="C128" s="40">
        <v>48827.444000000003</v>
      </c>
      <c r="D128" s="40"/>
      <c r="E128" s="27">
        <f t="shared" si="14"/>
        <v>-697.00364053683427</v>
      </c>
      <c r="F128" s="15">
        <f t="shared" si="15"/>
        <v>-697</v>
      </c>
      <c r="G128" s="15">
        <f t="shared" si="21"/>
        <v>-6.3726500011398457E-3</v>
      </c>
      <c r="I128">
        <f t="shared" si="25"/>
        <v>-6.3726500011398457E-3</v>
      </c>
      <c r="O128">
        <f t="shared" ca="1" si="23"/>
        <v>-5.3597332678987572E-3</v>
      </c>
      <c r="P128">
        <f t="shared" ca="1" si="24"/>
        <v>-5.3792275387893329E-3</v>
      </c>
      <c r="Q128" s="1">
        <f t="shared" si="18"/>
        <v>33808.944000000003</v>
      </c>
      <c r="R128">
        <f t="shared" si="26"/>
        <v>-6.3726500011398457E-3</v>
      </c>
    </row>
    <row r="129" spans="1:19" x14ac:dyDescent="0.2">
      <c r="A129" s="27" t="s">
        <v>68</v>
      </c>
      <c r="B129" s="41" t="s">
        <v>39</v>
      </c>
      <c r="C129" s="40">
        <v>48827.446000000004</v>
      </c>
      <c r="D129" s="40"/>
      <c r="E129" s="27">
        <f t="shared" si="14"/>
        <v>-697.00249798645609</v>
      </c>
      <c r="F129" s="15">
        <f t="shared" si="15"/>
        <v>-697</v>
      </c>
      <c r="G129" s="15">
        <f t="shared" si="21"/>
        <v>-4.3726500007323921E-3</v>
      </c>
      <c r="I129">
        <f t="shared" si="25"/>
        <v>-4.3726500007323921E-3</v>
      </c>
      <c r="O129">
        <f t="shared" ca="1" si="23"/>
        <v>-5.3597332678987572E-3</v>
      </c>
      <c r="P129">
        <f t="shared" ca="1" si="24"/>
        <v>-5.3792275387893329E-3</v>
      </c>
      <c r="Q129" s="1">
        <f t="shared" si="18"/>
        <v>33808.946000000004</v>
      </c>
      <c r="R129">
        <f t="shared" si="26"/>
        <v>-4.3726500007323921E-3</v>
      </c>
    </row>
    <row r="130" spans="1:19" x14ac:dyDescent="0.2">
      <c r="A130" s="27" t="s">
        <v>68</v>
      </c>
      <c r="B130" s="41" t="s">
        <v>39</v>
      </c>
      <c r="C130" s="40">
        <v>48827.447</v>
      </c>
      <c r="D130" s="40"/>
      <c r="E130" s="27">
        <f t="shared" si="14"/>
        <v>-697.00192671126911</v>
      </c>
      <c r="F130" s="15">
        <f t="shared" si="15"/>
        <v>-697</v>
      </c>
      <c r="G130" s="15">
        <f t="shared" si="21"/>
        <v>-3.3726500041666441E-3</v>
      </c>
      <c r="I130">
        <f t="shared" si="25"/>
        <v>-3.3726500041666441E-3</v>
      </c>
      <c r="O130">
        <f t="shared" ca="1" si="23"/>
        <v>-5.3597332678987572E-3</v>
      </c>
      <c r="P130">
        <f t="shared" ca="1" si="24"/>
        <v>-5.3792275387893329E-3</v>
      </c>
      <c r="Q130" s="1">
        <f t="shared" si="18"/>
        <v>33808.947</v>
      </c>
      <c r="R130">
        <f t="shared" si="26"/>
        <v>-3.3726500041666441E-3</v>
      </c>
    </row>
    <row r="131" spans="1:19" x14ac:dyDescent="0.2">
      <c r="A131" s="27" t="s">
        <v>68</v>
      </c>
      <c r="B131" s="41" t="s">
        <v>39</v>
      </c>
      <c r="C131" s="40">
        <v>48827.45</v>
      </c>
      <c r="D131" s="40"/>
      <c r="E131" s="27">
        <f t="shared" si="14"/>
        <v>-697.00021288570406</v>
      </c>
      <c r="F131" s="15">
        <f t="shared" si="15"/>
        <v>-697</v>
      </c>
      <c r="G131" s="15">
        <f t="shared" si="21"/>
        <v>-3.7265000719344243E-4</v>
      </c>
      <c r="I131">
        <f t="shared" si="25"/>
        <v>-3.7265000719344243E-4</v>
      </c>
      <c r="O131">
        <f t="shared" ca="1" si="23"/>
        <v>-5.3597332678987572E-3</v>
      </c>
      <c r="P131">
        <f t="shared" ca="1" si="24"/>
        <v>-5.3792275387893329E-3</v>
      </c>
      <c r="Q131" s="1">
        <f t="shared" si="18"/>
        <v>33808.949999999997</v>
      </c>
      <c r="R131">
        <f t="shared" si="26"/>
        <v>-3.7265000719344243E-4</v>
      </c>
    </row>
    <row r="132" spans="1:19" x14ac:dyDescent="0.2">
      <c r="A132" s="27" t="s">
        <v>68</v>
      </c>
      <c r="B132" s="41" t="s">
        <v>39</v>
      </c>
      <c r="C132" s="40">
        <v>48827.453999999998</v>
      </c>
      <c r="D132" s="40"/>
      <c r="E132" s="27">
        <f t="shared" si="14"/>
        <v>-696.99792778494782</v>
      </c>
      <c r="F132" s="15">
        <f t="shared" si="15"/>
        <v>-697</v>
      </c>
      <c r="G132" s="15">
        <f t="shared" si="21"/>
        <v>3.6273499936214648E-3</v>
      </c>
      <c r="I132">
        <f t="shared" si="25"/>
        <v>3.6273499936214648E-3</v>
      </c>
      <c r="O132">
        <f t="shared" ca="1" si="23"/>
        <v>-5.3597332678987572E-3</v>
      </c>
      <c r="P132">
        <f t="shared" ca="1" si="24"/>
        <v>-5.3792275387893329E-3</v>
      </c>
      <c r="Q132" s="1">
        <f t="shared" si="18"/>
        <v>33808.953999999998</v>
      </c>
      <c r="R132">
        <f t="shared" si="26"/>
        <v>3.6273499936214648E-3</v>
      </c>
    </row>
    <row r="133" spans="1:19" x14ac:dyDescent="0.2">
      <c r="A133" s="27" t="s">
        <v>68</v>
      </c>
      <c r="B133" s="41" t="s">
        <v>39</v>
      </c>
      <c r="C133" s="40">
        <v>48827.461000000003</v>
      </c>
      <c r="D133" s="40"/>
      <c r="E133" s="27">
        <f t="shared" si="14"/>
        <v>-696.99392885862244</v>
      </c>
      <c r="F133" s="15">
        <f t="shared" si="15"/>
        <v>-697</v>
      </c>
      <c r="G133" s="15">
        <f t="shared" si="21"/>
        <v>1.0627349998685531E-2</v>
      </c>
      <c r="I133">
        <f t="shared" si="25"/>
        <v>1.0627349998685531E-2</v>
      </c>
      <c r="O133">
        <f t="shared" ca="1" si="23"/>
        <v>-5.3597332678987572E-3</v>
      </c>
      <c r="P133">
        <f t="shared" ca="1" si="24"/>
        <v>-5.3792275387893329E-3</v>
      </c>
      <c r="Q133" s="1">
        <f t="shared" si="18"/>
        <v>33808.961000000003</v>
      </c>
      <c r="R133">
        <f t="shared" si="26"/>
        <v>1.0627349998685531E-2</v>
      </c>
    </row>
    <row r="134" spans="1:19" x14ac:dyDescent="0.2">
      <c r="A134" s="27" t="s">
        <v>68</v>
      </c>
      <c r="B134" s="41" t="s">
        <v>39</v>
      </c>
      <c r="C134" s="40">
        <v>48834.440999999999</v>
      </c>
      <c r="D134" s="40"/>
      <c r="E134" s="27">
        <f t="shared" si="14"/>
        <v>-693.00642803984454</v>
      </c>
      <c r="F134" s="15">
        <f t="shared" si="15"/>
        <v>-693</v>
      </c>
      <c r="G134" s="15">
        <f t="shared" si="21"/>
        <v>-1.125209000747418E-2</v>
      </c>
      <c r="I134">
        <f t="shared" si="25"/>
        <v>-1.125209000747418E-2</v>
      </c>
      <c r="O134">
        <f t="shared" ca="1" si="23"/>
        <v>-5.3774041384064188E-3</v>
      </c>
      <c r="P134">
        <f t="shared" ca="1" si="24"/>
        <v>-5.3621158669570311E-3</v>
      </c>
      <c r="Q134" s="1">
        <f t="shared" si="18"/>
        <v>33815.940999999999</v>
      </c>
      <c r="R134">
        <f t="shared" si="26"/>
        <v>-1.125209000747418E-2</v>
      </c>
    </row>
    <row r="135" spans="1:19" x14ac:dyDescent="0.2">
      <c r="A135" s="27" t="s">
        <v>68</v>
      </c>
      <c r="B135" s="41" t="s">
        <v>39</v>
      </c>
      <c r="C135" s="40">
        <v>48834.449000000001</v>
      </c>
      <c r="D135" s="40"/>
      <c r="E135" s="27">
        <f t="shared" si="14"/>
        <v>-693.00185783833217</v>
      </c>
      <c r="F135" s="15">
        <f t="shared" si="15"/>
        <v>-693</v>
      </c>
      <c r="G135" s="15">
        <f t="shared" si="21"/>
        <v>-3.2520900058443658E-3</v>
      </c>
      <c r="I135">
        <f t="shared" si="25"/>
        <v>-3.2520900058443658E-3</v>
      </c>
      <c r="O135">
        <f t="shared" ca="1" si="23"/>
        <v>-5.3774041384064188E-3</v>
      </c>
      <c r="P135">
        <f t="shared" ca="1" si="24"/>
        <v>-5.3621158669570311E-3</v>
      </c>
      <c r="Q135" s="1">
        <f t="shared" si="18"/>
        <v>33815.949000000001</v>
      </c>
      <c r="R135">
        <f t="shared" si="26"/>
        <v>-3.2520900058443658E-3</v>
      </c>
    </row>
    <row r="136" spans="1:19" x14ac:dyDescent="0.2">
      <c r="A136" s="27" t="s">
        <v>68</v>
      </c>
      <c r="B136" s="41" t="s">
        <v>39</v>
      </c>
      <c r="C136" s="40">
        <v>48834.449000000001</v>
      </c>
      <c r="D136" s="40"/>
      <c r="E136" s="27">
        <f t="shared" si="14"/>
        <v>-693.00185783833217</v>
      </c>
      <c r="F136" s="15">
        <f t="shared" si="15"/>
        <v>-693</v>
      </c>
      <c r="G136" s="15">
        <f t="shared" si="21"/>
        <v>-3.2520900058443658E-3</v>
      </c>
      <c r="I136">
        <f t="shared" si="25"/>
        <v>-3.2520900058443658E-3</v>
      </c>
      <c r="O136">
        <f t="shared" ca="1" si="23"/>
        <v>-5.3774041384064188E-3</v>
      </c>
      <c r="P136">
        <f t="shared" ca="1" si="24"/>
        <v>-5.3621158669570311E-3</v>
      </c>
      <c r="Q136" s="1">
        <f t="shared" si="18"/>
        <v>33815.949000000001</v>
      </c>
      <c r="R136">
        <f t="shared" si="26"/>
        <v>-3.2520900058443658E-3</v>
      </c>
    </row>
    <row r="137" spans="1:19" x14ac:dyDescent="0.2">
      <c r="A137" s="27" t="s">
        <v>68</v>
      </c>
      <c r="B137" s="41" t="s">
        <v>39</v>
      </c>
      <c r="C137" s="40">
        <v>48834.451999999997</v>
      </c>
      <c r="D137" s="40"/>
      <c r="E137" s="27">
        <f t="shared" si="14"/>
        <v>-693.00014401276701</v>
      </c>
      <c r="F137" s="15">
        <f t="shared" si="15"/>
        <v>-693</v>
      </c>
      <c r="G137" s="15">
        <f t="shared" si="21"/>
        <v>-2.5209000887116417E-4</v>
      </c>
      <c r="I137">
        <f t="shared" si="25"/>
        <v>-2.5209000887116417E-4</v>
      </c>
      <c r="O137">
        <f t="shared" ca="1" si="23"/>
        <v>-5.3774041384064188E-3</v>
      </c>
      <c r="P137">
        <f t="shared" ca="1" si="24"/>
        <v>-5.3621158669570311E-3</v>
      </c>
      <c r="Q137" s="1">
        <f t="shared" si="18"/>
        <v>33815.951999999997</v>
      </c>
      <c r="R137">
        <f t="shared" si="26"/>
        <v>-2.5209000887116417E-4</v>
      </c>
    </row>
    <row r="138" spans="1:19" x14ac:dyDescent="0.2">
      <c r="A138" s="27" t="s">
        <v>68</v>
      </c>
      <c r="B138" s="41" t="s">
        <v>39</v>
      </c>
      <c r="C138" s="40">
        <v>48834.455999999998</v>
      </c>
      <c r="D138" s="40"/>
      <c r="E138" s="27">
        <f t="shared" si="14"/>
        <v>-692.99785891201088</v>
      </c>
      <c r="F138" s="15">
        <f t="shared" si="15"/>
        <v>-693</v>
      </c>
      <c r="G138" s="15">
        <f t="shared" si="21"/>
        <v>3.7479099919437431E-3</v>
      </c>
      <c r="I138">
        <f t="shared" si="25"/>
        <v>3.7479099919437431E-3</v>
      </c>
      <c r="O138">
        <f t="shared" ca="1" si="23"/>
        <v>-5.3774041384064188E-3</v>
      </c>
      <c r="P138">
        <f t="shared" ca="1" si="24"/>
        <v>-5.3621158669570311E-3</v>
      </c>
      <c r="Q138" s="1">
        <f t="shared" si="18"/>
        <v>33815.955999999998</v>
      </c>
      <c r="R138">
        <f t="shared" si="26"/>
        <v>3.7479099919437431E-3</v>
      </c>
    </row>
    <row r="139" spans="1:19" x14ac:dyDescent="0.2">
      <c r="A139" s="27" t="s">
        <v>68</v>
      </c>
      <c r="B139" s="41" t="s">
        <v>39</v>
      </c>
      <c r="C139" s="40">
        <v>48834.463000000003</v>
      </c>
      <c r="D139" s="40"/>
      <c r="E139" s="27">
        <f t="shared" si="14"/>
        <v>-692.99385998568539</v>
      </c>
      <c r="F139" s="15">
        <f t="shared" si="15"/>
        <v>-693</v>
      </c>
      <c r="G139" s="15">
        <f t="shared" ref="G139:G170" si="27">C139-(C$7+F139*C$8)</f>
        <v>1.074790999700781E-2</v>
      </c>
      <c r="I139">
        <f t="shared" si="25"/>
        <v>1.074790999700781E-2</v>
      </c>
      <c r="O139">
        <f t="shared" ca="1" si="23"/>
        <v>-5.3774041384064188E-3</v>
      </c>
      <c r="P139">
        <f t="shared" ca="1" si="24"/>
        <v>-5.3621158669570311E-3</v>
      </c>
      <c r="Q139" s="1">
        <f t="shared" si="18"/>
        <v>33815.963000000003</v>
      </c>
      <c r="R139">
        <f t="shared" si="26"/>
        <v>1.074790999700781E-2</v>
      </c>
    </row>
    <row r="140" spans="1:19" x14ac:dyDescent="0.2">
      <c r="A140" s="27" t="s">
        <v>68</v>
      </c>
      <c r="B140" s="41" t="s">
        <v>39</v>
      </c>
      <c r="C140" s="40">
        <v>48862.432000000001</v>
      </c>
      <c r="D140" s="40"/>
      <c r="E140" s="27">
        <f t="shared" si="14"/>
        <v>-677.01586422630839</v>
      </c>
      <c r="F140" s="15">
        <f t="shared" si="15"/>
        <v>-677</v>
      </c>
      <c r="G140" s="15">
        <f t="shared" si="27"/>
        <v>-2.7769850006734487E-2</v>
      </c>
      <c r="I140">
        <f t="shared" si="25"/>
        <v>-2.7769850006734487E-2</v>
      </c>
      <c r="O140">
        <f t="shared" ca="1" si="23"/>
        <v>-5.4480876204370688E-3</v>
      </c>
      <c r="P140">
        <f t="shared" ca="1" si="24"/>
        <v>-5.2936691796278256E-3</v>
      </c>
      <c r="Q140" s="1">
        <f t="shared" si="18"/>
        <v>33843.932000000001</v>
      </c>
      <c r="R140">
        <f t="shared" si="26"/>
        <v>-2.7769850006734487E-2</v>
      </c>
    </row>
    <row r="141" spans="1:19" x14ac:dyDescent="0.2">
      <c r="A141" s="27" t="s">
        <v>49</v>
      </c>
      <c r="B141" s="41" t="s">
        <v>41</v>
      </c>
      <c r="C141" s="40">
        <v>48917.595999999998</v>
      </c>
      <c r="D141" s="40"/>
      <c r="E141" s="27">
        <f t="shared" si="14"/>
        <v>-645.50203970379016</v>
      </c>
      <c r="F141" s="15">
        <f t="shared" si="15"/>
        <v>-645.5</v>
      </c>
      <c r="G141" s="15">
        <f t="shared" si="27"/>
        <v>-3.5704400070244446E-3</v>
      </c>
      <c r="I141">
        <f t="shared" si="25"/>
        <v>-3.5704400070244446E-3</v>
      </c>
      <c r="O141">
        <f t="shared" ca="1" si="23"/>
        <v>-5.5872457256849108E-3</v>
      </c>
      <c r="P141">
        <f t="shared" ca="1" si="24"/>
        <v>-5.1589147639484528E-3</v>
      </c>
      <c r="Q141" s="1">
        <f t="shared" si="18"/>
        <v>33899.095999999998</v>
      </c>
      <c r="S141">
        <f>G141</f>
        <v>-3.5704400070244446E-3</v>
      </c>
    </row>
    <row r="142" spans="1:19" x14ac:dyDescent="0.2">
      <c r="A142" s="27" t="s">
        <v>72</v>
      </c>
      <c r="B142" s="41" t="s">
        <v>41</v>
      </c>
      <c r="C142" s="40">
        <v>49185.419800000003</v>
      </c>
      <c r="D142" s="40">
        <v>6.9999999999999999E-4</v>
      </c>
      <c r="E142" s="27">
        <f t="shared" si="14"/>
        <v>-492.50094775696533</v>
      </c>
      <c r="F142" s="15">
        <f t="shared" si="15"/>
        <v>-492.5</v>
      </c>
      <c r="G142" s="15">
        <f t="shared" si="27"/>
        <v>-1.6590200029895641E-3</v>
      </c>
      <c r="J142">
        <f>G142</f>
        <v>-1.6590200029895641E-3</v>
      </c>
      <c r="O142">
        <f t="shared" ca="1" si="23"/>
        <v>-6.2631565226029997E-3</v>
      </c>
      <c r="P142">
        <f t="shared" ca="1" si="24"/>
        <v>-4.5043933163629261E-3</v>
      </c>
      <c r="Q142" s="1">
        <f t="shared" si="18"/>
        <v>34166.919800000003</v>
      </c>
      <c r="S142">
        <f>G142</f>
        <v>-1.6590200029895641E-3</v>
      </c>
    </row>
    <row r="143" spans="1:19" x14ac:dyDescent="0.2">
      <c r="A143" s="27" t="s">
        <v>72</v>
      </c>
      <c r="B143" s="41" t="s">
        <v>41</v>
      </c>
      <c r="C143" s="40">
        <v>49192.416899999997</v>
      </c>
      <c r="D143" s="40">
        <v>1E-3</v>
      </c>
      <c r="E143" s="27">
        <f t="shared" si="14"/>
        <v>-488.50367813245816</v>
      </c>
      <c r="F143" s="15">
        <f t="shared" si="15"/>
        <v>-488.5</v>
      </c>
      <c r="G143" s="15">
        <f t="shared" si="27"/>
        <v>-6.4384600118501112E-3</v>
      </c>
      <c r="J143">
        <f>G143</f>
        <v>-6.4384600118501112E-3</v>
      </c>
      <c r="O143">
        <f t="shared" ca="1" si="23"/>
        <v>-6.2808273931106622E-3</v>
      </c>
      <c r="P143">
        <f t="shared" ca="1" si="24"/>
        <v>-4.4872816445306243E-3</v>
      </c>
      <c r="Q143" s="1">
        <f t="shared" si="18"/>
        <v>34173.916899999997</v>
      </c>
      <c r="S143">
        <f>G143</f>
        <v>-6.4384600118501112E-3</v>
      </c>
    </row>
    <row r="144" spans="1:19" x14ac:dyDescent="0.2">
      <c r="A144" s="27" t="s">
        <v>68</v>
      </c>
      <c r="B144" s="41" t="s">
        <v>41</v>
      </c>
      <c r="C144" s="40">
        <v>49199.406000000003</v>
      </c>
      <c r="D144" s="40"/>
      <c r="E144" s="27">
        <f t="shared" si="14"/>
        <v>-484.51097870945517</v>
      </c>
      <c r="F144" s="15">
        <f t="shared" si="15"/>
        <v>-484.5</v>
      </c>
      <c r="G144" s="15">
        <f t="shared" si="27"/>
        <v>-1.92179000005126E-2</v>
      </c>
      <c r="I144">
        <f>G144</f>
        <v>-1.92179000005126E-2</v>
      </c>
      <c r="O144">
        <f t="shared" ca="1" si="23"/>
        <v>-6.2984982636183247E-3</v>
      </c>
      <c r="P144">
        <f t="shared" ca="1" si="24"/>
        <v>-4.4701699726983225E-3</v>
      </c>
      <c r="Q144" s="1">
        <f t="shared" si="18"/>
        <v>34180.906000000003</v>
      </c>
      <c r="S144">
        <f>G144</f>
        <v>-1.92179000005126E-2</v>
      </c>
    </row>
    <row r="145" spans="1:19" x14ac:dyDescent="0.2">
      <c r="A145" s="27" t="s">
        <v>72</v>
      </c>
      <c r="B145" s="41" t="s">
        <v>41</v>
      </c>
      <c r="C145" s="40">
        <v>49199.421399999999</v>
      </c>
      <c r="D145" s="40">
        <v>5.0000000000000001E-4</v>
      </c>
      <c r="E145" s="27">
        <f t="shared" si="14"/>
        <v>-484.50218107154751</v>
      </c>
      <c r="F145" s="15">
        <f t="shared" si="15"/>
        <v>-484.5</v>
      </c>
      <c r="G145" s="15">
        <f t="shared" si="27"/>
        <v>-3.8179000039235689E-3</v>
      </c>
      <c r="J145">
        <f>G145</f>
        <v>-3.8179000039235689E-3</v>
      </c>
      <c r="O145">
        <f t="shared" ca="1" si="23"/>
        <v>-6.2984982636183247E-3</v>
      </c>
      <c r="P145">
        <f t="shared" ca="1" si="24"/>
        <v>-4.4701699726983225E-3</v>
      </c>
      <c r="Q145" s="1">
        <f t="shared" si="18"/>
        <v>34180.921399999999</v>
      </c>
      <c r="S145">
        <f>G145</f>
        <v>-3.8179000039235689E-3</v>
      </c>
    </row>
    <row r="146" spans="1:19" x14ac:dyDescent="0.2">
      <c r="A146" s="27" t="s">
        <v>73</v>
      </c>
      <c r="B146" s="41" t="s">
        <v>39</v>
      </c>
      <c r="C146" s="40">
        <v>49210.795599999998</v>
      </c>
      <c r="D146" s="40"/>
      <c r="E146" s="27">
        <f t="shared" si="14"/>
        <v>-478.00438281754134</v>
      </c>
      <c r="F146" s="15">
        <f t="shared" si="15"/>
        <v>-478</v>
      </c>
      <c r="G146" s="15">
        <f t="shared" si="27"/>
        <v>-7.6719900098396465E-3</v>
      </c>
      <c r="J146">
        <f>G146</f>
        <v>-7.6719900098396465E-3</v>
      </c>
      <c r="O146">
        <f t="shared" ca="1" si="23"/>
        <v>-6.3272134281932759E-3</v>
      </c>
      <c r="P146">
        <f t="shared" ca="1" si="24"/>
        <v>-4.4423635059708333E-3</v>
      </c>
      <c r="Q146" s="1">
        <f t="shared" si="18"/>
        <v>34192.295599999998</v>
      </c>
      <c r="R146">
        <f>G146</f>
        <v>-7.6719900098396465E-3</v>
      </c>
    </row>
    <row r="147" spans="1:19" x14ac:dyDescent="0.2">
      <c r="A147" s="27" t="s">
        <v>68</v>
      </c>
      <c r="B147" s="41" t="s">
        <v>41</v>
      </c>
      <c r="C147" s="40">
        <v>49213.417000000001</v>
      </c>
      <c r="D147" s="40"/>
      <c r="E147" s="27">
        <f t="shared" si="14"/>
        <v>-476.50684203725984</v>
      </c>
      <c r="F147" s="15">
        <f t="shared" si="15"/>
        <v>-476.5</v>
      </c>
      <c r="G147" s="15">
        <f t="shared" si="27"/>
        <v>-1.1976780006079935E-2</v>
      </c>
      <c r="I147">
        <f>G147</f>
        <v>-1.1976780006079935E-2</v>
      </c>
      <c r="O147">
        <f t="shared" ca="1" si="23"/>
        <v>-6.3338400046336497E-3</v>
      </c>
      <c r="P147">
        <f t="shared" ca="1" si="24"/>
        <v>-4.4359466290337206E-3</v>
      </c>
      <c r="Q147" s="1">
        <f t="shared" si="18"/>
        <v>34194.917000000001</v>
      </c>
      <c r="S147">
        <f>G147</f>
        <v>-1.1976780006079935E-2</v>
      </c>
    </row>
    <row r="148" spans="1:19" x14ac:dyDescent="0.2">
      <c r="A148" s="27" t="s">
        <v>72</v>
      </c>
      <c r="B148" s="41" t="s">
        <v>41</v>
      </c>
      <c r="C148" s="40">
        <v>49213.4274</v>
      </c>
      <c r="D148" s="40">
        <v>5.0000000000000001E-4</v>
      </c>
      <c r="E148" s="27">
        <f t="shared" si="14"/>
        <v>-476.50090077529535</v>
      </c>
      <c r="F148" s="15">
        <f t="shared" si="15"/>
        <v>-476.5</v>
      </c>
      <c r="G148" s="15">
        <f t="shared" si="27"/>
        <v>-1.5767800068715587E-3</v>
      </c>
      <c r="J148">
        <f t="shared" ref="J148:J168" si="28">G148</f>
        <v>-1.5767800068715587E-3</v>
      </c>
      <c r="O148">
        <f t="shared" ca="1" si="23"/>
        <v>-6.3338400046336497E-3</v>
      </c>
      <c r="P148">
        <f t="shared" ca="1" si="24"/>
        <v>-4.4359466290337206E-3</v>
      </c>
      <c r="Q148" s="1">
        <f t="shared" si="18"/>
        <v>34194.9274</v>
      </c>
      <c r="S148">
        <f>G148</f>
        <v>-1.5767800068715587E-3</v>
      </c>
    </row>
    <row r="149" spans="1:19" x14ac:dyDescent="0.2">
      <c r="A149" s="27" t="s">
        <v>72</v>
      </c>
      <c r="B149" s="41" t="s">
        <v>39</v>
      </c>
      <c r="C149" s="40">
        <v>49214.300199999998</v>
      </c>
      <c r="D149" s="40">
        <v>5.9999999999999995E-4</v>
      </c>
      <c r="E149" s="27">
        <f t="shared" ref="E149:E212" si="29">(C149-C$7)/C$8</f>
        <v>-476.00229179039269</v>
      </c>
      <c r="F149" s="15">
        <f t="shared" ref="F149:F212" si="30">ROUND(2*E149,0)/2</f>
        <v>-476</v>
      </c>
      <c r="G149" s="15">
        <f t="shared" si="27"/>
        <v>-4.0117100070347078E-3</v>
      </c>
      <c r="J149">
        <f t="shared" si="28"/>
        <v>-4.0117100070347078E-3</v>
      </c>
      <c r="O149">
        <f t="shared" ref="O149:O180" ca="1" si="31">+C$11+C$12*$F149</f>
        <v>-6.3360488634471076E-3</v>
      </c>
      <c r="P149">
        <f t="shared" ref="P149:P180" ca="1" si="32">+D$11+D$12*$F149</f>
        <v>-4.4338076700546824E-3</v>
      </c>
      <c r="Q149" s="1">
        <f t="shared" ref="Q149:Q212" si="33">+C149-15018.5</f>
        <v>34195.800199999998</v>
      </c>
      <c r="R149">
        <f>G149</f>
        <v>-4.0117100070347078E-3</v>
      </c>
    </row>
    <row r="150" spans="1:19" x14ac:dyDescent="0.2">
      <c r="A150" s="27" t="s">
        <v>73</v>
      </c>
      <c r="B150" s="41" t="s">
        <v>41</v>
      </c>
      <c r="C150" s="40">
        <v>49216.927100000001</v>
      </c>
      <c r="D150" s="40"/>
      <c r="E150" s="27">
        <f t="shared" si="29"/>
        <v>-474.50160899657243</v>
      </c>
      <c r="F150" s="15">
        <f t="shared" si="30"/>
        <v>-474.5</v>
      </c>
      <c r="G150" s="15">
        <f t="shared" si="27"/>
        <v>-2.8165000039734878E-3</v>
      </c>
      <c r="J150">
        <f t="shared" si="28"/>
        <v>-2.8165000039734878E-3</v>
      </c>
      <c r="O150">
        <f t="shared" ca="1" si="31"/>
        <v>-6.3426754398874805E-3</v>
      </c>
      <c r="P150">
        <f t="shared" ca="1" si="32"/>
        <v>-4.4273907931175697E-3</v>
      </c>
      <c r="Q150" s="1">
        <f t="shared" si="33"/>
        <v>34198.427100000001</v>
      </c>
      <c r="S150">
        <f>G150</f>
        <v>-2.8165000039734878E-3</v>
      </c>
    </row>
    <row r="151" spans="1:19" x14ac:dyDescent="0.2">
      <c r="A151" s="27" t="s">
        <v>72</v>
      </c>
      <c r="B151" s="41" t="s">
        <v>41</v>
      </c>
      <c r="C151" s="40">
        <v>49220.427600000003</v>
      </c>
      <c r="D151" s="40">
        <v>8.0000000000000004E-4</v>
      </c>
      <c r="E151" s="27">
        <f t="shared" si="29"/>
        <v>-472.5018601976974</v>
      </c>
      <c r="F151" s="15">
        <f t="shared" si="30"/>
        <v>-472.5</v>
      </c>
      <c r="G151" s="15">
        <f t="shared" si="27"/>
        <v>-3.2562199994572438E-3</v>
      </c>
      <c r="J151">
        <f t="shared" si="28"/>
        <v>-3.2562199994572438E-3</v>
      </c>
      <c r="O151">
        <f t="shared" ca="1" si="31"/>
        <v>-6.3515108751413113E-3</v>
      </c>
      <c r="P151">
        <f t="shared" ca="1" si="32"/>
        <v>-4.4188349572014188E-3</v>
      </c>
      <c r="Q151" s="1">
        <f t="shared" si="33"/>
        <v>34201.927600000003</v>
      </c>
      <c r="S151">
        <f>G151</f>
        <v>-3.2562199994572438E-3</v>
      </c>
    </row>
    <row r="152" spans="1:19" x14ac:dyDescent="0.2">
      <c r="A152" s="27" t="s">
        <v>74</v>
      </c>
      <c r="B152" s="41" t="s">
        <v>39</v>
      </c>
      <c r="C152" s="40">
        <v>49226.55</v>
      </c>
      <c r="D152" s="40"/>
      <c r="E152" s="27">
        <f t="shared" si="29"/>
        <v>-469.00428498094948</v>
      </c>
      <c r="F152" s="15">
        <f t="shared" si="30"/>
        <v>-469</v>
      </c>
      <c r="G152" s="15">
        <f t="shared" si="27"/>
        <v>-7.5007300038123503E-3</v>
      </c>
      <c r="J152">
        <f t="shared" si="28"/>
        <v>-7.5007300038123503E-3</v>
      </c>
      <c r="O152">
        <f t="shared" ca="1" si="31"/>
        <v>-6.3669728868355167E-3</v>
      </c>
      <c r="P152">
        <f t="shared" ca="1" si="32"/>
        <v>-4.4038622443481551E-3</v>
      </c>
      <c r="Q152" s="1">
        <f t="shared" si="33"/>
        <v>34208.050000000003</v>
      </c>
      <c r="R152">
        <f>G152</f>
        <v>-7.5007300038123503E-3</v>
      </c>
    </row>
    <row r="153" spans="1:19" x14ac:dyDescent="0.2">
      <c r="A153" s="27" t="s">
        <v>73</v>
      </c>
      <c r="B153" s="41" t="s">
        <v>41</v>
      </c>
      <c r="C153" s="40">
        <v>49237.9326</v>
      </c>
      <c r="D153" s="40"/>
      <c r="E153" s="27">
        <f t="shared" si="29"/>
        <v>-462.50168801535699</v>
      </c>
      <c r="F153" s="15">
        <f t="shared" si="30"/>
        <v>-462.5</v>
      </c>
      <c r="G153" s="15">
        <f t="shared" si="27"/>
        <v>-2.9548200036515482E-3</v>
      </c>
      <c r="J153">
        <f t="shared" si="28"/>
        <v>-2.9548200036515482E-3</v>
      </c>
      <c r="O153">
        <f t="shared" ca="1" si="31"/>
        <v>-6.395688051410468E-3</v>
      </c>
      <c r="P153">
        <f t="shared" ca="1" si="32"/>
        <v>-4.376055777620666E-3</v>
      </c>
      <c r="Q153" s="1">
        <f t="shared" si="33"/>
        <v>34219.4326</v>
      </c>
      <c r="S153">
        <f>G153</f>
        <v>-2.9548200036515482E-3</v>
      </c>
    </row>
    <row r="154" spans="1:19" x14ac:dyDescent="0.2">
      <c r="A154" s="27" t="s">
        <v>73</v>
      </c>
      <c r="B154" s="41" t="s">
        <v>39</v>
      </c>
      <c r="C154" s="40">
        <v>49238.803399999997</v>
      </c>
      <c r="D154" s="40"/>
      <c r="E154" s="27">
        <f t="shared" si="29"/>
        <v>-462.00422158083239</v>
      </c>
      <c r="F154" s="15">
        <f t="shared" si="30"/>
        <v>-462</v>
      </c>
      <c r="G154" s="15">
        <f t="shared" si="27"/>
        <v>-7.3897500114981085E-3</v>
      </c>
      <c r="J154">
        <f t="shared" si="28"/>
        <v>-7.3897500114981085E-3</v>
      </c>
      <c r="O154">
        <f t="shared" ca="1" si="31"/>
        <v>-6.3978969102239259E-3</v>
      </c>
      <c r="P154">
        <f t="shared" ca="1" si="32"/>
        <v>-4.3739168186416278E-3</v>
      </c>
      <c r="Q154" s="1">
        <f t="shared" si="33"/>
        <v>34220.303399999997</v>
      </c>
      <c r="R154">
        <f>G154</f>
        <v>-7.3897500114981085E-3</v>
      </c>
    </row>
    <row r="155" spans="1:19" x14ac:dyDescent="0.2">
      <c r="A155" s="27" t="s">
        <v>73</v>
      </c>
      <c r="B155" s="41" t="s">
        <v>41</v>
      </c>
      <c r="C155" s="40">
        <v>49239.683100000002</v>
      </c>
      <c r="D155" s="40"/>
      <c r="E155" s="27">
        <f t="shared" si="29"/>
        <v>-461.50167079712168</v>
      </c>
      <c r="F155" s="15">
        <f t="shared" si="30"/>
        <v>-461.5</v>
      </c>
      <c r="G155" s="15">
        <f t="shared" si="27"/>
        <v>-2.9246800040709786E-3</v>
      </c>
      <c r="J155">
        <f t="shared" si="28"/>
        <v>-2.9246800040709786E-3</v>
      </c>
      <c r="O155">
        <f t="shared" ca="1" si="31"/>
        <v>-6.4001057690373838E-3</v>
      </c>
      <c r="P155">
        <f t="shared" ca="1" si="32"/>
        <v>-4.3717778596625897E-3</v>
      </c>
      <c r="Q155" s="1">
        <f t="shared" si="33"/>
        <v>34221.183100000002</v>
      </c>
      <c r="S155">
        <f>G155</f>
        <v>-2.9246800040709786E-3</v>
      </c>
    </row>
    <row r="156" spans="1:19" x14ac:dyDescent="0.2">
      <c r="A156" s="27" t="s">
        <v>73</v>
      </c>
      <c r="B156" s="41" t="s">
        <v>41</v>
      </c>
      <c r="C156" s="40">
        <v>49244.934999999998</v>
      </c>
      <c r="D156" s="40"/>
      <c r="E156" s="27">
        <f t="shared" si="29"/>
        <v>-458.50139063234599</v>
      </c>
      <c r="F156" s="15">
        <f t="shared" si="30"/>
        <v>-458.5</v>
      </c>
      <c r="G156" s="15">
        <f t="shared" si="27"/>
        <v>-2.4342600081581622E-3</v>
      </c>
      <c r="J156">
        <f t="shared" si="28"/>
        <v>-2.4342600081581622E-3</v>
      </c>
      <c r="O156">
        <f t="shared" ca="1" si="31"/>
        <v>-6.4133589219181305E-3</v>
      </c>
      <c r="P156">
        <f t="shared" ca="1" si="32"/>
        <v>-4.3589441057883642E-3</v>
      </c>
      <c r="Q156" s="1">
        <f t="shared" si="33"/>
        <v>34226.434999999998</v>
      </c>
      <c r="S156">
        <f>G156</f>
        <v>-2.4342600081581622E-3</v>
      </c>
    </row>
    <row r="157" spans="1:19" x14ac:dyDescent="0.2">
      <c r="A157" s="27" t="s">
        <v>73</v>
      </c>
      <c r="B157" s="41" t="s">
        <v>39</v>
      </c>
      <c r="C157" s="40">
        <v>49245.805200000003</v>
      </c>
      <c r="D157" s="40"/>
      <c r="E157" s="27">
        <f t="shared" si="29"/>
        <v>-458.00426696293027</v>
      </c>
      <c r="F157" s="15">
        <f t="shared" si="30"/>
        <v>-458</v>
      </c>
      <c r="G157" s="15">
        <f t="shared" si="27"/>
        <v>-7.4691900008474477E-3</v>
      </c>
      <c r="J157">
        <f t="shared" si="28"/>
        <v>-7.4691900008474477E-3</v>
      </c>
      <c r="O157">
        <f t="shared" ca="1" si="31"/>
        <v>-6.4155677807315884E-3</v>
      </c>
      <c r="P157">
        <f t="shared" ca="1" si="32"/>
        <v>-4.3568051468093269E-3</v>
      </c>
      <c r="Q157" s="1">
        <f t="shared" si="33"/>
        <v>34227.305200000003</v>
      </c>
      <c r="R157">
        <f>G157</f>
        <v>-7.4691900008474477E-3</v>
      </c>
    </row>
    <row r="158" spans="1:19" x14ac:dyDescent="0.2">
      <c r="A158" s="27" t="s">
        <v>72</v>
      </c>
      <c r="B158" s="41" t="s">
        <v>39</v>
      </c>
      <c r="C158" s="40">
        <v>49249.305500000002</v>
      </c>
      <c r="D158" s="40">
        <v>5.0000000000000001E-4</v>
      </c>
      <c r="E158" s="27">
        <f t="shared" si="29"/>
        <v>-456.00463241909432</v>
      </c>
      <c r="F158" s="15">
        <f t="shared" si="30"/>
        <v>-456</v>
      </c>
      <c r="G158" s="15">
        <f t="shared" si="27"/>
        <v>-8.108910005830694E-3</v>
      </c>
      <c r="J158">
        <f t="shared" si="28"/>
        <v>-8.108910005830694E-3</v>
      </c>
      <c r="O158">
        <f t="shared" ca="1" si="31"/>
        <v>-6.4244032159854192E-3</v>
      </c>
      <c r="P158">
        <f t="shared" ca="1" si="32"/>
        <v>-4.348249310893176E-3</v>
      </c>
      <c r="Q158" s="1">
        <f t="shared" si="33"/>
        <v>34230.805500000002</v>
      </c>
      <c r="R158">
        <f>G158</f>
        <v>-8.108910005830694E-3</v>
      </c>
    </row>
    <row r="159" spans="1:19" x14ac:dyDescent="0.2">
      <c r="A159" s="27" t="s">
        <v>73</v>
      </c>
      <c r="B159" s="41" t="s">
        <v>41</v>
      </c>
      <c r="C159" s="40">
        <v>49251.936300000001</v>
      </c>
      <c r="D159" s="40"/>
      <c r="E159" s="27">
        <f t="shared" si="29"/>
        <v>-454.50172165203946</v>
      </c>
      <c r="F159" s="15">
        <f t="shared" si="30"/>
        <v>-454.5</v>
      </c>
      <c r="G159" s="15">
        <f t="shared" si="27"/>
        <v>-3.0137000067043118E-3</v>
      </c>
      <c r="J159">
        <f t="shared" si="28"/>
        <v>-3.0137000067043118E-3</v>
      </c>
      <c r="O159">
        <f t="shared" ca="1" si="31"/>
        <v>-6.431029792425793E-3</v>
      </c>
      <c r="P159">
        <f t="shared" ca="1" si="32"/>
        <v>-4.3418324339560624E-3</v>
      </c>
      <c r="Q159" s="1">
        <f t="shared" si="33"/>
        <v>34233.436300000001</v>
      </c>
      <c r="S159">
        <f>G159</f>
        <v>-3.0137000067043118E-3</v>
      </c>
    </row>
    <row r="160" spans="1:19" x14ac:dyDescent="0.2">
      <c r="A160" s="27" t="s">
        <v>73</v>
      </c>
      <c r="B160" s="41" t="s">
        <v>39</v>
      </c>
      <c r="C160" s="40">
        <v>49252.806900000003</v>
      </c>
      <c r="D160" s="40"/>
      <c r="E160" s="27">
        <f t="shared" si="29"/>
        <v>-454.00436947254974</v>
      </c>
      <c r="F160" s="15">
        <f t="shared" si="30"/>
        <v>-454</v>
      </c>
      <c r="G160" s="15">
        <f t="shared" si="27"/>
        <v>-7.6486300022224896E-3</v>
      </c>
      <c r="J160">
        <f t="shared" si="28"/>
        <v>-7.6486300022224896E-3</v>
      </c>
      <c r="O160">
        <f t="shared" ca="1" si="31"/>
        <v>-6.4332386512392509E-3</v>
      </c>
      <c r="P160">
        <f t="shared" ca="1" si="32"/>
        <v>-4.3396934749770251E-3</v>
      </c>
      <c r="Q160" s="1">
        <f t="shared" si="33"/>
        <v>34234.306900000003</v>
      </c>
      <c r="R160">
        <f>G160</f>
        <v>-7.6486300022224896E-3</v>
      </c>
    </row>
    <row r="161" spans="1:19" x14ac:dyDescent="0.2">
      <c r="A161" s="27" t="s">
        <v>72</v>
      </c>
      <c r="B161" s="41" t="s">
        <v>39</v>
      </c>
      <c r="C161" s="40">
        <v>49256.307699999998</v>
      </c>
      <c r="D161" s="40">
        <v>2.0000000000000001E-4</v>
      </c>
      <c r="E161" s="27">
        <f t="shared" si="29"/>
        <v>-452.0044492911224</v>
      </c>
      <c r="F161" s="15">
        <f t="shared" si="30"/>
        <v>-452</v>
      </c>
      <c r="G161" s="15">
        <f t="shared" si="27"/>
        <v>-7.7883500052848831E-3</v>
      </c>
      <c r="J161">
        <f t="shared" si="28"/>
        <v>-7.7883500052848831E-3</v>
      </c>
      <c r="O161">
        <f t="shared" ca="1" si="31"/>
        <v>-6.4420740864930817E-3</v>
      </c>
      <c r="P161">
        <f t="shared" ca="1" si="32"/>
        <v>-4.3311376390608742E-3</v>
      </c>
      <c r="Q161" s="1">
        <f t="shared" si="33"/>
        <v>34237.807699999998</v>
      </c>
      <c r="R161">
        <f>G161</f>
        <v>-7.7883500052848831E-3</v>
      </c>
    </row>
    <row r="162" spans="1:19" x14ac:dyDescent="0.2">
      <c r="A162" s="27" t="s">
        <v>73</v>
      </c>
      <c r="B162" s="41" t="s">
        <v>41</v>
      </c>
      <c r="C162" s="40">
        <v>49267.691099999996</v>
      </c>
      <c r="D162" s="40"/>
      <c r="E162" s="27">
        <f t="shared" si="29"/>
        <v>-445.5013953053778</v>
      </c>
      <c r="F162" s="15">
        <f t="shared" si="30"/>
        <v>-445.5</v>
      </c>
      <c r="G162" s="15">
        <f t="shared" si="27"/>
        <v>-2.4424400107818656E-3</v>
      </c>
      <c r="J162">
        <f t="shared" si="28"/>
        <v>-2.4424400107818656E-3</v>
      </c>
      <c r="O162">
        <f t="shared" ca="1" si="31"/>
        <v>-6.4707892510680338E-3</v>
      </c>
      <c r="P162">
        <f t="shared" ca="1" si="32"/>
        <v>-4.3033311723333842E-3</v>
      </c>
      <c r="Q162" s="1">
        <f t="shared" si="33"/>
        <v>34249.191099999996</v>
      </c>
      <c r="S162">
        <f>G162</f>
        <v>-2.4424400107818656E-3</v>
      </c>
    </row>
    <row r="163" spans="1:19" x14ac:dyDescent="0.2">
      <c r="A163" s="27" t="s">
        <v>74</v>
      </c>
      <c r="B163" s="41" t="s">
        <v>39</v>
      </c>
      <c r="C163" s="40">
        <v>49270.307500000003</v>
      </c>
      <c r="D163" s="40"/>
      <c r="E163" s="27">
        <f t="shared" si="29"/>
        <v>-444.00671090103947</v>
      </c>
      <c r="F163" s="15">
        <f t="shared" si="30"/>
        <v>-444</v>
      </c>
      <c r="G163" s="15">
        <f t="shared" si="27"/>
        <v>-1.1747230004402809E-2</v>
      </c>
      <c r="J163">
        <f t="shared" si="28"/>
        <v>-1.1747230004402809E-2</v>
      </c>
      <c r="O163">
        <f t="shared" ca="1" si="31"/>
        <v>-6.4774158275084067E-3</v>
      </c>
      <c r="P163">
        <f t="shared" ca="1" si="32"/>
        <v>-4.2969142953962714E-3</v>
      </c>
      <c r="Q163" s="1">
        <f t="shared" si="33"/>
        <v>34251.807500000003</v>
      </c>
      <c r="R163">
        <f>G163</f>
        <v>-1.1747230004402809E-2</v>
      </c>
    </row>
    <row r="164" spans="1:19" x14ac:dyDescent="0.2">
      <c r="A164" s="27" t="s">
        <v>73</v>
      </c>
      <c r="B164" s="41" t="s">
        <v>39</v>
      </c>
      <c r="C164" s="40">
        <v>49273.8122</v>
      </c>
      <c r="D164" s="40"/>
      <c r="E164" s="27">
        <f t="shared" si="29"/>
        <v>-442.00456274637332</v>
      </c>
      <c r="F164" s="15">
        <f t="shared" si="30"/>
        <v>-442</v>
      </c>
      <c r="G164" s="15">
        <f t="shared" si="27"/>
        <v>-7.9869500041240826E-3</v>
      </c>
      <c r="J164">
        <f t="shared" si="28"/>
        <v>-7.9869500041240826E-3</v>
      </c>
      <c r="O164">
        <f t="shared" ca="1" si="31"/>
        <v>-6.4862512627622375E-3</v>
      </c>
      <c r="P164">
        <f t="shared" ca="1" si="32"/>
        <v>-4.2883584594801214E-3</v>
      </c>
      <c r="Q164" s="1">
        <f t="shared" si="33"/>
        <v>34255.3122</v>
      </c>
      <c r="R164">
        <f>G164</f>
        <v>-7.9869500041240826E-3</v>
      </c>
    </row>
    <row r="165" spans="1:19" x14ac:dyDescent="0.2">
      <c r="A165" s="27" t="s">
        <v>72</v>
      </c>
      <c r="B165" s="41" t="s">
        <v>39</v>
      </c>
      <c r="C165" s="40">
        <v>49277.313499999997</v>
      </c>
      <c r="D165" s="40">
        <v>4.0000000000000002E-4</v>
      </c>
      <c r="E165" s="27">
        <f t="shared" si="29"/>
        <v>-440.00435692735039</v>
      </c>
      <c r="F165" s="15">
        <f t="shared" si="30"/>
        <v>-440</v>
      </c>
      <c r="G165" s="15">
        <f t="shared" si="27"/>
        <v>-7.6266700125415809E-3</v>
      </c>
      <c r="J165">
        <f t="shared" si="28"/>
        <v>-7.6266700125415809E-3</v>
      </c>
      <c r="O165">
        <f t="shared" ca="1" si="31"/>
        <v>-6.4950866980160692E-3</v>
      </c>
      <c r="P165">
        <f t="shared" ca="1" si="32"/>
        <v>-4.2798026235639705E-3</v>
      </c>
      <c r="Q165" s="1">
        <f t="shared" si="33"/>
        <v>34258.813499999997</v>
      </c>
      <c r="R165">
        <f>G165</f>
        <v>-7.6266700125415809E-3</v>
      </c>
    </row>
    <row r="166" spans="1:19" x14ac:dyDescent="0.2">
      <c r="A166" s="27" t="s">
        <v>73</v>
      </c>
      <c r="B166" s="41" t="s">
        <v>39</v>
      </c>
      <c r="C166" s="40">
        <v>49280.814400000003</v>
      </c>
      <c r="D166" s="40"/>
      <c r="E166" s="27">
        <f t="shared" si="29"/>
        <v>-438.00437961839731</v>
      </c>
      <c r="F166" s="15">
        <f t="shared" si="30"/>
        <v>-438</v>
      </c>
      <c r="G166" s="15">
        <f t="shared" si="27"/>
        <v>-7.6663900035782717E-3</v>
      </c>
      <c r="J166">
        <f t="shared" si="28"/>
        <v>-7.6663900035782717E-3</v>
      </c>
      <c r="O166">
        <f t="shared" ca="1" si="31"/>
        <v>-6.5039221332699008E-3</v>
      </c>
      <c r="P166">
        <f t="shared" ca="1" si="32"/>
        <v>-4.2712467876478196E-3</v>
      </c>
      <c r="Q166" s="1">
        <f t="shared" si="33"/>
        <v>34262.314400000003</v>
      </c>
      <c r="R166">
        <f>G166</f>
        <v>-7.6663900035782717E-3</v>
      </c>
    </row>
    <row r="167" spans="1:19" x14ac:dyDescent="0.2">
      <c r="A167" s="27" t="s">
        <v>73</v>
      </c>
      <c r="B167" s="41" t="s">
        <v>41</v>
      </c>
      <c r="C167" s="40">
        <v>49281.6944</v>
      </c>
      <c r="D167" s="40"/>
      <c r="E167" s="27">
        <f t="shared" si="29"/>
        <v>-437.50165745213422</v>
      </c>
      <c r="F167" s="15">
        <f t="shared" si="30"/>
        <v>-437.5</v>
      </c>
      <c r="G167" s="15">
        <f t="shared" si="27"/>
        <v>-2.9013200037297793E-3</v>
      </c>
      <c r="J167">
        <f t="shared" si="28"/>
        <v>-2.9013200037297793E-3</v>
      </c>
      <c r="O167">
        <f t="shared" ca="1" si="31"/>
        <v>-6.5061309920833579E-3</v>
      </c>
      <c r="P167">
        <f t="shared" ca="1" si="32"/>
        <v>-4.2691078286687823E-3</v>
      </c>
      <c r="Q167" s="1">
        <f t="shared" si="33"/>
        <v>34263.1944</v>
      </c>
      <c r="S167">
        <f>G167</f>
        <v>-2.9013200037297793E-3</v>
      </c>
    </row>
    <row r="168" spans="1:19" x14ac:dyDescent="0.2">
      <c r="A168" s="27" t="s">
        <v>73</v>
      </c>
      <c r="B168" s="41" t="s">
        <v>41</v>
      </c>
      <c r="C168" s="40">
        <v>49295.697999999997</v>
      </c>
      <c r="D168" s="40"/>
      <c r="E168" s="27">
        <f t="shared" si="29"/>
        <v>-429.50174821633834</v>
      </c>
      <c r="F168" s="15">
        <f t="shared" si="30"/>
        <v>-429.5</v>
      </c>
      <c r="G168" s="15">
        <f t="shared" si="27"/>
        <v>-3.060200011532288E-3</v>
      </c>
      <c r="J168">
        <f t="shared" si="28"/>
        <v>-3.060200011532288E-3</v>
      </c>
      <c r="O168">
        <f t="shared" ca="1" si="31"/>
        <v>-6.5414727330986829E-3</v>
      </c>
      <c r="P168">
        <f t="shared" ca="1" si="32"/>
        <v>-4.2348844850041796E-3</v>
      </c>
      <c r="Q168" s="1">
        <f t="shared" si="33"/>
        <v>34277.197999999997</v>
      </c>
      <c r="S168">
        <f>G168</f>
        <v>-3.060200011532288E-3</v>
      </c>
    </row>
    <row r="169" spans="1:19" x14ac:dyDescent="0.2">
      <c r="A169" s="27" t="s">
        <v>68</v>
      </c>
      <c r="B169" s="41" t="s">
        <v>41</v>
      </c>
      <c r="C169" s="40">
        <v>49486.476000000002</v>
      </c>
      <c r="D169" s="40"/>
      <c r="E169" s="27">
        <f t="shared" si="29"/>
        <v>-320.5150102213147</v>
      </c>
      <c r="F169" s="15">
        <f t="shared" si="30"/>
        <v>-320.5</v>
      </c>
      <c r="G169" s="15">
        <f t="shared" si="27"/>
        <v>-2.6274940006260294E-2</v>
      </c>
      <c r="I169">
        <f>G169</f>
        <v>-2.6274940006260294E-2</v>
      </c>
      <c r="O169">
        <f t="shared" ca="1" si="31"/>
        <v>-7.0230039544324843E-3</v>
      </c>
      <c r="P169">
        <f t="shared" ca="1" si="32"/>
        <v>-3.7685914275739675E-3</v>
      </c>
      <c r="Q169" s="1">
        <f t="shared" si="33"/>
        <v>34467.976000000002</v>
      </c>
    </row>
    <row r="170" spans="1:19" x14ac:dyDescent="0.2">
      <c r="A170" s="27" t="s">
        <v>72</v>
      </c>
      <c r="B170" s="41" t="s">
        <v>39</v>
      </c>
      <c r="C170" s="40">
        <v>49529.379300000001</v>
      </c>
      <c r="D170" s="40">
        <v>5.9999999999999995E-4</v>
      </c>
      <c r="E170" s="27">
        <f t="shared" si="29"/>
        <v>-296.00541940779556</v>
      </c>
      <c r="F170" s="15">
        <f t="shared" si="30"/>
        <v>-296</v>
      </c>
      <c r="G170" s="15">
        <f t="shared" si="27"/>
        <v>-9.4865100036258809E-3</v>
      </c>
      <c r="J170">
        <f>G170</f>
        <v>-9.4865100036258809E-3</v>
      </c>
      <c r="O170">
        <f t="shared" ca="1" si="31"/>
        <v>-7.1312380362919172E-3</v>
      </c>
      <c r="P170">
        <f t="shared" ca="1" si="32"/>
        <v>-3.6637824376011211E-3</v>
      </c>
      <c r="Q170" s="1">
        <f t="shared" si="33"/>
        <v>34510.879300000001</v>
      </c>
      <c r="R170">
        <f>G170</f>
        <v>-9.4865100036258809E-3</v>
      </c>
    </row>
    <row r="171" spans="1:19" x14ac:dyDescent="0.2">
      <c r="A171" s="27" t="s">
        <v>75</v>
      </c>
      <c r="B171" s="41" t="s">
        <v>39</v>
      </c>
      <c r="C171" s="40">
        <v>49543.392</v>
      </c>
      <c r="D171" s="40"/>
      <c r="E171" s="27">
        <f t="shared" si="29"/>
        <v>-288.00031156777862</v>
      </c>
      <c r="F171" s="15">
        <f t="shared" si="30"/>
        <v>-288</v>
      </c>
      <c r="G171" s="15">
        <f t="shared" ref="G171:G202" si="34">C171-(C$7+F171*C$8)</f>
        <v>-5.4539000848308206E-4</v>
      </c>
      <c r="O171">
        <f t="shared" ca="1" si="31"/>
        <v>-7.1665797773072422E-3</v>
      </c>
      <c r="P171">
        <f t="shared" ca="1" si="32"/>
        <v>-3.6295590939365188E-3</v>
      </c>
      <c r="Q171" s="1">
        <f t="shared" si="33"/>
        <v>34524.892</v>
      </c>
      <c r="R171">
        <f>G171</f>
        <v>-5.4539000848308206E-4</v>
      </c>
    </row>
    <row r="172" spans="1:19" x14ac:dyDescent="0.2">
      <c r="A172" s="27" t="s">
        <v>75</v>
      </c>
      <c r="B172" s="41" t="s">
        <v>39</v>
      </c>
      <c r="C172" s="40">
        <v>49550.39</v>
      </c>
      <c r="D172" s="40"/>
      <c r="E172" s="27">
        <f t="shared" si="29"/>
        <v>-284.00252779559781</v>
      </c>
      <c r="F172" s="15">
        <f t="shared" si="30"/>
        <v>-284</v>
      </c>
      <c r="G172" s="15">
        <f t="shared" si="34"/>
        <v>-4.4248300036997534E-3</v>
      </c>
      <c r="I172">
        <f>G172</f>
        <v>-4.4248300036997534E-3</v>
      </c>
      <c r="O172">
        <f t="shared" ca="1" si="31"/>
        <v>-7.1842506478149047E-3</v>
      </c>
      <c r="P172">
        <f t="shared" ca="1" si="32"/>
        <v>-3.6124474221042174E-3</v>
      </c>
      <c r="Q172" s="1">
        <f t="shared" si="33"/>
        <v>34531.89</v>
      </c>
      <c r="R172">
        <f>G172</f>
        <v>-4.4248300036997534E-3</v>
      </c>
    </row>
    <row r="173" spans="1:19" x14ac:dyDescent="0.2">
      <c r="A173" s="27" t="s">
        <v>72</v>
      </c>
      <c r="B173" s="41" t="s">
        <v>41</v>
      </c>
      <c r="C173" s="40">
        <v>49570.522799999999</v>
      </c>
      <c r="D173" s="40">
        <v>2.9999999999999997E-4</v>
      </c>
      <c r="E173" s="27">
        <f t="shared" si="29"/>
        <v>-272.5011586717676</v>
      </c>
      <c r="F173" s="15">
        <f t="shared" si="30"/>
        <v>-272.5</v>
      </c>
      <c r="G173" s="15">
        <f t="shared" si="34"/>
        <v>-2.0282200057408772E-3</v>
      </c>
      <c r="J173">
        <f t="shared" ref="J173:J178" si="35">G173</f>
        <v>-2.0282200057408772E-3</v>
      </c>
      <c r="O173">
        <f t="shared" ca="1" si="31"/>
        <v>-7.2350544005244342E-3</v>
      </c>
      <c r="P173">
        <f t="shared" ca="1" si="32"/>
        <v>-3.563251365586351E-3</v>
      </c>
      <c r="Q173" s="1">
        <f t="shared" si="33"/>
        <v>34552.022799999999</v>
      </c>
      <c r="S173">
        <f>G173</f>
        <v>-2.0282200057408772E-3</v>
      </c>
    </row>
    <row r="174" spans="1:19" x14ac:dyDescent="0.2">
      <c r="A174" s="27" t="s">
        <v>72</v>
      </c>
      <c r="B174" s="41" t="s">
        <v>39</v>
      </c>
      <c r="C174" s="40">
        <v>49578.394500000002</v>
      </c>
      <c r="D174" s="40">
        <v>4.0000000000000002E-4</v>
      </c>
      <c r="E174" s="27">
        <f t="shared" si="29"/>
        <v>-268.00425176701043</v>
      </c>
      <c r="F174" s="15">
        <f t="shared" si="30"/>
        <v>-268</v>
      </c>
      <c r="G174" s="15">
        <f t="shared" si="34"/>
        <v>-7.4425900020287372E-3</v>
      </c>
      <c r="J174">
        <f t="shared" si="35"/>
        <v>-7.4425900020287372E-3</v>
      </c>
      <c r="O174">
        <f t="shared" ca="1" si="31"/>
        <v>-7.2549341298455547E-3</v>
      </c>
      <c r="P174">
        <f t="shared" ca="1" si="32"/>
        <v>-3.5440007347750119E-3</v>
      </c>
      <c r="Q174" s="1">
        <f t="shared" si="33"/>
        <v>34559.894500000002</v>
      </c>
      <c r="R174">
        <f>G174</f>
        <v>-7.4425900020287372E-3</v>
      </c>
    </row>
    <row r="175" spans="1:19" x14ac:dyDescent="0.2">
      <c r="A175" s="27" t="s">
        <v>72</v>
      </c>
      <c r="B175" s="41" t="s">
        <v>39</v>
      </c>
      <c r="C175" s="40">
        <v>49592.396099999998</v>
      </c>
      <c r="D175" s="40">
        <v>5.9999999999999995E-4</v>
      </c>
      <c r="E175" s="27">
        <f t="shared" si="29"/>
        <v>-260.00548508159261</v>
      </c>
      <c r="F175" s="15">
        <f t="shared" si="30"/>
        <v>-260</v>
      </c>
      <c r="G175" s="15">
        <f t="shared" si="34"/>
        <v>-9.6014700102386996E-3</v>
      </c>
      <c r="J175">
        <f t="shared" si="35"/>
        <v>-9.6014700102386996E-3</v>
      </c>
      <c r="O175">
        <f t="shared" ca="1" si="31"/>
        <v>-7.2902758708608788E-3</v>
      </c>
      <c r="P175">
        <f t="shared" ca="1" si="32"/>
        <v>-3.5097773911104092E-3</v>
      </c>
      <c r="Q175" s="1">
        <f t="shared" si="33"/>
        <v>34573.896099999998</v>
      </c>
      <c r="R175">
        <f>G175</f>
        <v>-9.6014700102386996E-3</v>
      </c>
    </row>
    <row r="176" spans="1:19" x14ac:dyDescent="0.2">
      <c r="A176" s="27" t="s">
        <v>74</v>
      </c>
      <c r="B176" s="41" t="s">
        <v>41</v>
      </c>
      <c r="C176" s="40">
        <v>49619.536200000002</v>
      </c>
      <c r="D176" s="40"/>
      <c r="E176" s="27">
        <f t="shared" si="29"/>
        <v>-244.50101932632154</v>
      </c>
      <c r="F176" s="15">
        <f t="shared" si="30"/>
        <v>-244.5</v>
      </c>
      <c r="G176" s="15">
        <f t="shared" si="34"/>
        <v>-1.7843000023276545E-3</v>
      </c>
      <c r="J176">
        <f t="shared" si="35"/>
        <v>-1.7843000023276545E-3</v>
      </c>
      <c r="O176">
        <f t="shared" ca="1" si="31"/>
        <v>-7.3587504940780708E-3</v>
      </c>
      <c r="P176">
        <f t="shared" ca="1" si="32"/>
        <v>-3.4434696627602414E-3</v>
      </c>
      <c r="Q176" s="1">
        <f t="shared" si="33"/>
        <v>34601.036200000002</v>
      </c>
      <c r="S176">
        <f>G176</f>
        <v>-1.7843000023276545E-3</v>
      </c>
    </row>
    <row r="177" spans="1:19" x14ac:dyDescent="0.2">
      <c r="A177" s="27" t="s">
        <v>74</v>
      </c>
      <c r="B177" s="41" t="s">
        <v>41</v>
      </c>
      <c r="C177" s="40">
        <v>49647.543599999997</v>
      </c>
      <c r="D177" s="40"/>
      <c r="E177" s="27">
        <f t="shared" si="29"/>
        <v>-228.50108659969067</v>
      </c>
      <c r="F177" s="15">
        <f t="shared" si="30"/>
        <v>-228.5</v>
      </c>
      <c r="G177" s="15">
        <f t="shared" si="34"/>
        <v>-1.9020600084331818E-3</v>
      </c>
      <c r="J177">
        <f t="shared" si="35"/>
        <v>-1.9020600084331818E-3</v>
      </c>
      <c r="O177">
        <f t="shared" ca="1" si="31"/>
        <v>-7.4294339761087208E-3</v>
      </c>
      <c r="P177">
        <f t="shared" ca="1" si="32"/>
        <v>-3.3750229754310359E-3</v>
      </c>
      <c r="Q177" s="1">
        <f t="shared" si="33"/>
        <v>34629.043599999997</v>
      </c>
      <c r="S177">
        <f>G177</f>
        <v>-1.9020600084331818E-3</v>
      </c>
    </row>
    <row r="178" spans="1:19" x14ac:dyDescent="0.2">
      <c r="A178" s="27" t="s">
        <v>74</v>
      </c>
      <c r="B178" s="41" t="s">
        <v>39</v>
      </c>
      <c r="C178" s="40">
        <v>49655.412499999999</v>
      </c>
      <c r="D178" s="40"/>
      <c r="E178" s="27">
        <f t="shared" si="29"/>
        <v>-224.00577926546367</v>
      </c>
      <c r="F178" s="15">
        <f t="shared" si="30"/>
        <v>-224</v>
      </c>
      <c r="G178" s="15">
        <f t="shared" si="34"/>
        <v>-1.0116430006746668E-2</v>
      </c>
      <c r="J178">
        <f t="shared" si="35"/>
        <v>-1.0116430006746668E-2</v>
      </c>
      <c r="O178">
        <f t="shared" ca="1" si="31"/>
        <v>-7.4493137054298412E-3</v>
      </c>
      <c r="P178">
        <f t="shared" ca="1" si="32"/>
        <v>-3.3557723446196969E-3</v>
      </c>
      <c r="Q178" s="1">
        <f t="shared" si="33"/>
        <v>34636.912499999999</v>
      </c>
      <c r="R178">
        <f>G178</f>
        <v>-1.0116430006746668E-2</v>
      </c>
    </row>
    <row r="179" spans="1:19" x14ac:dyDescent="0.2">
      <c r="A179" s="27" t="s">
        <v>76</v>
      </c>
      <c r="B179" s="41" t="s">
        <v>39</v>
      </c>
      <c r="C179" s="40">
        <v>49928.491499999996</v>
      </c>
      <c r="D179" s="40">
        <v>1.8E-3</v>
      </c>
      <c r="E179" s="27">
        <f t="shared" si="29"/>
        <v>-68.002521945741591</v>
      </c>
      <c r="F179" s="15">
        <f t="shared" si="30"/>
        <v>-68</v>
      </c>
      <c r="G179" s="15">
        <f t="shared" si="34"/>
        <v>-4.4145900101284496E-3</v>
      </c>
      <c r="K179">
        <f>G179</f>
        <v>-4.4145900101284496E-3</v>
      </c>
      <c r="O179">
        <f t="shared" ca="1" si="31"/>
        <v>-8.1384776552286767E-3</v>
      </c>
      <c r="P179">
        <f t="shared" ca="1" si="32"/>
        <v>-2.6884171431599442E-3</v>
      </c>
      <c r="Q179" s="1">
        <f t="shared" si="33"/>
        <v>34909.991499999996</v>
      </c>
      <c r="R179">
        <f>G179</f>
        <v>-4.4145900101284496E-3</v>
      </c>
    </row>
    <row r="180" spans="1:19" x14ac:dyDescent="0.2">
      <c r="A180" s="27" t="s">
        <v>49</v>
      </c>
      <c r="B180" s="41" t="s">
        <v>41</v>
      </c>
      <c r="C180" s="40">
        <v>49983.614999999998</v>
      </c>
      <c r="D180" s="40"/>
      <c r="E180" s="27">
        <f t="shared" si="29"/>
        <v>-36.511834068372757</v>
      </c>
      <c r="F180" s="15">
        <f t="shared" si="30"/>
        <v>-36.5</v>
      </c>
      <c r="G180" s="15">
        <f t="shared" si="34"/>
        <v>-2.0715180005936418E-2</v>
      </c>
      <c r="I180">
        <f>G180</f>
        <v>-2.0715180005936418E-2</v>
      </c>
      <c r="O180">
        <f t="shared" ca="1" si="31"/>
        <v>-8.2776357604765188E-3</v>
      </c>
      <c r="P180">
        <f t="shared" ca="1" si="32"/>
        <v>-2.553662727480571E-3</v>
      </c>
      <c r="Q180" s="1">
        <f t="shared" si="33"/>
        <v>34965.114999999998</v>
      </c>
      <c r="S180">
        <f>G180</f>
        <v>-2.0715180005936418E-2</v>
      </c>
    </row>
    <row r="181" spans="1:19" x14ac:dyDescent="0.2">
      <c r="A181" s="27" t="s">
        <v>77</v>
      </c>
      <c r="B181" s="41" t="s">
        <v>41</v>
      </c>
      <c r="C181" s="40">
        <v>50048.403100000003</v>
      </c>
      <c r="D181" s="32">
        <v>2.9999999999999997E-4</v>
      </c>
      <c r="E181" s="27">
        <f t="shared" si="29"/>
        <v>0.49999999999859018</v>
      </c>
      <c r="F181" s="15">
        <f t="shared" si="30"/>
        <v>0.5</v>
      </c>
      <c r="G181" s="15">
        <f t="shared" si="34"/>
        <v>0</v>
      </c>
      <c r="K181">
        <f>G181</f>
        <v>0</v>
      </c>
      <c r="O181">
        <f t="shared" ref="O181:O212" ca="1" si="36">+C$11+C$12*$F181</f>
        <v>-8.4410913126723962E-3</v>
      </c>
      <c r="P181">
        <f t="shared" ref="P181:P212" ca="1" si="37">+D$11+D$12*$F181</f>
        <v>-2.3953797630317832E-3</v>
      </c>
      <c r="Q181" s="1">
        <f t="shared" si="33"/>
        <v>35029.903100000003</v>
      </c>
      <c r="R181">
        <f>G181</f>
        <v>0</v>
      </c>
    </row>
    <row r="182" spans="1:19" x14ac:dyDescent="0.2">
      <c r="A182" s="27" t="s">
        <v>49</v>
      </c>
      <c r="B182" s="41" t="s">
        <v>41</v>
      </c>
      <c r="C182" s="40">
        <v>50053.648999999998</v>
      </c>
      <c r="D182" s="40"/>
      <c r="E182" s="27">
        <f t="shared" si="29"/>
        <v>3.496852513639948</v>
      </c>
      <c r="F182" s="15">
        <f t="shared" si="30"/>
        <v>3.5</v>
      </c>
      <c r="G182" s="15">
        <f t="shared" si="34"/>
        <v>-5.5095800053095445E-3</v>
      </c>
      <c r="I182">
        <f>G182</f>
        <v>-5.5095800053095445E-3</v>
      </c>
      <c r="O182">
        <f t="shared" ca="1" si="36"/>
        <v>-8.4543444655531437E-3</v>
      </c>
      <c r="P182">
        <f t="shared" ca="1" si="37"/>
        <v>-2.3825460091575572E-3</v>
      </c>
      <c r="Q182" s="1">
        <f t="shared" si="33"/>
        <v>35035.148999999998</v>
      </c>
    </row>
    <row r="183" spans="1:19" x14ac:dyDescent="0.2">
      <c r="A183" s="27" t="s">
        <v>49</v>
      </c>
      <c r="B183" s="41" t="s">
        <v>41</v>
      </c>
      <c r="C183" s="40">
        <v>50067.650999999998</v>
      </c>
      <c r="D183" s="40"/>
      <c r="E183" s="27">
        <f t="shared" si="29"/>
        <v>11.495847709135864</v>
      </c>
      <c r="F183" s="15">
        <f t="shared" si="30"/>
        <v>11.5</v>
      </c>
      <c r="G183" s="15">
        <f t="shared" si="34"/>
        <v>-7.2684600090724416E-3</v>
      </c>
      <c r="I183">
        <f>G183</f>
        <v>-7.2684600090724416E-3</v>
      </c>
      <c r="O183">
        <f t="shared" ca="1" si="36"/>
        <v>-8.489686206568467E-3</v>
      </c>
      <c r="P183">
        <f t="shared" ca="1" si="37"/>
        <v>-2.3483226654929545E-3</v>
      </c>
      <c r="Q183" s="1">
        <f t="shared" si="33"/>
        <v>35049.150999999998</v>
      </c>
      <c r="S183">
        <f t="shared" ref="S183:S191" si="38">G182</f>
        <v>-5.5095800053095445E-3</v>
      </c>
    </row>
    <row r="184" spans="1:19" x14ac:dyDescent="0.2">
      <c r="A184" s="27" t="s">
        <v>78</v>
      </c>
      <c r="B184" s="41" t="s">
        <v>41</v>
      </c>
      <c r="C184" s="40">
        <v>50244.444300000003</v>
      </c>
      <c r="D184" s="40">
        <v>2.9999999999999997E-4</v>
      </c>
      <c r="E184" s="27">
        <f t="shared" si="29"/>
        <v>112.49347356943193</v>
      </c>
      <c r="F184" s="15">
        <f t="shared" si="30"/>
        <v>112.5</v>
      </c>
      <c r="G184" s="15">
        <f t="shared" si="34"/>
        <v>-1.1424320000514854E-2</v>
      </c>
      <c r="J184">
        <f>G184</f>
        <v>-1.1424320000514854E-2</v>
      </c>
      <c r="O184">
        <f t="shared" ca="1" si="36"/>
        <v>-8.9358756868869443E-3</v>
      </c>
      <c r="P184">
        <f t="shared" ca="1" si="37"/>
        <v>-1.9162529517273452E-3</v>
      </c>
      <c r="Q184" s="1">
        <f t="shared" si="33"/>
        <v>35225.944300000003</v>
      </c>
      <c r="S184">
        <f t="shared" si="38"/>
        <v>-7.2684600090724416E-3</v>
      </c>
    </row>
    <row r="185" spans="1:19" x14ac:dyDescent="0.2">
      <c r="A185" s="27" t="s">
        <v>78</v>
      </c>
      <c r="B185" s="41" t="s">
        <v>41</v>
      </c>
      <c r="C185" s="40">
        <v>50279.466500000002</v>
      </c>
      <c r="D185" s="40">
        <v>1E-4</v>
      </c>
      <c r="E185" s="27">
        <f t="shared" si="29"/>
        <v>132.50078749142051</v>
      </c>
      <c r="F185" s="15">
        <f t="shared" si="30"/>
        <v>132.5</v>
      </c>
      <c r="G185" s="15">
        <f t="shared" si="34"/>
        <v>1.378479995764792E-3</v>
      </c>
      <c r="J185">
        <f>G185</f>
        <v>1.378479995764792E-3</v>
      </c>
      <c r="O185">
        <f t="shared" ca="1" si="36"/>
        <v>-9.0242300394252576E-3</v>
      </c>
      <c r="P185">
        <f t="shared" ca="1" si="37"/>
        <v>-1.8306945925658383E-3</v>
      </c>
      <c r="Q185" s="1">
        <f t="shared" si="33"/>
        <v>35260.966500000002</v>
      </c>
      <c r="S185">
        <f t="shared" si="38"/>
        <v>-1.1424320000514854E-2</v>
      </c>
    </row>
    <row r="186" spans="1:19" x14ac:dyDescent="0.2">
      <c r="A186" s="27" t="s">
        <v>78</v>
      </c>
      <c r="B186" s="41" t="s">
        <v>41</v>
      </c>
      <c r="C186" s="40">
        <v>50279.466699999997</v>
      </c>
      <c r="D186" s="40">
        <v>4.0000000000000002E-4</v>
      </c>
      <c r="E186" s="27">
        <f t="shared" si="29"/>
        <v>132.50090174645541</v>
      </c>
      <c r="F186" s="15">
        <f t="shared" si="30"/>
        <v>132.5</v>
      </c>
      <c r="G186" s="15">
        <f t="shared" si="34"/>
        <v>1.578479990712367E-3</v>
      </c>
      <c r="J186">
        <f>G186</f>
        <v>1.578479990712367E-3</v>
      </c>
      <c r="O186">
        <f t="shared" ca="1" si="36"/>
        <v>-9.0242300394252576E-3</v>
      </c>
      <c r="P186">
        <f t="shared" ca="1" si="37"/>
        <v>-1.8306945925658383E-3</v>
      </c>
      <c r="Q186" s="1">
        <f t="shared" si="33"/>
        <v>35260.966699999997</v>
      </c>
      <c r="S186">
        <f t="shared" si="38"/>
        <v>1.378479995764792E-3</v>
      </c>
    </row>
    <row r="187" spans="1:19" x14ac:dyDescent="0.2">
      <c r="A187" s="27" t="s">
        <v>49</v>
      </c>
      <c r="B187" s="41" t="s">
        <v>41</v>
      </c>
      <c r="C187" s="40">
        <v>50284.703999999998</v>
      </c>
      <c r="D187" s="40"/>
      <c r="E187" s="27">
        <f t="shared" si="29"/>
        <v>135.49284129347549</v>
      </c>
      <c r="F187" s="15">
        <f t="shared" si="30"/>
        <v>135.5</v>
      </c>
      <c r="G187" s="15">
        <f t="shared" si="34"/>
        <v>-1.2531100008345675E-2</v>
      </c>
      <c r="I187">
        <f>G187</f>
        <v>-1.2531100008345675E-2</v>
      </c>
      <c r="O187">
        <f t="shared" ca="1" si="36"/>
        <v>-9.0374831923060034E-3</v>
      </c>
      <c r="P187">
        <f t="shared" ca="1" si="37"/>
        <v>-1.8178608386916124E-3</v>
      </c>
      <c r="Q187" s="1">
        <f t="shared" si="33"/>
        <v>35266.203999999998</v>
      </c>
      <c r="S187">
        <f t="shared" si="38"/>
        <v>1.578479990712367E-3</v>
      </c>
    </row>
    <row r="188" spans="1:19" x14ac:dyDescent="0.2">
      <c r="A188" s="27" t="s">
        <v>79</v>
      </c>
      <c r="B188" s="41" t="s">
        <v>41</v>
      </c>
      <c r="C188" s="40">
        <v>50286.464</v>
      </c>
      <c r="D188" s="40">
        <v>1.5E-3</v>
      </c>
      <c r="E188" s="27">
        <f t="shared" si="29"/>
        <v>136.49828562600575</v>
      </c>
      <c r="F188" s="15">
        <f t="shared" si="30"/>
        <v>136.5</v>
      </c>
      <c r="G188" s="15">
        <f t="shared" si="34"/>
        <v>-3.0009600086486898E-3</v>
      </c>
      <c r="K188">
        <f>G188</f>
        <v>-3.0009600086486898E-3</v>
      </c>
      <c r="O188">
        <f t="shared" ca="1" si="36"/>
        <v>-9.0419009099329192E-3</v>
      </c>
      <c r="P188">
        <f t="shared" ca="1" si="37"/>
        <v>-1.8135829207335369E-3</v>
      </c>
      <c r="Q188" s="1">
        <f t="shared" si="33"/>
        <v>35267.964</v>
      </c>
      <c r="S188">
        <f t="shared" si="38"/>
        <v>-1.2531100008345675E-2</v>
      </c>
    </row>
    <row r="189" spans="1:19" x14ac:dyDescent="0.2">
      <c r="A189" s="27" t="s">
        <v>79</v>
      </c>
      <c r="B189" s="41" t="s">
        <v>41</v>
      </c>
      <c r="C189" s="40">
        <v>50286.464200000002</v>
      </c>
      <c r="D189" s="40">
        <v>1.5E-3</v>
      </c>
      <c r="E189" s="27">
        <f t="shared" si="29"/>
        <v>136.4983998810448</v>
      </c>
      <c r="F189" s="15">
        <f t="shared" si="30"/>
        <v>136.5</v>
      </c>
      <c r="G189" s="15">
        <f t="shared" si="34"/>
        <v>-2.8009600064251572E-3</v>
      </c>
      <c r="K189">
        <f>G189</f>
        <v>-2.8009600064251572E-3</v>
      </c>
      <c r="O189">
        <f t="shared" ca="1" si="36"/>
        <v>-9.0419009099329192E-3</v>
      </c>
      <c r="P189">
        <f t="shared" ca="1" si="37"/>
        <v>-1.8135829207335369E-3</v>
      </c>
      <c r="Q189" s="1">
        <f t="shared" si="33"/>
        <v>35267.964200000002</v>
      </c>
      <c r="S189">
        <f t="shared" si="38"/>
        <v>-3.0009600086486898E-3</v>
      </c>
    </row>
    <row r="190" spans="1:19" x14ac:dyDescent="0.2">
      <c r="A190" s="9" t="s">
        <v>80</v>
      </c>
      <c r="B190" s="34" t="s">
        <v>41</v>
      </c>
      <c r="C190" s="33">
        <v>50321.477099999996</v>
      </c>
      <c r="D190" s="33">
        <v>5.9999999999999995E-4</v>
      </c>
      <c r="E190" s="27">
        <f t="shared" si="29"/>
        <v>156.50040094377334</v>
      </c>
      <c r="F190" s="15">
        <f t="shared" si="30"/>
        <v>156.5</v>
      </c>
      <c r="G190" s="15">
        <f t="shared" si="34"/>
        <v>7.0183999196160585E-4</v>
      </c>
      <c r="K190">
        <f>G190</f>
        <v>7.0183999196160585E-4</v>
      </c>
      <c r="O190">
        <f t="shared" ca="1" si="36"/>
        <v>-9.1302552624712308E-3</v>
      </c>
      <c r="P190">
        <f t="shared" ca="1" si="37"/>
        <v>-1.7280245615720301E-3</v>
      </c>
      <c r="Q190" s="1">
        <f t="shared" si="33"/>
        <v>35302.977099999996</v>
      </c>
      <c r="S190">
        <f t="shared" si="38"/>
        <v>-2.8009600064251572E-3</v>
      </c>
    </row>
    <row r="191" spans="1:19" x14ac:dyDescent="0.2">
      <c r="A191" s="9" t="s">
        <v>49</v>
      </c>
      <c r="B191" s="34" t="s">
        <v>39</v>
      </c>
      <c r="C191" s="33">
        <v>50348.601999999999</v>
      </c>
      <c r="D191" s="33"/>
      <c r="E191" s="27">
        <f t="shared" si="29"/>
        <v>171.99618331617165</v>
      </c>
      <c r="F191" s="15">
        <f t="shared" si="30"/>
        <v>172</v>
      </c>
      <c r="G191" s="15">
        <f t="shared" si="34"/>
        <v>-6.6809900090447627E-3</v>
      </c>
      <c r="I191">
        <f>G191</f>
        <v>-6.6809900090447627E-3</v>
      </c>
      <c r="O191">
        <f t="shared" ca="1" si="36"/>
        <v>-9.1987298856884229E-3</v>
      </c>
      <c r="P191">
        <f t="shared" ca="1" si="37"/>
        <v>-1.6617168332218623E-3</v>
      </c>
      <c r="Q191" s="1">
        <f t="shared" si="33"/>
        <v>35330.101999999999</v>
      </c>
      <c r="R191">
        <f>G191</f>
        <v>-6.6809900090447627E-3</v>
      </c>
      <c r="S191">
        <f t="shared" si="38"/>
        <v>7.0183999196160585E-4</v>
      </c>
    </row>
    <row r="192" spans="1:19" x14ac:dyDescent="0.2">
      <c r="A192" s="9" t="s">
        <v>81</v>
      </c>
      <c r="B192" s="34" t="s">
        <v>39</v>
      </c>
      <c r="C192" s="33">
        <v>50658.428</v>
      </c>
      <c r="D192" s="33">
        <v>6.9999999999999999E-4</v>
      </c>
      <c r="E192" s="27">
        <f t="shared" si="29"/>
        <v>348.99209000376288</v>
      </c>
      <c r="F192" s="15">
        <f t="shared" si="30"/>
        <v>349</v>
      </c>
      <c r="G192" s="15">
        <f t="shared" si="34"/>
        <v>-1.384621000761399E-2</v>
      </c>
      <c r="K192">
        <f>G192</f>
        <v>-1.384621000761399E-2</v>
      </c>
      <c r="O192">
        <f t="shared" ca="1" si="36"/>
        <v>-9.9806659056524867E-3</v>
      </c>
      <c r="P192">
        <f t="shared" ca="1" si="37"/>
        <v>-9.0452535464252736E-4</v>
      </c>
      <c r="Q192" s="1">
        <f t="shared" si="33"/>
        <v>35639.928</v>
      </c>
      <c r="R192">
        <f>G192</f>
        <v>-1.384621000761399E-2</v>
      </c>
    </row>
    <row r="193" spans="1:19" x14ac:dyDescent="0.2">
      <c r="A193" s="9" t="s">
        <v>82</v>
      </c>
      <c r="B193" s="34" t="s">
        <v>41</v>
      </c>
      <c r="C193" s="33">
        <v>50778.351000000002</v>
      </c>
      <c r="D193" s="33">
        <v>2E-3</v>
      </c>
      <c r="E193" s="27">
        <f t="shared" si="29"/>
        <v>417.50112448665453</v>
      </c>
      <c r="F193" s="15">
        <f t="shared" si="30"/>
        <v>417.5</v>
      </c>
      <c r="G193" s="15">
        <f t="shared" si="34"/>
        <v>1.968379998288583E-3</v>
      </c>
      <c r="K193">
        <f>G193</f>
        <v>1.968379998288583E-3</v>
      </c>
      <c r="O193">
        <f t="shared" ca="1" si="36"/>
        <v>-1.0283279563096206E-2</v>
      </c>
      <c r="P193">
        <f t="shared" ca="1" si="37"/>
        <v>-6.1148797451436652E-4</v>
      </c>
      <c r="Q193" s="1">
        <f t="shared" si="33"/>
        <v>35759.851000000002</v>
      </c>
      <c r="S193">
        <f>G193</f>
        <v>1.968379998288583E-3</v>
      </c>
    </row>
    <row r="194" spans="1:19" x14ac:dyDescent="0.2">
      <c r="A194" s="9" t="s">
        <v>78</v>
      </c>
      <c r="B194" s="34" t="s">
        <v>39</v>
      </c>
      <c r="C194" s="33">
        <v>51015.524400000002</v>
      </c>
      <c r="D194" s="33"/>
      <c r="E194" s="27">
        <f t="shared" si="29"/>
        <v>552.99240338248183</v>
      </c>
      <c r="F194" s="15">
        <f t="shared" si="30"/>
        <v>553</v>
      </c>
      <c r="G194" s="15">
        <f t="shared" si="34"/>
        <v>-1.3297650002641603E-2</v>
      </c>
      <c r="J194">
        <f>G194</f>
        <v>-1.3297650002641603E-2</v>
      </c>
      <c r="O194">
        <f t="shared" ca="1" si="36"/>
        <v>-1.0881880301543271E-2</v>
      </c>
      <c r="P194">
        <f t="shared" ca="1" si="37"/>
        <v>-3.1830091195158249E-5</v>
      </c>
      <c r="Q194" s="1">
        <f t="shared" si="33"/>
        <v>35997.024400000002</v>
      </c>
      <c r="R194">
        <f>G194</f>
        <v>-1.3297650002641603E-2</v>
      </c>
    </row>
    <row r="195" spans="1:19" x14ac:dyDescent="0.2">
      <c r="A195" s="9" t="s">
        <v>83</v>
      </c>
      <c r="B195" s="34" t="s">
        <v>39</v>
      </c>
      <c r="C195" s="33">
        <v>51015.527000000002</v>
      </c>
      <c r="D195" s="33">
        <v>5.0000000000000001E-4</v>
      </c>
      <c r="E195" s="27">
        <f t="shared" si="29"/>
        <v>552.99388869797292</v>
      </c>
      <c r="F195" s="15">
        <f t="shared" si="30"/>
        <v>553</v>
      </c>
      <c r="G195" s="15">
        <f t="shared" si="34"/>
        <v>-1.0697650002839509E-2</v>
      </c>
      <c r="J195">
        <f>G195</f>
        <v>-1.0697650002839509E-2</v>
      </c>
      <c r="O195">
        <f t="shared" ca="1" si="36"/>
        <v>-1.0881880301543271E-2</v>
      </c>
      <c r="P195">
        <f t="shared" ca="1" si="37"/>
        <v>-3.1830091195158249E-5</v>
      </c>
      <c r="Q195" s="1">
        <f t="shared" si="33"/>
        <v>35997.027000000002</v>
      </c>
      <c r="R195">
        <f>G195</f>
        <v>-1.0697650002839509E-2</v>
      </c>
    </row>
    <row r="196" spans="1:19" x14ac:dyDescent="0.2">
      <c r="A196" s="35" t="s">
        <v>83</v>
      </c>
      <c r="B196" s="36" t="s">
        <v>39</v>
      </c>
      <c r="C196" s="35">
        <v>51015.527000000002</v>
      </c>
      <c r="D196" s="35">
        <v>5.0000000000000001E-3</v>
      </c>
      <c r="E196" s="27">
        <f t="shared" si="29"/>
        <v>552.99388869797292</v>
      </c>
      <c r="F196" s="15">
        <f t="shared" si="30"/>
        <v>553</v>
      </c>
      <c r="G196" s="15">
        <f t="shared" si="34"/>
        <v>-1.0697650002839509E-2</v>
      </c>
      <c r="J196">
        <f>G196</f>
        <v>-1.0697650002839509E-2</v>
      </c>
      <c r="O196">
        <f t="shared" ca="1" si="36"/>
        <v>-1.0881880301543271E-2</v>
      </c>
      <c r="P196">
        <f t="shared" ca="1" si="37"/>
        <v>-3.1830091195158249E-5</v>
      </c>
      <c r="Q196" s="1">
        <f t="shared" si="33"/>
        <v>35997.027000000002</v>
      </c>
      <c r="R196">
        <f>G196</f>
        <v>-1.0697650002839509E-2</v>
      </c>
    </row>
    <row r="197" spans="1:19" x14ac:dyDescent="0.2">
      <c r="A197" s="9" t="s">
        <v>84</v>
      </c>
      <c r="B197" s="34" t="s">
        <v>39</v>
      </c>
      <c r="C197" s="33">
        <v>51549.414499999999</v>
      </c>
      <c r="D197" s="33">
        <v>6.9999999999999999E-4</v>
      </c>
      <c r="E197" s="27">
        <f t="shared" si="29"/>
        <v>857.99057113156653</v>
      </c>
      <c r="F197" s="15">
        <f t="shared" si="30"/>
        <v>858</v>
      </c>
      <c r="G197" s="15">
        <f t="shared" si="34"/>
        <v>-1.6504950006492436E-2</v>
      </c>
      <c r="J197">
        <f>G197</f>
        <v>-1.6504950006492436E-2</v>
      </c>
      <c r="O197">
        <f t="shared" ca="1" si="36"/>
        <v>-1.2229284177752533E-2</v>
      </c>
      <c r="P197">
        <f t="shared" ca="1" si="37"/>
        <v>1.2729348860178206E-3</v>
      </c>
      <c r="Q197" s="1">
        <f t="shared" si="33"/>
        <v>36530.914499999999</v>
      </c>
      <c r="R197">
        <f>G197</f>
        <v>-1.6504950006492436E-2</v>
      </c>
    </row>
    <row r="198" spans="1:19" x14ac:dyDescent="0.2">
      <c r="A198" s="9" t="s">
        <v>84</v>
      </c>
      <c r="B198" s="34" t="s">
        <v>41</v>
      </c>
      <c r="C198" s="33">
        <v>51557.313600000001</v>
      </c>
      <c r="D198" s="33">
        <v>5.0000000000000001E-4</v>
      </c>
      <c r="E198" s="27">
        <f t="shared" si="29"/>
        <v>862.50313097650007</v>
      </c>
      <c r="F198" s="15">
        <f t="shared" si="30"/>
        <v>862.5</v>
      </c>
      <c r="G198" s="15">
        <f t="shared" si="34"/>
        <v>5.4806799962534569E-3</v>
      </c>
      <c r="J198">
        <f>G198</f>
        <v>5.4806799962534569E-3</v>
      </c>
      <c r="O198">
        <f t="shared" ca="1" si="36"/>
        <v>-1.2249163907073653E-2</v>
      </c>
      <c r="P198">
        <f t="shared" ca="1" si="37"/>
        <v>1.2921855168291597E-3</v>
      </c>
      <c r="Q198" s="1">
        <f t="shared" si="33"/>
        <v>36538.813600000001</v>
      </c>
      <c r="S198">
        <f>G198</f>
        <v>5.4806799962534569E-3</v>
      </c>
    </row>
    <row r="199" spans="1:19" x14ac:dyDescent="0.2">
      <c r="A199" s="9" t="s">
        <v>85</v>
      </c>
      <c r="B199" s="34" t="s">
        <v>41</v>
      </c>
      <c r="C199" s="33">
        <v>51872.397900000004</v>
      </c>
      <c r="D199" s="33">
        <v>1E-4</v>
      </c>
      <c r="E199" s="27">
        <f t="shared" si="29"/>
        <v>1042.5029739900795</v>
      </c>
      <c r="F199" s="15">
        <f t="shared" si="30"/>
        <v>1042.5</v>
      </c>
      <c r="G199" s="15">
        <f t="shared" si="34"/>
        <v>5.2058799992664717E-3</v>
      </c>
      <c r="K199">
        <f>G199</f>
        <v>5.2058799992664717E-3</v>
      </c>
      <c r="O199">
        <f t="shared" ca="1" si="36"/>
        <v>-1.3044353079918462E-2</v>
      </c>
      <c r="P199">
        <f t="shared" ca="1" si="37"/>
        <v>2.0622107492827206E-3</v>
      </c>
      <c r="Q199" s="1">
        <f t="shared" si="33"/>
        <v>36853.897900000004</v>
      </c>
      <c r="S199">
        <f>G199</f>
        <v>5.2058799992664717E-3</v>
      </c>
    </row>
    <row r="200" spans="1:19" x14ac:dyDescent="0.2">
      <c r="A200" s="33" t="s">
        <v>86</v>
      </c>
      <c r="B200" s="34" t="s">
        <v>41</v>
      </c>
      <c r="C200" s="33">
        <v>51900.407599999999</v>
      </c>
      <c r="D200" s="33">
        <v>1.1000000000000001E-3</v>
      </c>
      <c r="E200" s="27">
        <f t="shared" si="29"/>
        <v>1058.5042206496448</v>
      </c>
      <c r="F200" s="15">
        <f t="shared" si="30"/>
        <v>1058.5</v>
      </c>
      <c r="G200" s="15">
        <f t="shared" si="34"/>
        <v>7.3881199932657182E-3</v>
      </c>
      <c r="J200">
        <f>G200</f>
        <v>7.3881199932657182E-3</v>
      </c>
      <c r="O200">
        <f t="shared" ca="1" si="36"/>
        <v>-1.3115036561949112E-2</v>
      </c>
      <c r="P200">
        <f t="shared" ca="1" si="37"/>
        <v>2.1306574366119261E-3</v>
      </c>
      <c r="Q200" s="1">
        <f t="shared" si="33"/>
        <v>36881.907599999999</v>
      </c>
      <c r="S200">
        <f>G200</f>
        <v>7.3881199932657182E-3</v>
      </c>
    </row>
    <row r="201" spans="1:19" x14ac:dyDescent="0.2">
      <c r="A201" s="37" t="s">
        <v>87</v>
      </c>
      <c r="B201" s="34" t="s">
        <v>39</v>
      </c>
      <c r="C201" s="33">
        <v>52135.821400000001</v>
      </c>
      <c r="D201" s="33">
        <v>1E-4</v>
      </c>
      <c r="E201" s="27">
        <f t="shared" si="29"/>
        <v>1192.99028372302</v>
      </c>
      <c r="F201" s="15">
        <f t="shared" si="30"/>
        <v>1193</v>
      </c>
      <c r="G201" s="15">
        <f t="shared" si="34"/>
        <v>-1.7008050002914388E-2</v>
      </c>
      <c r="K201">
        <f>G201</f>
        <v>-1.7008050002914388E-2</v>
      </c>
      <c r="O201">
        <f t="shared" ca="1" si="36"/>
        <v>-1.3709219582769262E-2</v>
      </c>
      <c r="P201">
        <f t="shared" ca="1" si="37"/>
        <v>2.7060374019730591E-3</v>
      </c>
      <c r="Q201" s="1">
        <f t="shared" si="33"/>
        <v>37117.321400000001</v>
      </c>
      <c r="R201">
        <f>G201</f>
        <v>-1.7008050002914388E-2</v>
      </c>
    </row>
    <row r="202" spans="1:19" x14ac:dyDescent="0.2">
      <c r="A202" s="33" t="s">
        <v>86</v>
      </c>
      <c r="B202" s="34" t="s">
        <v>39</v>
      </c>
      <c r="C202" s="33">
        <v>52188.335099999997</v>
      </c>
      <c r="D202" s="33">
        <v>4.0000000000000002E-4</v>
      </c>
      <c r="E202" s="27">
        <f t="shared" si="29"/>
        <v>1222.990057612298</v>
      </c>
      <c r="F202" s="15">
        <f t="shared" si="30"/>
        <v>1223</v>
      </c>
      <c r="G202" s="15">
        <f t="shared" si="34"/>
        <v>-1.7403850011760369E-2</v>
      </c>
      <c r="J202">
        <f>G202</f>
        <v>-1.7403850011760369E-2</v>
      </c>
      <c r="O202">
        <f t="shared" ca="1" si="36"/>
        <v>-1.3841751111576732E-2</v>
      </c>
      <c r="P202">
        <f t="shared" ca="1" si="37"/>
        <v>2.8343749407153192E-3</v>
      </c>
      <c r="Q202" s="1">
        <f t="shared" si="33"/>
        <v>37169.835099999997</v>
      </c>
      <c r="R202">
        <f>G202</f>
        <v>-1.7403850011760369E-2</v>
      </c>
    </row>
    <row r="203" spans="1:19" x14ac:dyDescent="0.2">
      <c r="A203" s="33" t="s">
        <v>86</v>
      </c>
      <c r="B203" s="34" t="s">
        <v>39</v>
      </c>
      <c r="C203" s="33">
        <v>52188.335500000001</v>
      </c>
      <c r="D203" s="33">
        <v>1.9E-3</v>
      </c>
      <c r="E203" s="27">
        <f t="shared" si="29"/>
        <v>1222.9902861223761</v>
      </c>
      <c r="F203" s="15">
        <f t="shared" si="30"/>
        <v>1223</v>
      </c>
      <c r="G203" s="15">
        <f t="shared" ref="G203:G234" si="39">C203-(C$7+F203*C$8)</f>
        <v>-1.7003850007313304E-2</v>
      </c>
      <c r="J203">
        <f>G203</f>
        <v>-1.7003850007313304E-2</v>
      </c>
      <c r="O203">
        <f t="shared" ca="1" si="36"/>
        <v>-1.3841751111576732E-2</v>
      </c>
      <c r="P203">
        <f t="shared" ca="1" si="37"/>
        <v>2.8343749407153192E-3</v>
      </c>
      <c r="Q203" s="1">
        <f t="shared" si="33"/>
        <v>37169.835500000001</v>
      </c>
      <c r="R203">
        <f>G203</f>
        <v>-1.7003850007313304E-2</v>
      </c>
    </row>
    <row r="204" spans="1:19" x14ac:dyDescent="0.2">
      <c r="A204" s="33" t="s">
        <v>86</v>
      </c>
      <c r="B204" s="34" t="s">
        <v>39</v>
      </c>
      <c r="C204" s="33">
        <v>52195.337899999999</v>
      </c>
      <c r="D204" s="33">
        <v>1.1000000000000001E-3</v>
      </c>
      <c r="E204" s="27">
        <f t="shared" si="29"/>
        <v>1226.9905835053869</v>
      </c>
      <c r="F204" s="15">
        <f t="shared" si="30"/>
        <v>1227</v>
      </c>
      <c r="G204" s="15">
        <f t="shared" si="39"/>
        <v>-1.648329000454396E-2</v>
      </c>
      <c r="J204">
        <f>G204</f>
        <v>-1.648329000454396E-2</v>
      </c>
      <c r="O204">
        <f t="shared" ca="1" si="36"/>
        <v>-1.3859421982084393E-2</v>
      </c>
      <c r="P204">
        <f t="shared" ca="1" si="37"/>
        <v>2.851486612547621E-3</v>
      </c>
      <c r="Q204" s="1">
        <f t="shared" si="33"/>
        <v>37176.837899999999</v>
      </c>
      <c r="R204">
        <f>G204</f>
        <v>-1.648329000454396E-2</v>
      </c>
    </row>
    <row r="205" spans="1:19" x14ac:dyDescent="0.2">
      <c r="A205" s="33" t="s">
        <v>86</v>
      </c>
      <c r="B205" s="34" t="s">
        <v>39</v>
      </c>
      <c r="C205" s="33">
        <v>52209.340600000003</v>
      </c>
      <c r="D205" s="33">
        <v>1.1000000000000001E-3</v>
      </c>
      <c r="E205" s="27">
        <f t="shared" si="29"/>
        <v>1234.9899785935174</v>
      </c>
      <c r="F205" s="15">
        <f t="shared" si="30"/>
        <v>1235</v>
      </c>
      <c r="G205" s="15">
        <f t="shared" si="39"/>
        <v>-1.7542170004162472E-2</v>
      </c>
      <c r="J205">
        <f>G205</f>
        <v>-1.7542170004162472E-2</v>
      </c>
      <c r="O205">
        <f t="shared" ca="1" si="36"/>
        <v>-1.3894763723099718E-2</v>
      </c>
      <c r="P205">
        <f t="shared" ca="1" si="37"/>
        <v>2.8857099562122237E-3</v>
      </c>
      <c r="Q205" s="1">
        <f t="shared" si="33"/>
        <v>37190.840600000003</v>
      </c>
      <c r="R205">
        <f>G205</f>
        <v>-1.7542170004162472E-2</v>
      </c>
    </row>
    <row r="206" spans="1:19" x14ac:dyDescent="0.2">
      <c r="A206" s="33" t="s">
        <v>86</v>
      </c>
      <c r="B206" s="34" t="s">
        <v>41</v>
      </c>
      <c r="C206" s="33">
        <v>52224.244299999998</v>
      </c>
      <c r="D206" s="33">
        <v>1E-3</v>
      </c>
      <c r="E206" s="27">
        <f t="shared" si="29"/>
        <v>1243.504092626875</v>
      </c>
      <c r="F206" s="15">
        <f t="shared" si="30"/>
        <v>1243.5</v>
      </c>
      <c r="G206" s="15">
        <f t="shared" si="39"/>
        <v>7.1640199967077933E-3</v>
      </c>
      <c r="J206">
        <f>G206</f>
        <v>7.1640199967077933E-3</v>
      </c>
      <c r="O206">
        <f t="shared" ca="1" si="36"/>
        <v>-1.3932314322928501E-2</v>
      </c>
      <c r="P206">
        <f t="shared" ca="1" si="37"/>
        <v>2.9220722588558638E-3</v>
      </c>
      <c r="Q206" s="1">
        <f t="shared" si="33"/>
        <v>37205.744299999998</v>
      </c>
      <c r="S206">
        <f>G206</f>
        <v>7.1640199967077933E-3</v>
      </c>
    </row>
    <row r="207" spans="1:19" x14ac:dyDescent="0.2">
      <c r="A207" s="33" t="s">
        <v>100</v>
      </c>
      <c r="B207" s="34" t="s">
        <v>39</v>
      </c>
      <c r="C207" s="33">
        <v>52461.407639999998</v>
      </c>
      <c r="D207" s="33">
        <v>3.3E-3</v>
      </c>
      <c r="E207" s="27">
        <f t="shared" si="29"/>
        <v>1378.9896244943013</v>
      </c>
      <c r="F207" s="15">
        <f t="shared" si="30"/>
        <v>1379</v>
      </c>
      <c r="G207" s="15">
        <f t="shared" si="39"/>
        <v>-1.8162010004743934E-2</v>
      </c>
      <c r="K207">
        <f>G207</f>
        <v>-1.8162010004743934E-2</v>
      </c>
      <c r="O207">
        <f t="shared" ca="1" si="36"/>
        <v>-1.4530915061375566E-2</v>
      </c>
      <c r="P207">
        <f t="shared" ca="1" si="37"/>
        <v>3.5017301421750723E-3</v>
      </c>
      <c r="Q207" s="1">
        <f t="shared" si="33"/>
        <v>37442.907639999998</v>
      </c>
      <c r="R207">
        <f>G207</f>
        <v>-1.8162010004743934E-2</v>
      </c>
    </row>
    <row r="208" spans="1:19" x14ac:dyDescent="0.2">
      <c r="A208" s="9" t="s">
        <v>88</v>
      </c>
      <c r="B208" s="34" t="s">
        <v>39</v>
      </c>
      <c r="C208" s="33">
        <v>52489.414700000001</v>
      </c>
      <c r="D208" s="33">
        <v>8.9999999999999998E-4</v>
      </c>
      <c r="E208" s="27">
        <f t="shared" si="29"/>
        <v>1394.9893629873727</v>
      </c>
      <c r="F208" s="15">
        <f t="shared" si="30"/>
        <v>1395</v>
      </c>
      <c r="G208" s="15">
        <f t="shared" si="39"/>
        <v>-1.8619770002260339E-2</v>
      </c>
      <c r="J208">
        <f>G208</f>
        <v>-1.8619770002260339E-2</v>
      </c>
      <c r="O208">
        <f t="shared" ca="1" si="36"/>
        <v>-1.4601598543406216E-2</v>
      </c>
      <c r="P208">
        <f t="shared" ca="1" si="37"/>
        <v>3.5701768295042778E-3</v>
      </c>
      <c r="Q208" s="1">
        <f t="shared" si="33"/>
        <v>37470.914700000001</v>
      </c>
      <c r="R208">
        <f>G208</f>
        <v>-1.8619770002260339E-2</v>
      </c>
    </row>
    <row r="209" spans="1:19" x14ac:dyDescent="0.2">
      <c r="A209" s="9" t="s">
        <v>88</v>
      </c>
      <c r="B209" s="34" t="s">
        <v>41</v>
      </c>
      <c r="C209" s="33">
        <v>52532.3272</v>
      </c>
      <c r="D209" s="33">
        <v>1.1000000000000001E-3</v>
      </c>
      <c r="E209" s="27">
        <f t="shared" si="29"/>
        <v>1419.5042095326303</v>
      </c>
      <c r="F209" s="15">
        <f t="shared" si="30"/>
        <v>1419.5</v>
      </c>
      <c r="G209" s="15">
        <f t="shared" si="39"/>
        <v>7.3686599935172126E-3</v>
      </c>
      <c r="J209">
        <f>G209</f>
        <v>7.3686599935172126E-3</v>
      </c>
      <c r="O209">
        <f t="shared" ca="1" si="36"/>
        <v>-1.4709832625265649E-2</v>
      </c>
      <c r="P209">
        <f t="shared" ca="1" si="37"/>
        <v>3.6749858194771241E-3</v>
      </c>
      <c r="Q209" s="1">
        <f t="shared" si="33"/>
        <v>37513.8272</v>
      </c>
      <c r="S209">
        <f t="shared" ref="S209:S221" si="40">G209</f>
        <v>7.3686599935172126E-3</v>
      </c>
    </row>
    <row r="210" spans="1:19" x14ac:dyDescent="0.2">
      <c r="A210" s="9" t="s">
        <v>89</v>
      </c>
      <c r="B210" s="34" t="s">
        <v>41</v>
      </c>
      <c r="C210" s="33">
        <v>52658.362999999998</v>
      </c>
      <c r="D210" s="33">
        <v>5.0000000000000001E-3</v>
      </c>
      <c r="E210" s="27">
        <f t="shared" si="29"/>
        <v>1491.5053349904533</v>
      </c>
      <c r="F210" s="15">
        <f t="shared" si="30"/>
        <v>1491.5</v>
      </c>
      <c r="G210" s="15">
        <f t="shared" si="39"/>
        <v>9.3387399901985191E-3</v>
      </c>
      <c r="K210">
        <f>G210</f>
        <v>9.3387399901985191E-3</v>
      </c>
      <c r="O210">
        <f t="shared" ca="1" si="36"/>
        <v>-1.5027908294403574E-2</v>
      </c>
      <c r="P210">
        <f t="shared" ca="1" si="37"/>
        <v>3.9829959124585475E-3</v>
      </c>
      <c r="Q210" s="1">
        <f t="shared" si="33"/>
        <v>37639.862999999998</v>
      </c>
      <c r="S210">
        <f t="shared" si="40"/>
        <v>9.3387399901985191E-3</v>
      </c>
    </row>
    <row r="211" spans="1:19" x14ac:dyDescent="0.2">
      <c r="A211" s="43" t="s">
        <v>90</v>
      </c>
      <c r="B211" s="34" t="s">
        <v>41</v>
      </c>
      <c r="C211" s="33">
        <v>52833.407200000001</v>
      </c>
      <c r="D211" s="33">
        <v>1.4E-3</v>
      </c>
      <c r="E211" s="27">
        <f t="shared" si="29"/>
        <v>1591.5037434177793</v>
      </c>
      <c r="F211" s="15">
        <f t="shared" si="30"/>
        <v>1591.5</v>
      </c>
      <c r="G211" s="15">
        <f t="shared" si="39"/>
        <v>6.5527399929123931E-3</v>
      </c>
      <c r="J211">
        <f>G211</f>
        <v>6.5527399929123931E-3</v>
      </c>
      <c r="O211">
        <f t="shared" ca="1" si="36"/>
        <v>-1.5469680057095134E-2</v>
      </c>
      <c r="P211">
        <f t="shared" ca="1" si="37"/>
        <v>4.4107877082660823E-3</v>
      </c>
      <c r="Q211" s="1">
        <f t="shared" si="33"/>
        <v>37814.907200000001</v>
      </c>
      <c r="S211">
        <f t="shared" si="40"/>
        <v>6.5527399929123931E-3</v>
      </c>
    </row>
    <row r="212" spans="1:19" x14ac:dyDescent="0.2">
      <c r="A212" s="33" t="s">
        <v>100</v>
      </c>
      <c r="B212" s="34" t="s">
        <v>41</v>
      </c>
      <c r="C212" s="33">
        <v>52840.408380000001</v>
      </c>
      <c r="D212" s="33">
        <v>1.5E-3</v>
      </c>
      <c r="E212" s="27">
        <f t="shared" si="29"/>
        <v>1595.5033438450607</v>
      </c>
      <c r="F212" s="15">
        <f t="shared" si="30"/>
        <v>1595.5</v>
      </c>
      <c r="G212" s="15">
        <f t="shared" si="39"/>
        <v>5.8532999973976985E-3</v>
      </c>
      <c r="K212">
        <f>G212</f>
        <v>5.8532999973976985E-3</v>
      </c>
      <c r="O212">
        <f t="shared" ca="1" si="36"/>
        <v>-1.5487350927602797E-2</v>
      </c>
      <c r="P212">
        <f t="shared" ca="1" si="37"/>
        <v>4.4278993800983841E-3</v>
      </c>
      <c r="Q212" s="1">
        <f t="shared" si="33"/>
        <v>37821.908380000001</v>
      </c>
      <c r="S212">
        <f t="shared" si="40"/>
        <v>5.8532999973976985E-3</v>
      </c>
    </row>
    <row r="213" spans="1:19" x14ac:dyDescent="0.2">
      <c r="A213" s="33" t="s">
        <v>100</v>
      </c>
      <c r="B213" s="34" t="s">
        <v>41</v>
      </c>
      <c r="C213" s="33">
        <v>52903.4</v>
      </c>
      <c r="D213" s="33" t="s">
        <v>101</v>
      </c>
      <c r="E213" s="27">
        <f t="shared" ref="E213:E262" si="41">(C213-C$7)/C$8</f>
        <v>1631.4888934620078</v>
      </c>
      <c r="F213" s="15">
        <f t="shared" ref="F213:F262" si="42">ROUND(2*E213,0)/2</f>
        <v>1631.5</v>
      </c>
      <c r="G213" s="15">
        <f t="shared" si="39"/>
        <v>-1.9441660006123129E-2</v>
      </c>
      <c r="K213">
        <f>G213</f>
        <v>-1.9441660006123129E-2</v>
      </c>
      <c r="O213" s="11">
        <v>-1.6329136781068843E-2</v>
      </c>
      <c r="P213">
        <f t="shared" ref="P213:P244" ca="1" si="43">+D$11+D$12*$F213</f>
        <v>4.5819044265890951E-3</v>
      </c>
      <c r="Q213" s="1">
        <f t="shared" ref="Q213:Q262" si="44">+C213-15018.5</f>
        <v>37884.9</v>
      </c>
      <c r="S213">
        <f t="shared" si="40"/>
        <v>-1.9441660006123129E-2</v>
      </c>
    </row>
    <row r="214" spans="1:19" x14ac:dyDescent="0.2">
      <c r="A214" s="33" t="s">
        <v>100</v>
      </c>
      <c r="B214" s="34" t="s">
        <v>41</v>
      </c>
      <c r="C214" s="33">
        <v>52903.417359999999</v>
      </c>
      <c r="D214" s="33" t="s">
        <v>101</v>
      </c>
      <c r="E214" s="27">
        <f t="shared" si="41"/>
        <v>1631.4988107992867</v>
      </c>
      <c r="F214" s="15">
        <f t="shared" si="42"/>
        <v>1631.5</v>
      </c>
      <c r="G214" s="15">
        <f t="shared" si="39"/>
        <v>-2.0816600081161596E-3</v>
      </c>
      <c r="K214">
        <f>G214</f>
        <v>-2.0816600081161596E-3</v>
      </c>
      <c r="O214" s="11">
        <v>-1.6329136781068843E-2</v>
      </c>
      <c r="P214">
        <f t="shared" ca="1" si="43"/>
        <v>4.5819044265890951E-3</v>
      </c>
      <c r="Q214" s="1">
        <f t="shared" si="44"/>
        <v>37884.917359999999</v>
      </c>
      <c r="S214">
        <f t="shared" si="40"/>
        <v>-2.0816600081161596E-3</v>
      </c>
    </row>
    <row r="215" spans="1:19" x14ac:dyDescent="0.2">
      <c r="A215" s="43" t="s">
        <v>90</v>
      </c>
      <c r="B215" s="34" t="s">
        <v>41</v>
      </c>
      <c r="C215" s="33">
        <v>52931.436600000001</v>
      </c>
      <c r="D215" s="33">
        <v>1.6000000000000001E-3</v>
      </c>
      <c r="E215" s="27">
        <f t="shared" si="41"/>
        <v>1647.5055074241584</v>
      </c>
      <c r="F215" s="15">
        <f t="shared" si="42"/>
        <v>1647.5</v>
      </c>
      <c r="G215" s="15">
        <f t="shared" si="39"/>
        <v>9.6405799922649749E-3</v>
      </c>
      <c r="J215">
        <f>G215</f>
        <v>9.6405799922649749E-3</v>
      </c>
      <c r="O215">
        <f t="shared" ref="O215:O262" ca="1" si="45">+C$11+C$12*$F215</f>
        <v>-1.5717072244202407E-2</v>
      </c>
      <c r="P215">
        <f t="shared" ca="1" si="43"/>
        <v>4.6503511139183006E-3</v>
      </c>
      <c r="Q215" s="1">
        <f t="shared" si="44"/>
        <v>37912.936600000001</v>
      </c>
      <c r="S215">
        <f t="shared" si="40"/>
        <v>9.6405799922649749E-3</v>
      </c>
    </row>
    <row r="216" spans="1:19" x14ac:dyDescent="0.2">
      <c r="A216" s="9" t="s">
        <v>91</v>
      </c>
      <c r="B216" s="44" t="s">
        <v>41</v>
      </c>
      <c r="C216" s="45">
        <v>53183.504200000003</v>
      </c>
      <c r="D216" s="33">
        <v>2.9999999999999997E-4</v>
      </c>
      <c r="E216" s="27">
        <f t="shared" si="41"/>
        <v>1791.5054732390522</v>
      </c>
      <c r="F216" s="15">
        <f t="shared" si="42"/>
        <v>1791.5</v>
      </c>
      <c r="G216" s="15">
        <f t="shared" si="39"/>
        <v>9.5807399993645959E-3</v>
      </c>
      <c r="K216">
        <f t="shared" ref="K216:K222" si="46">G216</f>
        <v>9.5807399993645959E-3</v>
      </c>
      <c r="O216">
        <f t="shared" ca="1" si="45"/>
        <v>-1.6353223582478257E-2</v>
      </c>
      <c r="P216">
        <f t="shared" ca="1" si="43"/>
        <v>5.26637129988115E-3</v>
      </c>
      <c r="Q216" s="1">
        <f t="shared" si="44"/>
        <v>38165.004200000003</v>
      </c>
      <c r="S216">
        <f t="shared" si="40"/>
        <v>9.5807399993645959E-3</v>
      </c>
    </row>
    <row r="217" spans="1:19" x14ac:dyDescent="0.2">
      <c r="A217" s="43" t="s">
        <v>92</v>
      </c>
      <c r="B217" s="44" t="s">
        <v>41</v>
      </c>
      <c r="C217" s="45">
        <v>53197.506200000003</v>
      </c>
      <c r="D217" s="33">
        <v>5.0000000000000001E-4</v>
      </c>
      <c r="E217" s="27">
        <f t="shared" si="41"/>
        <v>1799.5044684345482</v>
      </c>
      <c r="F217" s="15">
        <f t="shared" si="42"/>
        <v>1799.5</v>
      </c>
      <c r="G217" s="15">
        <f t="shared" si="39"/>
        <v>7.8218599956016988E-3</v>
      </c>
      <c r="K217">
        <f t="shared" si="46"/>
        <v>7.8218599956016988E-3</v>
      </c>
      <c r="O217">
        <f t="shared" ca="1" si="45"/>
        <v>-1.638856532349358E-2</v>
      </c>
      <c r="P217">
        <f t="shared" ca="1" si="43"/>
        <v>5.3005946435457536E-3</v>
      </c>
      <c r="Q217" s="1">
        <f t="shared" si="44"/>
        <v>38179.006200000003</v>
      </c>
      <c r="S217">
        <f t="shared" si="40"/>
        <v>7.8218599956016988E-3</v>
      </c>
    </row>
    <row r="218" spans="1:19" x14ac:dyDescent="0.2">
      <c r="A218" s="43" t="s">
        <v>92</v>
      </c>
      <c r="B218" s="44" t="s">
        <v>41</v>
      </c>
      <c r="C218" s="45">
        <v>53197.506200000003</v>
      </c>
      <c r="D218" s="33">
        <v>5.0000000000000001E-4</v>
      </c>
      <c r="E218" s="27">
        <f t="shared" si="41"/>
        <v>1799.5044684345482</v>
      </c>
      <c r="F218" s="15">
        <f t="shared" si="42"/>
        <v>1799.5</v>
      </c>
      <c r="G218" s="15">
        <f t="shared" si="39"/>
        <v>7.8218599956016988E-3</v>
      </c>
      <c r="K218">
        <f t="shared" si="46"/>
        <v>7.8218599956016988E-3</v>
      </c>
      <c r="O218">
        <f t="shared" ca="1" si="45"/>
        <v>-1.638856532349358E-2</v>
      </c>
      <c r="P218">
        <f t="shared" ca="1" si="43"/>
        <v>5.3005946435457536E-3</v>
      </c>
      <c r="Q218" s="1">
        <f t="shared" si="44"/>
        <v>38179.006200000003</v>
      </c>
      <c r="S218">
        <f t="shared" si="40"/>
        <v>7.8218599956016988E-3</v>
      </c>
    </row>
    <row r="219" spans="1:19" x14ac:dyDescent="0.2">
      <c r="A219" s="9" t="s">
        <v>93</v>
      </c>
      <c r="B219" s="34" t="s">
        <v>41</v>
      </c>
      <c r="C219" s="33">
        <v>53302.535400000001</v>
      </c>
      <c r="D219" s="33">
        <v>5.0000000000000001E-4</v>
      </c>
      <c r="E219" s="27">
        <f t="shared" si="41"/>
        <v>1859.5050445084471</v>
      </c>
      <c r="F219" s="15">
        <f t="shared" si="42"/>
        <v>1859.5</v>
      </c>
      <c r="G219" s="15">
        <f t="shared" si="39"/>
        <v>8.8302599979215302E-3</v>
      </c>
      <c r="K219">
        <f t="shared" si="46"/>
        <v>8.8302599979215302E-3</v>
      </c>
      <c r="O219">
        <f t="shared" ca="1" si="45"/>
        <v>-1.6653628381108516E-2</v>
      </c>
      <c r="P219">
        <f t="shared" ca="1" si="43"/>
        <v>5.5572697210302738E-3</v>
      </c>
      <c r="Q219" s="1">
        <f t="shared" si="44"/>
        <v>38284.035400000001</v>
      </c>
      <c r="S219">
        <f t="shared" si="40"/>
        <v>8.8302599979215302E-3</v>
      </c>
    </row>
    <row r="220" spans="1:19" x14ac:dyDescent="0.2">
      <c r="A220" s="9" t="s">
        <v>94</v>
      </c>
      <c r="B220" s="44" t="s">
        <v>39</v>
      </c>
      <c r="C220" s="45">
        <v>53351.5484</v>
      </c>
      <c r="D220" s="33">
        <v>2.0000000000000001E-4</v>
      </c>
      <c r="E220" s="27">
        <f t="shared" si="41"/>
        <v>1887.504955343815</v>
      </c>
      <c r="F220" s="15">
        <f t="shared" si="42"/>
        <v>1887.5</v>
      </c>
      <c r="G220" s="15">
        <f t="shared" si="39"/>
        <v>8.6741799968876876E-3</v>
      </c>
      <c r="K220">
        <f t="shared" si="46"/>
        <v>8.6741799968876876E-3</v>
      </c>
      <c r="O220">
        <f t="shared" ca="1" si="45"/>
        <v>-1.6777324474662153E-2</v>
      </c>
      <c r="P220">
        <f t="shared" ca="1" si="43"/>
        <v>5.677051423856383E-3</v>
      </c>
      <c r="Q220" s="1">
        <f t="shared" si="44"/>
        <v>38333.0484</v>
      </c>
      <c r="S220">
        <f t="shared" si="40"/>
        <v>8.6741799968876876E-3</v>
      </c>
    </row>
    <row r="221" spans="1:19" x14ac:dyDescent="0.2">
      <c r="A221" s="9" t="s">
        <v>94</v>
      </c>
      <c r="B221" s="44" t="s">
        <v>39</v>
      </c>
      <c r="C221" s="45">
        <v>53400.557200000003</v>
      </c>
      <c r="D221" s="33">
        <v>2.0000000000000001E-4</v>
      </c>
      <c r="E221" s="27">
        <f t="shared" si="41"/>
        <v>1915.5024668233918</v>
      </c>
      <c r="F221" s="15">
        <f t="shared" si="42"/>
        <v>1915.5</v>
      </c>
      <c r="G221" s="15">
        <f t="shared" si="39"/>
        <v>4.3181000000913627E-3</v>
      </c>
      <c r="K221">
        <f t="shared" si="46"/>
        <v>4.3181000000913627E-3</v>
      </c>
      <c r="O221">
        <f t="shared" ca="1" si="45"/>
        <v>-1.690102056821579E-2</v>
      </c>
      <c r="P221">
        <f t="shared" ca="1" si="43"/>
        <v>5.7968331266824921E-3</v>
      </c>
      <c r="Q221" s="1">
        <f t="shared" si="44"/>
        <v>38382.057200000003</v>
      </c>
      <c r="S221">
        <f t="shared" si="40"/>
        <v>4.3181000000913627E-3</v>
      </c>
    </row>
    <row r="222" spans="1:19" x14ac:dyDescent="0.2">
      <c r="A222" s="33" t="s">
        <v>100</v>
      </c>
      <c r="B222" s="34" t="s">
        <v>39</v>
      </c>
      <c r="C222" s="33">
        <v>53632.470090000003</v>
      </c>
      <c r="D222" s="33">
        <v>2.0000000000000001E-4</v>
      </c>
      <c r="E222" s="27">
        <f t="shared" si="41"/>
        <v>2047.9885468750642</v>
      </c>
      <c r="F222" s="15">
        <f t="shared" si="42"/>
        <v>2048</v>
      </c>
      <c r="G222" s="15">
        <f t="shared" si="39"/>
        <v>-2.0048350001161452E-2</v>
      </c>
      <c r="K222">
        <f t="shared" si="46"/>
        <v>-2.0048350001161452E-2</v>
      </c>
      <c r="O222">
        <f t="shared" ca="1" si="45"/>
        <v>-1.7486368153782111E-2</v>
      </c>
      <c r="P222">
        <f t="shared" ca="1" si="43"/>
        <v>6.3636572561274751E-3</v>
      </c>
      <c r="Q222" s="1">
        <f t="shared" si="44"/>
        <v>38613.970090000003</v>
      </c>
      <c r="R222">
        <f>G222</f>
        <v>-2.0048350001161452E-2</v>
      </c>
    </row>
    <row r="223" spans="1:19" x14ac:dyDescent="0.2">
      <c r="A223" s="9" t="s">
        <v>95</v>
      </c>
      <c r="B223" s="34" t="s">
        <v>41</v>
      </c>
      <c r="C223" s="33">
        <v>53661.382700000002</v>
      </c>
      <c r="D223" s="33">
        <v>2.9999999999999997E-4</v>
      </c>
      <c r="E223" s="27">
        <f t="shared" si="41"/>
        <v>2064.5056036154751</v>
      </c>
      <c r="F223" s="15">
        <f t="shared" si="42"/>
        <v>2064.5</v>
      </c>
      <c r="G223" s="15">
        <f t="shared" si="39"/>
        <v>9.8089599996455945E-3</v>
      </c>
      <c r="J223">
        <f>G223</f>
        <v>9.8089599996455945E-3</v>
      </c>
      <c r="O223">
        <f t="shared" ca="1" si="45"/>
        <v>-1.7559260494626219E-2</v>
      </c>
      <c r="P223">
        <f t="shared" ca="1" si="43"/>
        <v>6.4342429024357179E-3</v>
      </c>
      <c r="Q223" s="1">
        <f t="shared" si="44"/>
        <v>38642.882700000002</v>
      </c>
      <c r="S223">
        <f>G223</f>
        <v>9.8089599996455945E-3</v>
      </c>
    </row>
    <row r="224" spans="1:19" x14ac:dyDescent="0.2">
      <c r="A224" s="33" t="s">
        <v>100</v>
      </c>
      <c r="B224" s="34" t="s">
        <v>39</v>
      </c>
      <c r="C224" s="33">
        <v>53709.490449999998</v>
      </c>
      <c r="D224" s="33" t="s">
        <v>102</v>
      </c>
      <c r="E224" s="27">
        <f t="shared" si="41"/>
        <v>2091.988367586056</v>
      </c>
      <c r="F224" s="15">
        <f t="shared" si="42"/>
        <v>2092</v>
      </c>
      <c r="G224" s="15">
        <f t="shared" si="39"/>
        <v>-2.0362190007290337E-2</v>
      </c>
      <c r="K224">
        <f>G224</f>
        <v>-2.0362190007290337E-2</v>
      </c>
      <c r="O224">
        <f t="shared" ca="1" si="45"/>
        <v>-1.7680747729366397E-2</v>
      </c>
      <c r="P224">
        <f t="shared" ca="1" si="43"/>
        <v>6.5518856462827898E-3</v>
      </c>
      <c r="Q224" s="1">
        <f t="shared" si="44"/>
        <v>38690.990449999998</v>
      </c>
      <c r="R224">
        <f>G224</f>
        <v>-2.0362190007290337E-2</v>
      </c>
    </row>
    <row r="225" spans="1:19" x14ac:dyDescent="0.2">
      <c r="A225" s="9" t="s">
        <v>94</v>
      </c>
      <c r="B225" s="44" t="s">
        <v>41</v>
      </c>
      <c r="C225" s="45">
        <v>53989.565199999997</v>
      </c>
      <c r="D225" s="33">
        <v>2.9999999999999997E-4</v>
      </c>
      <c r="E225" s="27">
        <f t="shared" si="41"/>
        <v>2251.9881233087849</v>
      </c>
      <c r="F225" s="15">
        <f t="shared" si="42"/>
        <v>2252</v>
      </c>
      <c r="G225" s="15">
        <f t="shared" si="39"/>
        <v>-2.0789790010894649E-2</v>
      </c>
      <c r="K225">
        <f>G225</f>
        <v>-2.0789790010894649E-2</v>
      </c>
      <c r="O225">
        <f t="shared" ca="1" si="45"/>
        <v>-1.8387582549672897E-2</v>
      </c>
      <c r="P225">
        <f t="shared" ca="1" si="43"/>
        <v>7.2363525195748447E-3</v>
      </c>
      <c r="Q225" s="1">
        <f t="shared" si="44"/>
        <v>38971.065199999997</v>
      </c>
      <c r="R225">
        <f>G225</f>
        <v>-2.0789790010894649E-2</v>
      </c>
    </row>
    <row r="226" spans="1:19" x14ac:dyDescent="0.2">
      <c r="A226" s="9" t="s">
        <v>96</v>
      </c>
      <c r="B226" s="44" t="s">
        <v>39</v>
      </c>
      <c r="C226" s="33">
        <v>54026.3249</v>
      </c>
      <c r="D226" s="33">
        <v>1E-3</v>
      </c>
      <c r="E226" s="27">
        <f t="shared" si="41"/>
        <v>2272.9880278715532</v>
      </c>
      <c r="F226" s="15">
        <f t="shared" si="42"/>
        <v>2273</v>
      </c>
      <c r="G226" s="15">
        <f t="shared" si="39"/>
        <v>-2.0956850006768946E-2</v>
      </c>
      <c r="J226">
        <f>G226</f>
        <v>-2.0956850006768946E-2</v>
      </c>
      <c r="O226">
        <f t="shared" ca="1" si="45"/>
        <v>-1.8480354619838123E-2</v>
      </c>
      <c r="P226">
        <f t="shared" ca="1" si="43"/>
        <v>7.3261887966944265E-3</v>
      </c>
      <c r="Q226" s="1">
        <f t="shared" si="44"/>
        <v>39007.8249</v>
      </c>
      <c r="R226">
        <f>G226</f>
        <v>-2.0956850006768946E-2</v>
      </c>
    </row>
    <row r="227" spans="1:19" x14ac:dyDescent="0.2">
      <c r="A227" s="9" t="s">
        <v>96</v>
      </c>
      <c r="B227" s="44" t="s">
        <v>39</v>
      </c>
      <c r="C227" s="33">
        <v>54096.3436</v>
      </c>
      <c r="D227" s="33">
        <v>2E-3</v>
      </c>
      <c r="E227" s="27">
        <f t="shared" si="41"/>
        <v>2312.9879739431758</v>
      </c>
      <c r="F227" s="15">
        <f t="shared" si="42"/>
        <v>2313</v>
      </c>
      <c r="G227" s="15">
        <f t="shared" si="39"/>
        <v>-2.1051250005257316E-2</v>
      </c>
      <c r="J227">
        <f>G227</f>
        <v>-2.1051250005257316E-2</v>
      </c>
      <c r="O227">
        <f t="shared" ca="1" si="45"/>
        <v>-1.8657063324914749E-2</v>
      </c>
      <c r="P227">
        <f t="shared" ca="1" si="43"/>
        <v>7.4973055150174394E-3</v>
      </c>
      <c r="Q227" s="1">
        <f t="shared" si="44"/>
        <v>39077.8436</v>
      </c>
      <c r="R227">
        <f>G227</f>
        <v>-2.1051250005257316E-2</v>
      </c>
    </row>
    <row r="228" spans="1:19" x14ac:dyDescent="0.2">
      <c r="A228" s="9" t="s">
        <v>115</v>
      </c>
      <c r="B228" s="34" t="s">
        <v>39</v>
      </c>
      <c r="C228" s="33">
        <v>54381.669900000001</v>
      </c>
      <c r="D228" s="33">
        <v>2.9999999999999997E-4</v>
      </c>
      <c r="E228" s="27">
        <f t="shared" si="41"/>
        <v>2475.9878098843674</v>
      </c>
      <c r="F228" s="15">
        <f t="shared" si="42"/>
        <v>2476</v>
      </c>
      <c r="G228" s="15">
        <f t="shared" si="39"/>
        <v>-2.1338430007745046E-2</v>
      </c>
      <c r="K228">
        <f>G228</f>
        <v>-2.1338430007745046E-2</v>
      </c>
      <c r="O228">
        <f t="shared" ca="1" si="45"/>
        <v>-1.9377151298101993E-2</v>
      </c>
      <c r="P228">
        <f t="shared" ca="1" si="43"/>
        <v>8.1946061421837198E-3</v>
      </c>
      <c r="Q228" s="1">
        <f t="shared" si="44"/>
        <v>39363.169900000001</v>
      </c>
      <c r="R228">
        <f>G228</f>
        <v>-2.1338430007745046E-2</v>
      </c>
    </row>
    <row r="229" spans="1:19" x14ac:dyDescent="0.2">
      <c r="A229" s="35" t="s">
        <v>111</v>
      </c>
      <c r="B229" s="36" t="s">
        <v>41</v>
      </c>
      <c r="C229" s="35">
        <v>54454.346100000002</v>
      </c>
      <c r="D229" s="35">
        <v>2.0000000000000001E-4</v>
      </c>
      <c r="E229" s="27">
        <f t="shared" si="41"/>
        <v>2517.5059197705905</v>
      </c>
      <c r="F229" s="15">
        <f t="shared" si="42"/>
        <v>2517.5</v>
      </c>
      <c r="G229" s="15">
        <f t="shared" si="39"/>
        <v>1.0362379995058291E-2</v>
      </c>
      <c r="K229">
        <f>G229</f>
        <v>1.0362379995058291E-2</v>
      </c>
      <c r="O229">
        <f t="shared" ca="1" si="45"/>
        <v>-1.956048657961899E-2</v>
      </c>
      <c r="P229">
        <f t="shared" ca="1" si="43"/>
        <v>8.3721397374438462E-3</v>
      </c>
      <c r="Q229" s="1">
        <f t="shared" si="44"/>
        <v>39435.846100000002</v>
      </c>
      <c r="S229">
        <f>G229</f>
        <v>1.0362379995058291E-2</v>
      </c>
    </row>
    <row r="230" spans="1:19" x14ac:dyDescent="0.2">
      <c r="A230" s="35" t="s">
        <v>104</v>
      </c>
      <c r="B230" s="36" t="s">
        <v>39</v>
      </c>
      <c r="C230" s="35">
        <v>54649.490899999997</v>
      </c>
      <c r="D230" s="35">
        <v>1E-4</v>
      </c>
      <c r="E230" s="27">
        <f t="shared" si="41"/>
        <v>2628.987302260658</v>
      </c>
      <c r="F230" s="15">
        <f t="shared" si="42"/>
        <v>2629</v>
      </c>
      <c r="G230" s="15">
        <f t="shared" si="39"/>
        <v>-2.2227010005735792E-2</v>
      </c>
      <c r="K230">
        <f>G230</f>
        <v>-2.2227010005735792E-2</v>
      </c>
      <c r="O230">
        <f t="shared" ca="1" si="45"/>
        <v>-2.0053062095020079E-2</v>
      </c>
      <c r="P230">
        <f t="shared" ca="1" si="43"/>
        <v>8.8491275897692474E-3</v>
      </c>
      <c r="Q230" s="1">
        <f t="shared" si="44"/>
        <v>39630.990899999997</v>
      </c>
      <c r="R230">
        <f>G230</f>
        <v>-2.2227010005735792E-2</v>
      </c>
    </row>
    <row r="231" spans="1:19" x14ac:dyDescent="0.2">
      <c r="A231" s="9" t="s">
        <v>118</v>
      </c>
      <c r="B231" s="34" t="s">
        <v>39</v>
      </c>
      <c r="C231" s="33">
        <v>54710.758900000001</v>
      </c>
      <c r="D231" s="33">
        <v>2.0000000000000001E-4</v>
      </c>
      <c r="E231" s="27">
        <f t="shared" si="41"/>
        <v>2663.9881905364514</v>
      </c>
      <c r="F231" s="15">
        <f t="shared" si="42"/>
        <v>2664</v>
      </c>
      <c r="G231" s="15">
        <f t="shared" si="39"/>
        <v>-2.0672110003943089E-2</v>
      </c>
      <c r="K231">
        <f>G231</f>
        <v>-2.0672110003943089E-2</v>
      </c>
      <c r="O231">
        <f t="shared" ca="1" si="45"/>
        <v>-2.0207682211962126E-2</v>
      </c>
      <c r="P231">
        <f t="shared" ca="1" si="43"/>
        <v>8.9988547183018838E-3</v>
      </c>
      <c r="Q231" s="1">
        <f t="shared" si="44"/>
        <v>39692.258900000001</v>
      </c>
      <c r="R231">
        <f>G231</f>
        <v>-2.0672110003943089E-2</v>
      </c>
    </row>
    <row r="232" spans="1:19" x14ac:dyDescent="0.2">
      <c r="A232" s="35" t="s">
        <v>104</v>
      </c>
      <c r="B232" s="36" t="s">
        <v>41</v>
      </c>
      <c r="C232" s="35">
        <v>54762.4303</v>
      </c>
      <c r="D232" s="35">
        <v>1E-4</v>
      </c>
      <c r="E232" s="27">
        <f t="shared" si="41"/>
        <v>2693.5067793340895</v>
      </c>
      <c r="F232" s="15">
        <f t="shared" si="42"/>
        <v>2693.5</v>
      </c>
      <c r="G232" s="15">
        <f t="shared" si="39"/>
        <v>1.1867019995406736E-2</v>
      </c>
      <c r="K232">
        <f>G232</f>
        <v>1.1867019995406736E-2</v>
      </c>
      <c r="O232">
        <f t="shared" ca="1" si="45"/>
        <v>-2.033800488195614E-2</v>
      </c>
      <c r="P232">
        <f t="shared" ca="1" si="43"/>
        <v>9.1250532980651066E-3</v>
      </c>
      <c r="Q232" s="1">
        <f t="shared" si="44"/>
        <v>39743.9303</v>
      </c>
      <c r="S232">
        <f>G232</f>
        <v>1.1867019995406736E-2</v>
      </c>
    </row>
    <row r="233" spans="1:19" x14ac:dyDescent="0.2">
      <c r="A233" s="35" t="s">
        <v>112</v>
      </c>
      <c r="B233" s="36" t="s">
        <v>39</v>
      </c>
      <c r="C233" s="35">
        <v>54840.292300000001</v>
      </c>
      <c r="D233" s="35" t="s">
        <v>113</v>
      </c>
      <c r="E233" s="27">
        <f t="shared" si="41"/>
        <v>2737.9874080951017</v>
      </c>
      <c r="F233" s="15">
        <f t="shared" si="42"/>
        <v>2738</v>
      </c>
      <c r="G233" s="15">
        <f t="shared" si="39"/>
        <v>-2.2041750002244953E-2</v>
      </c>
      <c r="J233">
        <f>G233</f>
        <v>-2.2041750002244953E-2</v>
      </c>
      <c r="O233">
        <f t="shared" ca="1" si="45"/>
        <v>-2.0534593316353884E-2</v>
      </c>
      <c r="P233">
        <f t="shared" ca="1" si="43"/>
        <v>9.3154206471994603E-3</v>
      </c>
      <c r="Q233" s="1">
        <f t="shared" si="44"/>
        <v>39821.792300000001</v>
      </c>
      <c r="R233">
        <f>G233</f>
        <v>-2.2041750002244953E-2</v>
      </c>
    </row>
    <row r="234" spans="1:19" x14ac:dyDescent="0.2">
      <c r="A234" s="9" t="s">
        <v>119</v>
      </c>
      <c r="B234" s="34" t="s">
        <v>39</v>
      </c>
      <c r="C234" s="33">
        <v>54873.551399999997</v>
      </c>
      <c r="D234" s="33">
        <v>2.0000000000000001E-4</v>
      </c>
      <c r="E234" s="27">
        <f t="shared" si="41"/>
        <v>2756.9875067314733</v>
      </c>
      <c r="F234" s="15">
        <f t="shared" si="42"/>
        <v>2757</v>
      </c>
      <c r="G234" s="15">
        <f t="shared" si="39"/>
        <v>-2.1869090007385239E-2</v>
      </c>
      <c r="K234">
        <f t="shared" ref="K234:K240" si="47">G234</f>
        <v>-2.1869090007385239E-2</v>
      </c>
      <c r="O234">
        <f t="shared" ca="1" si="45"/>
        <v>-2.0618529951265278E-2</v>
      </c>
      <c r="P234">
        <f t="shared" ca="1" si="43"/>
        <v>9.3967010884028913E-3</v>
      </c>
      <c r="Q234" s="1">
        <f t="shared" si="44"/>
        <v>39855.051399999997</v>
      </c>
      <c r="R234">
        <f>G234</f>
        <v>-2.1869090007385239E-2</v>
      </c>
    </row>
    <row r="235" spans="1:19" x14ac:dyDescent="0.2">
      <c r="A235" s="9" t="s">
        <v>116</v>
      </c>
      <c r="B235" s="34" t="s">
        <v>39</v>
      </c>
      <c r="C235" s="33">
        <v>55074.8554</v>
      </c>
      <c r="D235" s="33">
        <v>1E-4</v>
      </c>
      <c r="E235" s="27">
        <f t="shared" si="41"/>
        <v>2871.9874873652466</v>
      </c>
      <c r="F235" s="15">
        <f t="shared" si="42"/>
        <v>2872</v>
      </c>
      <c r="G235" s="15">
        <f t="shared" ref="G235:G262" si="48">C235-(C$7+F235*C$8)</f>
        <v>-2.190299000358209E-2</v>
      </c>
      <c r="K235">
        <f t="shared" si="47"/>
        <v>-2.190299000358209E-2</v>
      </c>
      <c r="O235">
        <f t="shared" ca="1" si="45"/>
        <v>-2.1126567478360572E-2</v>
      </c>
      <c r="P235">
        <f t="shared" ca="1" si="43"/>
        <v>9.8886616535815552E-3</v>
      </c>
      <c r="Q235" s="1">
        <f t="shared" si="44"/>
        <v>40056.3554</v>
      </c>
      <c r="R235">
        <f>G235</f>
        <v>-2.190299000358209E-2</v>
      </c>
    </row>
    <row r="236" spans="1:19" x14ac:dyDescent="0.2">
      <c r="A236" s="35" t="s">
        <v>104</v>
      </c>
      <c r="B236" s="36" t="s">
        <v>41</v>
      </c>
      <c r="C236" s="35">
        <v>55077.514900000002</v>
      </c>
      <c r="D236" s="35">
        <v>4.0000000000000002E-4</v>
      </c>
      <c r="E236" s="27">
        <f t="shared" si="41"/>
        <v>2873.5067937302256</v>
      </c>
      <c r="F236" s="15">
        <f t="shared" si="42"/>
        <v>2873.5</v>
      </c>
      <c r="G236" s="15">
        <f t="shared" si="48"/>
        <v>1.1892219998117071E-2</v>
      </c>
      <c r="K236">
        <f t="shared" si="47"/>
        <v>1.1892219998117071E-2</v>
      </c>
      <c r="O236">
        <f t="shared" ca="1" si="45"/>
        <v>-2.1133194054800949E-2</v>
      </c>
      <c r="P236">
        <f t="shared" ca="1" si="43"/>
        <v>9.8950785305186688E-3</v>
      </c>
      <c r="Q236" s="1">
        <f t="shared" si="44"/>
        <v>40059.014900000002</v>
      </c>
      <c r="S236">
        <f>G236</f>
        <v>1.1892219998117071E-2</v>
      </c>
    </row>
    <row r="237" spans="1:19" x14ac:dyDescent="0.2">
      <c r="A237" s="9" t="s">
        <v>120</v>
      </c>
      <c r="B237" s="34" t="s">
        <v>39</v>
      </c>
      <c r="C237" s="33">
        <v>55090.609900000003</v>
      </c>
      <c r="D237" s="33">
        <v>2.0000000000000001E-4</v>
      </c>
      <c r="E237" s="27">
        <f t="shared" si="41"/>
        <v>2880.9876423293558</v>
      </c>
      <c r="F237" s="15">
        <f t="shared" si="42"/>
        <v>2881</v>
      </c>
      <c r="G237" s="15">
        <f t="shared" si="48"/>
        <v>-2.1631730000081006E-2</v>
      </c>
      <c r="K237">
        <f t="shared" si="47"/>
        <v>-2.1631730000081006E-2</v>
      </c>
      <c r="O237">
        <f t="shared" ca="1" si="45"/>
        <v>-2.1166326937002815E-2</v>
      </c>
      <c r="P237">
        <f t="shared" ca="1" si="43"/>
        <v>9.9271629152042334E-3</v>
      </c>
      <c r="Q237" s="1">
        <f t="shared" si="44"/>
        <v>40072.109900000003</v>
      </c>
      <c r="R237">
        <f t="shared" ref="R237:R244" si="49">G237</f>
        <v>-2.1631730000081006E-2</v>
      </c>
    </row>
    <row r="238" spans="1:19" x14ac:dyDescent="0.2">
      <c r="A238" s="35" t="s">
        <v>103</v>
      </c>
      <c r="B238" s="36" t="s">
        <v>39</v>
      </c>
      <c r="C238" s="35">
        <v>55139.620699999999</v>
      </c>
      <c r="D238" s="35">
        <v>5.0000000000000001E-4</v>
      </c>
      <c r="E238" s="27">
        <f t="shared" si="41"/>
        <v>2908.9862963593068</v>
      </c>
      <c r="F238" s="15">
        <f t="shared" si="42"/>
        <v>2909</v>
      </c>
      <c r="G238" s="15">
        <f t="shared" si="48"/>
        <v>-2.3987810003745835E-2</v>
      </c>
      <c r="K238">
        <f t="shared" si="47"/>
        <v>-2.3987810003745835E-2</v>
      </c>
      <c r="O238">
        <f t="shared" ca="1" si="45"/>
        <v>-2.1290023030556451E-2</v>
      </c>
      <c r="P238">
        <f t="shared" ca="1" si="43"/>
        <v>1.0046944618030343E-2</v>
      </c>
      <c r="Q238" s="1">
        <f t="shared" si="44"/>
        <v>40121.120699999999</v>
      </c>
      <c r="R238">
        <f t="shared" si="49"/>
        <v>-2.3987810003745835E-2</v>
      </c>
    </row>
    <row r="239" spans="1:19" x14ac:dyDescent="0.2">
      <c r="A239" s="9" t="s">
        <v>106</v>
      </c>
      <c r="B239" s="34" t="s">
        <v>39</v>
      </c>
      <c r="C239" s="33">
        <v>55169.381300000001</v>
      </c>
      <c r="D239" s="33">
        <v>4.0000000000000002E-4</v>
      </c>
      <c r="E239" s="27">
        <f t="shared" si="41"/>
        <v>2925.9877887471857</v>
      </c>
      <c r="F239" s="15">
        <f t="shared" si="42"/>
        <v>2926</v>
      </c>
      <c r="G239" s="15">
        <f t="shared" si="48"/>
        <v>-2.1375430005718954E-2</v>
      </c>
      <c r="K239">
        <f t="shared" si="47"/>
        <v>-2.1375430005718954E-2</v>
      </c>
      <c r="O239">
        <f t="shared" ca="1" si="45"/>
        <v>-2.1365124230214017E-2</v>
      </c>
      <c r="P239">
        <f t="shared" ca="1" si="43"/>
        <v>1.0119669223317623E-2</v>
      </c>
      <c r="Q239" s="1">
        <f t="shared" si="44"/>
        <v>40150.881300000001</v>
      </c>
      <c r="R239">
        <f t="shared" si="49"/>
        <v>-2.1375430005718954E-2</v>
      </c>
    </row>
    <row r="240" spans="1:19" x14ac:dyDescent="0.2">
      <c r="A240" s="9" t="s">
        <v>106</v>
      </c>
      <c r="B240" s="34" t="s">
        <v>39</v>
      </c>
      <c r="C240" s="33">
        <v>55169.382700000002</v>
      </c>
      <c r="D240" s="33">
        <v>2.9999999999999997E-4</v>
      </c>
      <c r="E240" s="27">
        <f t="shared" si="41"/>
        <v>2925.9885885324506</v>
      </c>
      <c r="F240" s="15">
        <f t="shared" si="42"/>
        <v>2926</v>
      </c>
      <c r="G240" s="15">
        <f t="shared" si="48"/>
        <v>-1.9975430004706141E-2</v>
      </c>
      <c r="K240">
        <f t="shared" si="47"/>
        <v>-1.9975430004706141E-2</v>
      </c>
      <c r="O240">
        <f t="shared" ca="1" si="45"/>
        <v>-2.1365124230214017E-2</v>
      </c>
      <c r="P240">
        <f t="shared" ca="1" si="43"/>
        <v>1.0119669223317623E-2</v>
      </c>
      <c r="Q240" s="1">
        <f t="shared" si="44"/>
        <v>40150.882700000002</v>
      </c>
      <c r="R240">
        <f t="shared" si="49"/>
        <v>-1.9975430004706141E-2</v>
      </c>
    </row>
    <row r="241" spans="1:19" x14ac:dyDescent="0.2">
      <c r="A241" s="52" t="s">
        <v>128</v>
      </c>
      <c r="B241" s="52"/>
      <c r="C241" s="49">
        <v>55428.450700000001</v>
      </c>
      <c r="D241" s="49">
        <v>3.5000000000000001E-3</v>
      </c>
      <c r="E241" s="27">
        <f t="shared" si="41"/>
        <v>3073.9877091799776</v>
      </c>
      <c r="F241" s="15">
        <f t="shared" si="42"/>
        <v>3074</v>
      </c>
      <c r="G241" s="15">
        <f t="shared" si="48"/>
        <v>-2.1514710002520587E-2</v>
      </c>
      <c r="J241">
        <f>G241</f>
        <v>-2.1514710002520587E-2</v>
      </c>
      <c r="O241">
        <f t="shared" ca="1" si="45"/>
        <v>-2.201894643899753E-2</v>
      </c>
      <c r="P241">
        <f t="shared" ca="1" si="43"/>
        <v>1.0752801081112774E-2</v>
      </c>
      <c r="Q241" s="1">
        <f t="shared" si="44"/>
        <v>40409.950700000001</v>
      </c>
      <c r="R241">
        <f t="shared" si="49"/>
        <v>-2.1514710002520587E-2</v>
      </c>
    </row>
    <row r="242" spans="1:19" x14ac:dyDescent="0.2">
      <c r="A242" s="9" t="s">
        <v>117</v>
      </c>
      <c r="B242" s="34" t="s">
        <v>39</v>
      </c>
      <c r="C242" s="33">
        <v>55440.704400000002</v>
      </c>
      <c r="D242" s="33">
        <v>2.0000000000000001E-4</v>
      </c>
      <c r="E242" s="27">
        <f t="shared" si="41"/>
        <v>3080.9879439626552</v>
      </c>
      <c r="F242" s="15">
        <f t="shared" si="42"/>
        <v>3081</v>
      </c>
      <c r="G242" s="15">
        <f t="shared" si="48"/>
        <v>-2.1103730003233068E-2</v>
      </c>
      <c r="K242">
        <f>G242</f>
        <v>-2.1103730003233068E-2</v>
      </c>
      <c r="O242">
        <f t="shared" ca="1" si="45"/>
        <v>-2.2049870462385938E-2</v>
      </c>
      <c r="P242">
        <f t="shared" ca="1" si="43"/>
        <v>1.0782746506819301E-2</v>
      </c>
      <c r="Q242" s="1">
        <f t="shared" si="44"/>
        <v>40422.204400000002</v>
      </c>
      <c r="R242">
        <f t="shared" si="49"/>
        <v>-2.1103730003233068E-2</v>
      </c>
    </row>
    <row r="243" spans="1:19" x14ac:dyDescent="0.2">
      <c r="A243" s="9" t="s">
        <v>106</v>
      </c>
      <c r="B243" s="34" t="s">
        <v>39</v>
      </c>
      <c r="C243" s="33">
        <v>55456.456539999999</v>
      </c>
      <c r="D243" s="33">
        <v>5.9999999999999995E-4</v>
      </c>
      <c r="E243" s="27">
        <f t="shared" si="41"/>
        <v>3089.9867507173153</v>
      </c>
      <c r="F243" s="15">
        <f t="shared" si="42"/>
        <v>3090</v>
      </c>
      <c r="G243" s="15">
        <f t="shared" si="48"/>
        <v>-2.3192470005596988E-2</v>
      </c>
      <c r="K243">
        <f>G243</f>
        <v>-2.3192470005596988E-2</v>
      </c>
      <c r="O243">
        <f t="shared" ca="1" si="45"/>
        <v>-2.2089629921028177E-2</v>
      </c>
      <c r="P243">
        <f t="shared" ca="1" si="43"/>
        <v>1.0821247768441979E-2</v>
      </c>
      <c r="Q243" s="1">
        <f t="shared" si="44"/>
        <v>40437.956539999999</v>
      </c>
      <c r="R243">
        <f t="shared" si="49"/>
        <v>-2.3192470005596988E-2</v>
      </c>
    </row>
    <row r="244" spans="1:19" x14ac:dyDescent="0.2">
      <c r="A244" s="9" t="s">
        <v>106</v>
      </c>
      <c r="B244" s="34" t="s">
        <v>39</v>
      </c>
      <c r="C244" s="33">
        <v>55456.456939999996</v>
      </c>
      <c r="D244" s="33">
        <v>4.0000000000000002E-4</v>
      </c>
      <c r="E244" s="27">
        <f t="shared" si="41"/>
        <v>3089.9869792273894</v>
      </c>
      <c r="F244" s="15">
        <f t="shared" si="42"/>
        <v>3090</v>
      </c>
      <c r="G244" s="15">
        <f t="shared" si="48"/>
        <v>-2.279247000842588E-2</v>
      </c>
      <c r="K244">
        <f>G244</f>
        <v>-2.279247000842588E-2</v>
      </c>
      <c r="O244">
        <f t="shared" ca="1" si="45"/>
        <v>-2.2089629921028177E-2</v>
      </c>
      <c r="P244">
        <f t="shared" ca="1" si="43"/>
        <v>1.0821247768441979E-2</v>
      </c>
      <c r="Q244" s="1">
        <f t="shared" si="44"/>
        <v>40437.956939999996</v>
      </c>
      <c r="R244">
        <f t="shared" si="49"/>
        <v>-2.279247000842588E-2</v>
      </c>
    </row>
    <row r="245" spans="1:19" x14ac:dyDescent="0.2">
      <c r="A245" s="52" t="s">
        <v>128</v>
      </c>
      <c r="B245" s="52"/>
      <c r="C245" s="49">
        <v>55478.373200000002</v>
      </c>
      <c r="D245" s="49">
        <v>1.4E-3</v>
      </c>
      <c r="E245" s="27">
        <f t="shared" si="41"/>
        <v>3102.5071947996844</v>
      </c>
      <c r="F245" s="15">
        <f t="shared" si="42"/>
        <v>3102.5</v>
      </c>
      <c r="G245" s="15">
        <f t="shared" si="48"/>
        <v>1.2594279993209057E-2</v>
      </c>
      <c r="J245">
        <f>G245</f>
        <v>1.2594279993209057E-2</v>
      </c>
      <c r="O245">
        <f t="shared" ca="1" si="45"/>
        <v>-2.2144851391364621E-2</v>
      </c>
      <c r="P245">
        <f t="shared" ref="P245:P262" ca="1" si="50">+D$11+D$12*$F245</f>
        <v>1.087472174291792E-2</v>
      </c>
      <c r="Q245" s="1">
        <f t="shared" si="44"/>
        <v>40459.873200000002</v>
      </c>
      <c r="S245">
        <f>G245</f>
        <v>1.2594279993209057E-2</v>
      </c>
    </row>
    <row r="246" spans="1:19" x14ac:dyDescent="0.2">
      <c r="A246" s="46" t="s">
        <v>105</v>
      </c>
      <c r="B246" s="44" t="s">
        <v>39</v>
      </c>
      <c r="C246" s="45">
        <v>55491.466500000002</v>
      </c>
      <c r="D246" s="33">
        <v>6.9999999999999999E-4</v>
      </c>
      <c r="E246" s="27">
        <f t="shared" si="41"/>
        <v>3109.9870722309934</v>
      </c>
      <c r="F246" s="15">
        <f t="shared" si="42"/>
        <v>3110</v>
      </c>
      <c r="G246" s="15">
        <f t="shared" si="48"/>
        <v>-2.2629670005699154E-2</v>
      </c>
      <c r="K246">
        <f t="shared" ref="K246:K252" si="51">G246</f>
        <v>-2.2629670005699154E-2</v>
      </c>
      <c r="O246">
        <f t="shared" ca="1" si="45"/>
        <v>-2.217798427356649E-2</v>
      </c>
      <c r="P246">
        <f t="shared" ca="1" si="50"/>
        <v>1.0906806127603487E-2</v>
      </c>
      <c r="Q246" s="1">
        <f t="shared" si="44"/>
        <v>40472.966500000002</v>
      </c>
      <c r="R246">
        <f>G246</f>
        <v>-2.2629670005699154E-2</v>
      </c>
    </row>
    <row r="247" spans="1:19" x14ac:dyDescent="0.2">
      <c r="A247" s="9" t="s">
        <v>122</v>
      </c>
      <c r="B247" s="34" t="s">
        <v>41</v>
      </c>
      <c r="C247" s="33">
        <v>55800.463219999998</v>
      </c>
      <c r="D247" s="33">
        <v>8.9999999999999998E-4</v>
      </c>
      <c r="E247" s="27">
        <f t="shared" si="41"/>
        <v>3286.5092318298998</v>
      </c>
      <c r="F247" s="15">
        <f t="shared" si="42"/>
        <v>3286.5</v>
      </c>
      <c r="G247" s="15">
        <f t="shared" si="48"/>
        <v>1.6160039995156694E-2</v>
      </c>
      <c r="K247">
        <f t="shared" si="51"/>
        <v>1.6160039995156694E-2</v>
      </c>
      <c r="O247">
        <f t="shared" ca="1" si="45"/>
        <v>-2.2957711434717094E-2</v>
      </c>
      <c r="P247">
        <f t="shared" ca="1" si="50"/>
        <v>1.1661858647203783E-2</v>
      </c>
      <c r="Q247" s="1">
        <f t="shared" si="44"/>
        <v>40781.963219999998</v>
      </c>
      <c r="S247">
        <f>G247</f>
        <v>1.6160039995156694E-2</v>
      </c>
    </row>
    <row r="248" spans="1:19" x14ac:dyDescent="0.2">
      <c r="A248" s="49" t="s">
        <v>130</v>
      </c>
      <c r="B248" s="50"/>
      <c r="C248" s="49">
        <v>55807.461320000002</v>
      </c>
      <c r="D248" s="53">
        <v>6.7999999999999999E-5</v>
      </c>
      <c r="E248" s="27">
        <f t="shared" si="41"/>
        <v>3290.5070727296024</v>
      </c>
      <c r="F248" s="15">
        <f t="shared" si="42"/>
        <v>3290.5</v>
      </c>
      <c r="G248" s="15">
        <f t="shared" si="48"/>
        <v>1.238059999741381E-2</v>
      </c>
      <c r="K248">
        <f t="shared" si="51"/>
        <v>1.238059999741381E-2</v>
      </c>
      <c r="O248">
        <f t="shared" ca="1" si="45"/>
        <v>-2.2975382305224758E-2</v>
      </c>
      <c r="P248">
        <f t="shared" ca="1" si="50"/>
        <v>1.1678970319036084E-2</v>
      </c>
      <c r="Q248" s="1">
        <f t="shared" si="44"/>
        <v>40788.961320000002</v>
      </c>
      <c r="S248">
        <f>G248</f>
        <v>1.238059999741381E-2</v>
      </c>
    </row>
    <row r="249" spans="1:19" x14ac:dyDescent="0.2">
      <c r="A249" s="9" t="s">
        <v>122</v>
      </c>
      <c r="B249" s="34" t="s">
        <v>41</v>
      </c>
      <c r="C249" s="33">
        <v>55807.4614</v>
      </c>
      <c r="D249" s="33">
        <v>1E-4</v>
      </c>
      <c r="E249" s="27">
        <f t="shared" si="41"/>
        <v>3290.5071184316162</v>
      </c>
      <c r="F249" s="15">
        <f t="shared" si="42"/>
        <v>3290.5</v>
      </c>
      <c r="G249" s="15">
        <f t="shared" si="48"/>
        <v>1.246059999539284E-2</v>
      </c>
      <c r="K249">
        <f t="shared" si="51"/>
        <v>1.246059999539284E-2</v>
      </c>
      <c r="O249">
        <f t="shared" ca="1" si="45"/>
        <v>-2.2975382305224758E-2</v>
      </c>
      <c r="P249">
        <f t="shared" ca="1" si="50"/>
        <v>1.1678970319036084E-2</v>
      </c>
      <c r="Q249" s="1">
        <f t="shared" si="44"/>
        <v>40788.9614</v>
      </c>
      <c r="S249">
        <f>G249</f>
        <v>1.246059999539284E-2</v>
      </c>
    </row>
    <row r="250" spans="1:19" x14ac:dyDescent="0.2">
      <c r="A250" s="35" t="s">
        <v>114</v>
      </c>
      <c r="B250" s="36" t="s">
        <v>41</v>
      </c>
      <c r="C250" s="35">
        <v>55847.717900000003</v>
      </c>
      <c r="D250" s="35">
        <v>5.0000000000000001E-4</v>
      </c>
      <c r="E250" s="27">
        <f t="shared" si="41"/>
        <v>3313.50465807506</v>
      </c>
      <c r="F250" s="15">
        <f t="shared" si="42"/>
        <v>3313.5</v>
      </c>
      <c r="G250" s="15">
        <f t="shared" si="48"/>
        <v>8.1538199956412427E-3</v>
      </c>
      <c r="K250">
        <f t="shared" si="51"/>
        <v>8.1538199956412427E-3</v>
      </c>
      <c r="O250">
        <f t="shared" ca="1" si="45"/>
        <v>-2.3076989810643815E-2</v>
      </c>
      <c r="P250">
        <f t="shared" ca="1" si="50"/>
        <v>1.1777362432071817E-2</v>
      </c>
      <c r="Q250" s="1">
        <f t="shared" si="44"/>
        <v>40829.217900000003</v>
      </c>
      <c r="S250">
        <f>G250</f>
        <v>8.1538199956412427E-3</v>
      </c>
    </row>
    <row r="251" spans="1:19" x14ac:dyDescent="0.2">
      <c r="A251" s="9" t="s">
        <v>122</v>
      </c>
      <c r="B251" s="34" t="s">
        <v>39</v>
      </c>
      <c r="C251" s="33">
        <v>55871.319029999999</v>
      </c>
      <c r="D251" s="33">
        <v>1E-4</v>
      </c>
      <c r="E251" s="27">
        <f t="shared" si="41"/>
        <v>3326.9873980749335</v>
      </c>
      <c r="F251" s="15">
        <f t="shared" si="42"/>
        <v>3327</v>
      </c>
      <c r="G251" s="15">
        <f t="shared" si="48"/>
        <v>-2.2059290007746313E-2</v>
      </c>
      <c r="K251">
        <f t="shared" si="51"/>
        <v>-2.2059290007746313E-2</v>
      </c>
      <c r="O251">
        <f t="shared" ca="1" si="45"/>
        <v>-2.3136628998607175E-2</v>
      </c>
      <c r="P251">
        <f t="shared" ca="1" si="50"/>
        <v>1.1835114324505834E-2</v>
      </c>
      <c r="Q251" s="1">
        <f t="shared" si="44"/>
        <v>40852.819029999999</v>
      </c>
      <c r="R251">
        <f>G251</f>
        <v>-2.2059290007746313E-2</v>
      </c>
    </row>
    <row r="252" spans="1:19" x14ac:dyDescent="0.2">
      <c r="A252" s="9" t="s">
        <v>122</v>
      </c>
      <c r="B252" s="34" t="s">
        <v>39</v>
      </c>
      <c r="C252" s="33">
        <v>55871.319329999998</v>
      </c>
      <c r="D252" s="33">
        <v>2.0000000000000001E-4</v>
      </c>
      <c r="E252" s="27">
        <f t="shared" si="41"/>
        <v>3326.9875694574903</v>
      </c>
      <c r="F252" s="15">
        <f t="shared" si="42"/>
        <v>3327</v>
      </c>
      <c r="G252" s="15">
        <f t="shared" si="48"/>
        <v>-2.1759290008048993E-2</v>
      </c>
      <c r="K252">
        <f t="shared" si="51"/>
        <v>-2.1759290008048993E-2</v>
      </c>
      <c r="O252">
        <f t="shared" ca="1" si="45"/>
        <v>-2.3136628998607175E-2</v>
      </c>
      <c r="P252">
        <f t="shared" ca="1" si="50"/>
        <v>1.1835114324505834E-2</v>
      </c>
      <c r="Q252" s="1">
        <f t="shared" si="44"/>
        <v>40852.819329999998</v>
      </c>
      <c r="R252">
        <f>G252</f>
        <v>-2.1759290008048993E-2</v>
      </c>
    </row>
    <row r="253" spans="1:19" x14ac:dyDescent="0.2">
      <c r="A253" s="9" t="s">
        <v>123</v>
      </c>
      <c r="B253" s="34" t="s">
        <v>39</v>
      </c>
      <c r="C253" s="33">
        <v>56186.402499999997</v>
      </c>
      <c r="D253" s="33">
        <v>1.1000000000000001E-3</v>
      </c>
      <c r="E253" s="27">
        <f t="shared" si="41"/>
        <v>3506.9867669301034</v>
      </c>
      <c r="F253" s="15">
        <f t="shared" si="42"/>
        <v>3507</v>
      </c>
      <c r="G253" s="15">
        <f t="shared" si="48"/>
        <v>-2.3164090009231586E-2</v>
      </c>
      <c r="J253">
        <f>G253</f>
        <v>-2.3164090009231586E-2</v>
      </c>
      <c r="O253">
        <f t="shared" ca="1" si="45"/>
        <v>-2.3931818171451989E-2</v>
      </c>
      <c r="P253">
        <f t="shared" ca="1" si="50"/>
        <v>1.2605139556959395E-2</v>
      </c>
      <c r="Q253" s="1">
        <f t="shared" si="44"/>
        <v>41167.902499999997</v>
      </c>
      <c r="R253">
        <f>G253</f>
        <v>-2.3164090009231586E-2</v>
      </c>
    </row>
    <row r="254" spans="1:19" x14ac:dyDescent="0.2">
      <c r="A254" s="9" t="s">
        <v>121</v>
      </c>
      <c r="B254" s="34" t="s">
        <v>39</v>
      </c>
      <c r="C254" s="33">
        <v>56203.909099999997</v>
      </c>
      <c r="D254" s="33">
        <v>5.0000000000000001E-4</v>
      </c>
      <c r="E254" s="27">
        <f t="shared" si="41"/>
        <v>3516.9878531527484</v>
      </c>
      <c r="F254" s="15">
        <f t="shared" si="42"/>
        <v>3517</v>
      </c>
      <c r="G254" s="15">
        <f t="shared" si="48"/>
        <v>-2.1262690010189544E-2</v>
      </c>
      <c r="K254">
        <f>G254</f>
        <v>-2.1262690010189544E-2</v>
      </c>
      <c r="O254">
        <f t="shared" ca="1" si="45"/>
        <v>-2.3975995347721143E-2</v>
      </c>
      <c r="P254">
        <f t="shared" ca="1" si="50"/>
        <v>1.2647918736540149E-2</v>
      </c>
      <c r="Q254" s="1">
        <f t="shared" si="44"/>
        <v>41185.409099999997</v>
      </c>
      <c r="R254">
        <f>G254</f>
        <v>-2.1262690010189544E-2</v>
      </c>
    </row>
    <row r="255" spans="1:19" x14ac:dyDescent="0.2">
      <c r="A255" s="33" t="s">
        <v>125</v>
      </c>
      <c r="B255" s="34" t="s">
        <v>41</v>
      </c>
      <c r="C255" s="33">
        <v>56477.890800000001</v>
      </c>
      <c r="D255" s="33">
        <v>2.9999999999999997E-4</v>
      </c>
      <c r="E255" s="27">
        <f t="shared" si="41"/>
        <v>3673.5068005855273</v>
      </c>
      <c r="F255" s="15">
        <f t="shared" si="42"/>
        <v>3673.5</v>
      </c>
      <c r="G255" s="15">
        <f t="shared" si="48"/>
        <v>1.1904219994903542E-2</v>
      </c>
      <c r="K255">
        <f>G255</f>
        <v>1.1904219994903542E-2</v>
      </c>
      <c r="O255">
        <f t="shared" ca="1" si="45"/>
        <v>-2.4667368156333438E-2</v>
      </c>
      <c r="P255">
        <f t="shared" ca="1" si="50"/>
        <v>1.331741289697894E-2</v>
      </c>
      <c r="Q255" s="1">
        <f t="shared" si="44"/>
        <v>41459.390800000001</v>
      </c>
      <c r="S255">
        <f>G255</f>
        <v>1.1904219994903542E-2</v>
      </c>
    </row>
    <row r="256" spans="1:19" x14ac:dyDescent="0.2">
      <c r="A256" s="46" t="s">
        <v>126</v>
      </c>
      <c r="B256" s="44" t="s">
        <v>39</v>
      </c>
      <c r="C256" s="33">
        <v>56494.4902</v>
      </c>
      <c r="D256" s="45">
        <v>2.9999999999999997E-4</v>
      </c>
      <c r="E256" s="27">
        <f t="shared" si="41"/>
        <v>3682.9896259567672</v>
      </c>
      <c r="F256" s="15">
        <f t="shared" si="42"/>
        <v>3683</v>
      </c>
      <c r="G256" s="15">
        <f t="shared" si="48"/>
        <v>-1.8159450002713129E-2</v>
      </c>
      <c r="J256">
        <f>G256</f>
        <v>-1.8159450002713129E-2</v>
      </c>
      <c r="O256">
        <f t="shared" ca="1" si="45"/>
        <v>-2.4709336473789135E-2</v>
      </c>
      <c r="P256">
        <f t="shared" ca="1" si="50"/>
        <v>1.3358053117580655E-2</v>
      </c>
      <c r="Q256" s="1">
        <f t="shared" si="44"/>
        <v>41475.9902</v>
      </c>
      <c r="R256">
        <f>G256</f>
        <v>-1.8159450002713129E-2</v>
      </c>
    </row>
    <row r="257" spans="1:19" x14ac:dyDescent="0.2">
      <c r="A257" s="9" t="s">
        <v>124</v>
      </c>
      <c r="B257" s="34" t="s">
        <v>39</v>
      </c>
      <c r="C257" s="33">
        <v>56562.759899999997</v>
      </c>
      <c r="D257" s="33">
        <v>6.9999999999999999E-4</v>
      </c>
      <c r="E257" s="27">
        <f t="shared" si="41"/>
        <v>3721.9904117229371</v>
      </c>
      <c r="F257" s="15">
        <f t="shared" si="42"/>
        <v>3722</v>
      </c>
      <c r="G257" s="15">
        <f t="shared" si="48"/>
        <v>-1.6783990009571426E-2</v>
      </c>
      <c r="K257">
        <f>G257</f>
        <v>-1.6783990009571426E-2</v>
      </c>
      <c r="O257">
        <f t="shared" ca="1" si="45"/>
        <v>-2.4881627461238846E-2</v>
      </c>
      <c r="P257">
        <f t="shared" ca="1" si="50"/>
        <v>1.3524891917945595E-2</v>
      </c>
      <c r="Q257" s="1">
        <f t="shared" si="44"/>
        <v>41544.259899999997</v>
      </c>
      <c r="R257">
        <f>G257</f>
        <v>-1.6783990009571426E-2</v>
      </c>
    </row>
    <row r="258" spans="1:19" x14ac:dyDescent="0.2">
      <c r="A258" s="46" t="s">
        <v>126</v>
      </c>
      <c r="B258" s="44" t="s">
        <v>39</v>
      </c>
      <c r="C258" s="33">
        <v>56579.419199999997</v>
      </c>
      <c r="D258" s="45">
        <v>2E-3</v>
      </c>
      <c r="E258" s="27">
        <f t="shared" si="41"/>
        <v>3731.5074564779948</v>
      </c>
      <c r="F258" s="15">
        <f t="shared" si="42"/>
        <v>3731.5</v>
      </c>
      <c r="G258" s="15">
        <f t="shared" si="48"/>
        <v>1.3052339993009809E-2</v>
      </c>
      <c r="J258">
        <f>G258</f>
        <v>1.3052339993009809E-2</v>
      </c>
      <c r="O258">
        <f t="shared" ca="1" si="45"/>
        <v>-2.4923595778694543E-2</v>
      </c>
      <c r="P258">
        <f t="shared" ca="1" si="50"/>
        <v>1.3565532138547311E-2</v>
      </c>
      <c r="Q258" s="1">
        <f t="shared" si="44"/>
        <v>41560.919199999997</v>
      </c>
      <c r="S258">
        <f>G258</f>
        <v>1.3052339993009809E-2</v>
      </c>
    </row>
    <row r="259" spans="1:19" x14ac:dyDescent="0.2">
      <c r="A259" s="46" t="s">
        <v>126</v>
      </c>
      <c r="B259" s="44" t="s">
        <v>39</v>
      </c>
      <c r="C259" s="33">
        <v>56592.512000000002</v>
      </c>
      <c r="D259" s="45">
        <v>1.6999999999999999E-3</v>
      </c>
      <c r="E259" s="27">
        <f t="shared" si="41"/>
        <v>3738.987048271712</v>
      </c>
      <c r="F259" s="15">
        <f t="shared" si="42"/>
        <v>3739</v>
      </c>
      <c r="G259" s="15">
        <f t="shared" si="48"/>
        <v>-2.2671610000543296E-2</v>
      </c>
      <c r="J259">
        <f>G259</f>
        <v>-2.2671610000543296E-2</v>
      </c>
      <c r="O259">
        <f t="shared" ca="1" si="45"/>
        <v>-2.4956728660896411E-2</v>
      </c>
      <c r="P259">
        <f t="shared" ca="1" si="50"/>
        <v>1.3597616523232874E-2</v>
      </c>
      <c r="Q259" s="1">
        <f t="shared" si="44"/>
        <v>41574.012000000002</v>
      </c>
      <c r="R259">
        <f>G259</f>
        <v>-2.2671610000543296E-2</v>
      </c>
    </row>
    <row r="260" spans="1:19" x14ac:dyDescent="0.2">
      <c r="A260" s="9" t="s">
        <v>127</v>
      </c>
      <c r="B260" s="34" t="s">
        <v>39</v>
      </c>
      <c r="C260" s="33">
        <v>56634.523699999998</v>
      </c>
      <c r="D260" s="33">
        <v>2.0000000000000001E-4</v>
      </c>
      <c r="E260" s="27">
        <f t="shared" si="41"/>
        <v>3762.9872901267736</v>
      </c>
      <c r="F260" s="15">
        <f t="shared" si="42"/>
        <v>3763</v>
      </c>
      <c r="G260" s="15">
        <f t="shared" si="48"/>
        <v>-2.2248250010306947E-2</v>
      </c>
      <c r="K260">
        <f>G260</f>
        <v>-2.2248250010306947E-2</v>
      </c>
      <c r="O260">
        <f t="shared" ca="1" si="45"/>
        <v>-2.5062753883942385E-2</v>
      </c>
      <c r="P260">
        <f t="shared" ca="1" si="50"/>
        <v>1.3700286554226681E-2</v>
      </c>
      <c r="Q260" s="1">
        <f t="shared" si="44"/>
        <v>41616.023699999998</v>
      </c>
      <c r="R260">
        <f>G260</f>
        <v>-2.2248250010306947E-2</v>
      </c>
    </row>
    <row r="261" spans="1:19" x14ac:dyDescent="0.2">
      <c r="A261" s="46" t="s">
        <v>126</v>
      </c>
      <c r="B261" s="44" t="s">
        <v>39</v>
      </c>
      <c r="C261" s="33">
        <v>56650.277300000002</v>
      </c>
      <c r="D261" s="45">
        <v>5.9999999999999995E-4</v>
      </c>
      <c r="E261" s="27">
        <f t="shared" si="41"/>
        <v>3771.9869309432133</v>
      </c>
      <c r="F261" s="15">
        <f t="shared" si="42"/>
        <v>3772</v>
      </c>
      <c r="G261" s="15">
        <f t="shared" si="48"/>
        <v>-2.2876990005897824E-2</v>
      </c>
      <c r="J261">
        <f>G261</f>
        <v>-2.2876990005897824E-2</v>
      </c>
      <c r="O261">
        <f t="shared" ca="1" si="45"/>
        <v>-2.5102513342584624E-2</v>
      </c>
      <c r="P261">
        <f t="shared" ca="1" si="50"/>
        <v>1.3738787815849359E-2</v>
      </c>
      <c r="Q261" s="1">
        <f t="shared" si="44"/>
        <v>41631.777300000002</v>
      </c>
      <c r="R261">
        <f>G261</f>
        <v>-2.2876990005897824E-2</v>
      </c>
    </row>
    <row r="262" spans="1:19" x14ac:dyDescent="0.2">
      <c r="A262" s="51" t="s">
        <v>129</v>
      </c>
      <c r="B262" s="50"/>
      <c r="C262" s="51">
        <v>56908.506300000001</v>
      </c>
      <c r="D262" s="51">
        <v>4.1999999999999997E-3</v>
      </c>
      <c r="E262" s="27">
        <f t="shared" si="41"/>
        <v>3919.5067517072221</v>
      </c>
      <c r="F262" s="15">
        <f t="shared" si="42"/>
        <v>3919.5</v>
      </c>
      <c r="G262" s="15">
        <f t="shared" si="48"/>
        <v>1.18186599938781E-2</v>
      </c>
      <c r="J262">
        <f>G262</f>
        <v>1.18186599938781E-2</v>
      </c>
      <c r="O262">
        <f t="shared" ca="1" si="45"/>
        <v>-2.5754126692554679E-2</v>
      </c>
      <c r="P262">
        <f t="shared" ca="1" si="50"/>
        <v>1.4369780714665475E-2</v>
      </c>
      <c r="Q262" s="1">
        <f t="shared" si="44"/>
        <v>41890.006300000001</v>
      </c>
      <c r="S262">
        <f>G262</f>
        <v>1.18186599938781E-2</v>
      </c>
    </row>
    <row r="263" spans="1:19" x14ac:dyDescent="0.2">
      <c r="A263" s="69"/>
      <c r="B263" s="70"/>
      <c r="C263" s="69"/>
      <c r="D263" s="69"/>
      <c r="E263" s="47"/>
    </row>
    <row r="264" spans="1:19" x14ac:dyDescent="0.2">
      <c r="A264" s="69"/>
      <c r="B264" s="70"/>
      <c r="C264" s="69"/>
      <c r="D264" s="69"/>
      <c r="E264" s="47"/>
    </row>
    <row r="265" spans="1:19" x14ac:dyDescent="0.2">
      <c r="A265" s="69"/>
      <c r="B265" s="70"/>
      <c r="C265" s="69"/>
      <c r="D265" s="69"/>
      <c r="E265" s="47"/>
    </row>
    <row r="266" spans="1:19" x14ac:dyDescent="0.2">
      <c r="A266" s="69"/>
      <c r="B266" s="70"/>
      <c r="C266" s="69"/>
      <c r="D266" s="69"/>
      <c r="E266" s="47"/>
    </row>
    <row r="267" spans="1:19" x14ac:dyDescent="0.2">
      <c r="A267" s="69"/>
      <c r="B267" s="70"/>
      <c r="C267" s="69"/>
      <c r="D267" s="69"/>
      <c r="E267" s="47"/>
    </row>
    <row r="268" spans="1:19" x14ac:dyDescent="0.2">
      <c r="A268" s="69"/>
      <c r="B268" s="70"/>
      <c r="C268" s="69"/>
      <c r="D268" s="69"/>
      <c r="E268" s="47"/>
    </row>
    <row r="269" spans="1:19" x14ac:dyDescent="0.2">
      <c r="A269" s="69"/>
      <c r="B269" s="70"/>
      <c r="C269" s="69"/>
      <c r="D269" s="69"/>
      <c r="E269" s="47"/>
    </row>
    <row r="270" spans="1:19" x14ac:dyDescent="0.2">
      <c r="A270" s="69"/>
      <c r="B270" s="70"/>
      <c r="C270" s="69"/>
      <c r="D270" s="69"/>
      <c r="E270" s="47"/>
    </row>
    <row r="271" spans="1:19" x14ac:dyDescent="0.2">
      <c r="A271" s="69"/>
      <c r="B271" s="70"/>
      <c r="C271" s="69"/>
      <c r="D271" s="69"/>
      <c r="E271" s="47"/>
    </row>
    <row r="272" spans="1:19" x14ac:dyDescent="0.2">
      <c r="A272" s="69"/>
      <c r="B272" s="70"/>
      <c r="C272" s="69"/>
      <c r="D272" s="69"/>
      <c r="E272" s="47"/>
    </row>
    <row r="273" spans="1:5" x14ac:dyDescent="0.2">
      <c r="A273" s="69"/>
      <c r="B273" s="70"/>
      <c r="C273" s="69"/>
      <c r="D273" s="69"/>
      <c r="E273" s="47"/>
    </row>
    <row r="274" spans="1:5" x14ac:dyDescent="0.2">
      <c r="A274" s="69"/>
      <c r="B274" s="70"/>
      <c r="C274" s="69"/>
      <c r="D274" s="69"/>
      <c r="E274" s="47"/>
    </row>
    <row r="275" spans="1:5" x14ac:dyDescent="0.2">
      <c r="A275" s="69"/>
      <c r="B275" s="70"/>
      <c r="C275" s="69"/>
      <c r="D275" s="69"/>
      <c r="E275" s="47"/>
    </row>
    <row r="276" spans="1:5" x14ac:dyDescent="0.2">
      <c r="A276" s="69"/>
      <c r="B276" s="70"/>
      <c r="C276" s="69"/>
      <c r="D276" s="69"/>
      <c r="E276" s="47"/>
    </row>
    <row r="277" spans="1:5" x14ac:dyDescent="0.2">
      <c r="A277" s="69"/>
      <c r="B277" s="70"/>
      <c r="C277" s="69"/>
      <c r="D277" s="69"/>
      <c r="E277" s="47"/>
    </row>
    <row r="278" spans="1:5" x14ac:dyDescent="0.2">
      <c r="A278" s="69"/>
      <c r="B278" s="70"/>
      <c r="C278" s="69"/>
      <c r="D278" s="69"/>
      <c r="E278" s="47"/>
    </row>
    <row r="279" spans="1:5" x14ac:dyDescent="0.2">
      <c r="A279" s="69"/>
      <c r="B279" s="70"/>
      <c r="C279" s="69"/>
      <c r="D279" s="69"/>
      <c r="E279" s="47"/>
    </row>
    <row r="280" spans="1:5" x14ac:dyDescent="0.2">
      <c r="A280" s="69"/>
      <c r="B280" s="70"/>
      <c r="C280" s="69"/>
      <c r="D280" s="69"/>
      <c r="E280" s="47"/>
    </row>
    <row r="281" spans="1:5" x14ac:dyDescent="0.2">
      <c r="A281" s="69"/>
      <c r="B281" s="70"/>
      <c r="C281" s="69"/>
      <c r="D281" s="69"/>
      <c r="E281" s="47"/>
    </row>
    <row r="282" spans="1:5" x14ac:dyDescent="0.2">
      <c r="A282" s="69"/>
      <c r="B282" s="70"/>
      <c r="C282" s="69"/>
      <c r="D282" s="69"/>
      <c r="E282" s="47"/>
    </row>
    <row r="283" spans="1:5" x14ac:dyDescent="0.2">
      <c r="A283" s="69"/>
      <c r="B283" s="70"/>
      <c r="C283" s="69"/>
      <c r="D283" s="69"/>
      <c r="E283" s="47"/>
    </row>
    <row r="284" spans="1:5" x14ac:dyDescent="0.2">
      <c r="A284" s="69"/>
      <c r="B284" s="70"/>
      <c r="C284" s="69"/>
      <c r="D284" s="69"/>
      <c r="E284" s="47"/>
    </row>
    <row r="285" spans="1:5" x14ac:dyDescent="0.2">
      <c r="A285" s="69"/>
      <c r="B285" s="70"/>
      <c r="C285" s="69"/>
      <c r="D285" s="69"/>
      <c r="E285" s="47"/>
    </row>
    <row r="286" spans="1:5" x14ac:dyDescent="0.2">
      <c r="A286" s="69"/>
      <c r="B286" s="70"/>
      <c r="C286" s="69"/>
      <c r="D286" s="69"/>
      <c r="E286" s="47"/>
    </row>
    <row r="287" spans="1:5" x14ac:dyDescent="0.2">
      <c r="A287" s="69"/>
      <c r="B287" s="70"/>
      <c r="C287" s="69"/>
      <c r="D287" s="69"/>
      <c r="E287" s="47"/>
    </row>
    <row r="288" spans="1:5" x14ac:dyDescent="0.2">
      <c r="A288" s="69"/>
      <c r="B288" s="70"/>
      <c r="C288" s="69"/>
      <c r="D288" s="69"/>
      <c r="E288" s="47"/>
    </row>
    <row r="289" spans="1:5" x14ac:dyDescent="0.2">
      <c r="A289" s="69"/>
      <c r="B289" s="70"/>
      <c r="C289" s="69"/>
      <c r="D289" s="69"/>
      <c r="E289" s="47"/>
    </row>
    <row r="290" spans="1:5" x14ac:dyDescent="0.2">
      <c r="A290" s="69"/>
      <c r="B290" s="70"/>
      <c r="C290" s="69"/>
      <c r="D290" s="69"/>
      <c r="E290" s="47"/>
    </row>
    <row r="291" spans="1:5" x14ac:dyDescent="0.2">
      <c r="A291" s="69"/>
      <c r="B291" s="70"/>
      <c r="C291" s="69"/>
      <c r="D291" s="69"/>
      <c r="E291" s="47"/>
    </row>
    <row r="292" spans="1:5" x14ac:dyDescent="0.2">
      <c r="A292" s="69"/>
      <c r="B292" s="70"/>
      <c r="C292" s="69"/>
      <c r="D292" s="69"/>
      <c r="E292" s="47"/>
    </row>
    <row r="293" spans="1:5" x14ac:dyDescent="0.2">
      <c r="A293" s="69"/>
      <c r="B293" s="70"/>
      <c r="C293" s="69"/>
      <c r="D293" s="69"/>
      <c r="E293" s="47"/>
    </row>
    <row r="294" spans="1:5" x14ac:dyDescent="0.2">
      <c r="A294" s="69"/>
      <c r="B294" s="70"/>
      <c r="C294" s="69"/>
      <c r="D294" s="69"/>
      <c r="E294" s="47"/>
    </row>
    <row r="295" spans="1:5" x14ac:dyDescent="0.2">
      <c r="A295" s="69"/>
      <c r="B295" s="70"/>
      <c r="C295" s="69"/>
      <c r="D295" s="69"/>
      <c r="E295" s="47"/>
    </row>
    <row r="296" spans="1:5" x14ac:dyDescent="0.2">
      <c r="A296" s="69"/>
      <c r="B296" s="70"/>
      <c r="C296" s="69"/>
      <c r="D296" s="69"/>
      <c r="E296" s="47"/>
    </row>
    <row r="297" spans="1:5" x14ac:dyDescent="0.2">
      <c r="A297" s="69"/>
      <c r="B297" s="70"/>
      <c r="C297" s="69"/>
      <c r="D297" s="69"/>
      <c r="E297" s="47"/>
    </row>
    <row r="298" spans="1:5" x14ac:dyDescent="0.2">
      <c r="A298" s="69"/>
      <c r="B298" s="70"/>
      <c r="C298" s="69"/>
      <c r="D298" s="69"/>
      <c r="E298" s="47"/>
    </row>
    <row r="299" spans="1:5" x14ac:dyDescent="0.2">
      <c r="A299" s="69"/>
      <c r="B299" s="70"/>
      <c r="C299" s="69"/>
      <c r="D299" s="69"/>
      <c r="E299" s="47"/>
    </row>
    <row r="300" spans="1:5" x14ac:dyDescent="0.2">
      <c r="A300" s="69"/>
      <c r="B300" s="70"/>
      <c r="C300" s="69"/>
      <c r="D300" s="69"/>
      <c r="E300" s="47"/>
    </row>
    <row r="301" spans="1:5" x14ac:dyDescent="0.2">
      <c r="A301" s="69"/>
      <c r="B301" s="70"/>
      <c r="C301" s="69"/>
      <c r="D301" s="69"/>
      <c r="E301" s="47"/>
    </row>
    <row r="302" spans="1:5" x14ac:dyDescent="0.2">
      <c r="A302" s="69"/>
      <c r="B302" s="70"/>
      <c r="C302" s="69"/>
      <c r="D302" s="69"/>
      <c r="E302" s="47"/>
    </row>
    <row r="303" spans="1:5" x14ac:dyDescent="0.2">
      <c r="A303" s="69"/>
      <c r="B303" s="70"/>
      <c r="C303" s="69"/>
      <c r="D303" s="69"/>
      <c r="E303" s="47"/>
    </row>
    <row r="304" spans="1:5" x14ac:dyDescent="0.2">
      <c r="A304" s="69"/>
      <c r="B304" s="70"/>
      <c r="C304" s="69"/>
      <c r="D304" s="69"/>
      <c r="E304" s="47"/>
    </row>
    <row r="305" spans="1:5" x14ac:dyDescent="0.2">
      <c r="A305" s="69"/>
      <c r="B305" s="70"/>
      <c r="C305" s="69"/>
      <c r="D305" s="69"/>
      <c r="E305" s="47"/>
    </row>
    <row r="306" spans="1:5" x14ac:dyDescent="0.2">
      <c r="A306" s="69"/>
      <c r="B306" s="70"/>
      <c r="C306" s="69"/>
      <c r="D306" s="69"/>
      <c r="E306" s="47"/>
    </row>
    <row r="307" spans="1:5" x14ac:dyDescent="0.2">
      <c r="A307" s="69"/>
      <c r="B307" s="70"/>
      <c r="C307" s="69"/>
      <c r="D307" s="69"/>
      <c r="E307" s="47"/>
    </row>
    <row r="308" spans="1:5" x14ac:dyDescent="0.2">
      <c r="A308" s="69"/>
      <c r="B308" s="70"/>
      <c r="C308" s="69"/>
      <c r="D308" s="69"/>
      <c r="E308" s="47"/>
    </row>
    <row r="309" spans="1:5" x14ac:dyDescent="0.2">
      <c r="A309" s="69"/>
      <c r="B309" s="70"/>
      <c r="C309" s="69"/>
      <c r="D309" s="69"/>
      <c r="E309" s="47"/>
    </row>
    <row r="310" spans="1:5" x14ac:dyDescent="0.2">
      <c r="A310" s="69"/>
      <c r="B310" s="70"/>
      <c r="C310" s="69"/>
      <c r="D310" s="69"/>
      <c r="E310" s="47"/>
    </row>
    <row r="311" spans="1:5" x14ac:dyDescent="0.2">
      <c r="A311" s="69"/>
      <c r="B311" s="70"/>
      <c r="C311" s="69"/>
      <c r="D311" s="69"/>
      <c r="E311" s="47"/>
    </row>
    <row r="312" spans="1:5" x14ac:dyDescent="0.2">
      <c r="A312" s="69"/>
      <c r="B312" s="70"/>
      <c r="C312" s="69"/>
      <c r="D312" s="69"/>
      <c r="E312" s="47"/>
    </row>
    <row r="313" spans="1:5" x14ac:dyDescent="0.2">
      <c r="A313" s="69"/>
      <c r="B313" s="70"/>
      <c r="C313" s="69"/>
      <c r="D313" s="69"/>
      <c r="E313" s="47"/>
    </row>
    <row r="314" spans="1:5" x14ac:dyDescent="0.2">
      <c r="A314" s="69"/>
      <c r="B314" s="70"/>
      <c r="C314" s="69"/>
      <c r="D314" s="69"/>
      <c r="E314" s="47"/>
    </row>
    <row r="315" spans="1:5" x14ac:dyDescent="0.2">
      <c r="A315" s="69"/>
      <c r="B315" s="70"/>
      <c r="C315" s="69"/>
      <c r="D315" s="69"/>
      <c r="E315" s="47"/>
    </row>
    <row r="316" spans="1:5" x14ac:dyDescent="0.2">
      <c r="A316" s="69"/>
      <c r="B316" s="70"/>
      <c r="C316" s="69"/>
      <c r="D316" s="69"/>
      <c r="E316" s="47"/>
    </row>
    <row r="317" spans="1:5" x14ac:dyDescent="0.2">
      <c r="A317" s="69"/>
      <c r="B317" s="70"/>
      <c r="C317" s="69"/>
      <c r="D317" s="69"/>
      <c r="E317" s="47"/>
    </row>
    <row r="318" spans="1:5" x14ac:dyDescent="0.2">
      <c r="A318" s="69"/>
      <c r="B318" s="70"/>
      <c r="C318" s="69"/>
      <c r="D318" s="69"/>
      <c r="E318" s="47"/>
    </row>
    <row r="319" spans="1:5" x14ac:dyDescent="0.2">
      <c r="A319" s="69"/>
      <c r="B319" s="70"/>
      <c r="C319" s="69"/>
      <c r="D319" s="69"/>
      <c r="E319" s="47"/>
    </row>
    <row r="320" spans="1:5" x14ac:dyDescent="0.2">
      <c r="A320" s="69"/>
      <c r="B320" s="70"/>
      <c r="C320" s="69"/>
      <c r="D320" s="69"/>
      <c r="E320" s="47"/>
    </row>
    <row r="321" spans="1:5" x14ac:dyDescent="0.2">
      <c r="A321" s="69"/>
      <c r="B321" s="70"/>
      <c r="C321" s="69"/>
      <c r="D321" s="69"/>
      <c r="E321" s="47"/>
    </row>
    <row r="322" spans="1:5" x14ac:dyDescent="0.2">
      <c r="A322" s="69"/>
      <c r="B322" s="70"/>
      <c r="C322" s="69"/>
      <c r="D322" s="69"/>
      <c r="E322" s="47"/>
    </row>
    <row r="323" spans="1:5" x14ac:dyDescent="0.2">
      <c r="A323" s="69"/>
      <c r="B323" s="70"/>
      <c r="C323" s="69"/>
      <c r="D323" s="69"/>
      <c r="E323" s="47"/>
    </row>
    <row r="324" spans="1:5" x14ac:dyDescent="0.2">
      <c r="A324" s="69"/>
      <c r="B324" s="70"/>
      <c r="C324" s="69"/>
      <c r="D324" s="69"/>
      <c r="E324" s="47"/>
    </row>
    <row r="325" spans="1:5" x14ac:dyDescent="0.2">
      <c r="A325" s="69"/>
      <c r="B325" s="70"/>
      <c r="C325" s="69"/>
      <c r="D325" s="69"/>
      <c r="E325" s="47"/>
    </row>
    <row r="326" spans="1:5" x14ac:dyDescent="0.2">
      <c r="A326" s="69"/>
      <c r="B326" s="70"/>
      <c r="C326" s="69"/>
      <c r="D326" s="69"/>
      <c r="E326" s="47"/>
    </row>
    <row r="327" spans="1:5" x14ac:dyDescent="0.2">
      <c r="A327" s="69"/>
      <c r="B327" s="70"/>
      <c r="C327" s="69"/>
      <c r="D327" s="69"/>
      <c r="E327" s="47"/>
    </row>
    <row r="328" spans="1:5" x14ac:dyDescent="0.2">
      <c r="A328" s="69"/>
      <c r="B328" s="70"/>
      <c r="C328" s="69"/>
      <c r="D328" s="69"/>
      <c r="E328" s="47"/>
    </row>
    <row r="329" spans="1:5" x14ac:dyDescent="0.2">
      <c r="A329" s="69"/>
      <c r="B329" s="70"/>
      <c r="C329" s="69"/>
      <c r="D329" s="69"/>
      <c r="E329" s="47"/>
    </row>
    <row r="330" spans="1:5" x14ac:dyDescent="0.2">
      <c r="A330" s="69"/>
      <c r="B330" s="70"/>
      <c r="C330" s="69"/>
      <c r="D330" s="69"/>
      <c r="E330" s="47"/>
    </row>
    <row r="331" spans="1:5" x14ac:dyDescent="0.2">
      <c r="A331" s="69"/>
      <c r="B331" s="70"/>
      <c r="C331" s="69"/>
      <c r="D331" s="69"/>
      <c r="E331" s="47"/>
    </row>
    <row r="332" spans="1:5" x14ac:dyDescent="0.2">
      <c r="A332" s="69"/>
      <c r="B332" s="70"/>
      <c r="C332" s="69"/>
      <c r="D332" s="69"/>
      <c r="E332" s="47"/>
    </row>
    <row r="333" spans="1:5" x14ac:dyDescent="0.2">
      <c r="A333" s="69"/>
      <c r="B333" s="70"/>
      <c r="C333" s="69"/>
      <c r="D333" s="69"/>
      <c r="E333" s="47"/>
    </row>
    <row r="334" spans="1:5" x14ac:dyDescent="0.2">
      <c r="A334" s="69"/>
      <c r="B334" s="70"/>
      <c r="C334" s="69"/>
      <c r="D334" s="69"/>
      <c r="E334" s="47"/>
    </row>
    <row r="335" spans="1:5" x14ac:dyDescent="0.2">
      <c r="A335" s="69"/>
      <c r="B335" s="70"/>
      <c r="C335" s="69"/>
      <c r="D335" s="69"/>
      <c r="E335" s="47"/>
    </row>
    <row r="336" spans="1:5" x14ac:dyDescent="0.2">
      <c r="A336" s="69"/>
      <c r="B336" s="70"/>
      <c r="C336" s="69"/>
      <c r="D336" s="69"/>
      <c r="E336" s="47"/>
    </row>
    <row r="337" spans="1:5" x14ac:dyDescent="0.2">
      <c r="A337" s="69"/>
      <c r="B337" s="70"/>
      <c r="C337" s="69"/>
      <c r="D337" s="69"/>
      <c r="E337" s="47"/>
    </row>
    <row r="338" spans="1:5" x14ac:dyDescent="0.2">
      <c r="A338" s="69"/>
      <c r="B338" s="70"/>
      <c r="C338" s="69"/>
      <c r="D338" s="69"/>
      <c r="E338" s="47"/>
    </row>
    <row r="339" spans="1:5" x14ac:dyDescent="0.2">
      <c r="A339" s="69"/>
      <c r="B339" s="70"/>
      <c r="C339" s="69"/>
      <c r="D339" s="69"/>
      <c r="E339" s="47"/>
    </row>
    <row r="340" spans="1:5" x14ac:dyDescent="0.2">
      <c r="A340" s="69"/>
      <c r="B340" s="70"/>
      <c r="C340" s="69"/>
      <c r="D340" s="69"/>
      <c r="E340" s="47"/>
    </row>
    <row r="341" spans="1:5" x14ac:dyDescent="0.2">
      <c r="A341" s="69"/>
      <c r="B341" s="70"/>
      <c r="C341" s="69"/>
      <c r="D341" s="69"/>
      <c r="E341" s="47"/>
    </row>
    <row r="342" spans="1:5" x14ac:dyDescent="0.2">
      <c r="A342" s="69"/>
      <c r="B342" s="70"/>
      <c r="C342" s="69"/>
      <c r="D342" s="69"/>
      <c r="E342" s="47"/>
    </row>
    <row r="343" spans="1:5" x14ac:dyDescent="0.2">
      <c r="A343" s="69"/>
      <c r="B343" s="70"/>
      <c r="C343" s="69"/>
      <c r="D343" s="69"/>
      <c r="E343" s="47"/>
    </row>
    <row r="344" spans="1:5" x14ac:dyDescent="0.2">
      <c r="A344" s="69"/>
      <c r="B344" s="70"/>
      <c r="C344" s="69"/>
      <c r="D344" s="69"/>
      <c r="E344" s="47"/>
    </row>
    <row r="345" spans="1:5" x14ac:dyDescent="0.2">
      <c r="A345" s="69"/>
      <c r="B345" s="70"/>
      <c r="C345" s="69"/>
      <c r="D345" s="69"/>
      <c r="E345" s="47"/>
    </row>
    <row r="346" spans="1:5" x14ac:dyDescent="0.2">
      <c r="A346" s="69"/>
      <c r="B346" s="70"/>
      <c r="C346" s="69"/>
      <c r="D346" s="69"/>
      <c r="E346" s="47"/>
    </row>
    <row r="347" spans="1:5" x14ac:dyDescent="0.2">
      <c r="A347" s="69"/>
      <c r="B347" s="70"/>
      <c r="C347" s="69"/>
      <c r="D347" s="69"/>
      <c r="E347" s="47"/>
    </row>
    <row r="348" spans="1:5" x14ac:dyDescent="0.2">
      <c r="A348" s="69"/>
      <c r="B348" s="70"/>
      <c r="C348" s="69"/>
      <c r="D348" s="69"/>
      <c r="E348" s="47"/>
    </row>
    <row r="349" spans="1:5" x14ac:dyDescent="0.2">
      <c r="A349" s="69"/>
      <c r="B349" s="70"/>
      <c r="C349" s="69"/>
      <c r="D349" s="69"/>
      <c r="E349" s="47"/>
    </row>
    <row r="350" spans="1:5" x14ac:dyDescent="0.2">
      <c r="A350" s="69"/>
      <c r="B350" s="70"/>
      <c r="C350" s="69"/>
      <c r="D350" s="69"/>
      <c r="E350" s="47"/>
    </row>
    <row r="351" spans="1:5" x14ac:dyDescent="0.2">
      <c r="A351" s="69"/>
      <c r="B351" s="70"/>
      <c r="C351" s="69"/>
      <c r="D351" s="69"/>
      <c r="E351" s="47"/>
    </row>
    <row r="352" spans="1:5" x14ac:dyDescent="0.2">
      <c r="A352" s="69"/>
      <c r="B352" s="70"/>
      <c r="C352" s="69"/>
      <c r="D352" s="69"/>
      <c r="E352" s="47"/>
    </row>
    <row r="353" spans="1:5" x14ac:dyDescent="0.2">
      <c r="A353" s="69"/>
      <c r="B353" s="70"/>
      <c r="C353" s="69"/>
      <c r="D353" s="69"/>
      <c r="E353" s="47"/>
    </row>
    <row r="354" spans="1:5" x14ac:dyDescent="0.2">
      <c r="A354" s="69"/>
      <c r="B354" s="70"/>
      <c r="C354" s="69"/>
      <c r="D354" s="69"/>
      <c r="E354" s="47"/>
    </row>
    <row r="355" spans="1:5" x14ac:dyDescent="0.2">
      <c r="A355" s="69"/>
      <c r="B355" s="70"/>
      <c r="C355" s="69"/>
      <c r="D355" s="69"/>
      <c r="E355" s="47"/>
    </row>
    <row r="356" spans="1:5" x14ac:dyDescent="0.2">
      <c r="A356" s="69"/>
      <c r="B356" s="70"/>
      <c r="C356" s="69"/>
      <c r="D356" s="69"/>
      <c r="E356" s="47"/>
    </row>
    <row r="357" spans="1:5" x14ac:dyDescent="0.2">
      <c r="A357" s="69"/>
      <c r="B357" s="70"/>
      <c r="C357" s="69"/>
      <c r="D357" s="69"/>
      <c r="E357" s="47"/>
    </row>
    <row r="358" spans="1:5" x14ac:dyDescent="0.2">
      <c r="A358" s="69"/>
      <c r="B358" s="70"/>
      <c r="C358" s="69"/>
      <c r="D358" s="69"/>
      <c r="E358" s="47"/>
    </row>
    <row r="359" spans="1:5" x14ac:dyDescent="0.2">
      <c r="A359" s="69"/>
      <c r="B359" s="70"/>
      <c r="C359" s="69"/>
      <c r="D359" s="69"/>
      <c r="E359" s="47"/>
    </row>
    <row r="360" spans="1:5" x14ac:dyDescent="0.2">
      <c r="A360" s="69"/>
      <c r="B360" s="70"/>
      <c r="C360" s="69"/>
      <c r="D360" s="69"/>
      <c r="E360" s="47"/>
    </row>
    <row r="361" spans="1:5" x14ac:dyDescent="0.2">
      <c r="A361" s="69"/>
      <c r="B361" s="70"/>
      <c r="C361" s="69"/>
      <c r="D361" s="69"/>
      <c r="E361" s="47"/>
    </row>
    <row r="362" spans="1:5" x14ac:dyDescent="0.2">
      <c r="A362" s="69"/>
      <c r="B362" s="70"/>
      <c r="C362" s="69"/>
      <c r="D362" s="69"/>
      <c r="E362" s="47"/>
    </row>
    <row r="363" spans="1:5" x14ac:dyDescent="0.2">
      <c r="A363" s="69"/>
      <c r="B363" s="70"/>
      <c r="C363" s="69"/>
      <c r="D363" s="69"/>
      <c r="E363" s="47"/>
    </row>
    <row r="364" spans="1:5" x14ac:dyDescent="0.2">
      <c r="A364" s="69"/>
      <c r="B364" s="70"/>
      <c r="C364" s="69"/>
      <c r="D364" s="69"/>
      <c r="E364" s="47"/>
    </row>
    <row r="365" spans="1:5" x14ac:dyDescent="0.2">
      <c r="A365" s="69"/>
      <c r="B365" s="70"/>
      <c r="C365" s="69"/>
      <c r="D365" s="69"/>
      <c r="E365" s="47"/>
    </row>
    <row r="366" spans="1:5" x14ac:dyDescent="0.2">
      <c r="A366" s="69"/>
      <c r="B366" s="70"/>
      <c r="C366" s="69"/>
      <c r="D366" s="69"/>
      <c r="E366" s="47"/>
    </row>
    <row r="367" spans="1:5" x14ac:dyDescent="0.2">
      <c r="A367" s="69"/>
      <c r="B367" s="70"/>
      <c r="C367" s="69"/>
      <c r="D367" s="69"/>
      <c r="E367" s="47"/>
    </row>
    <row r="368" spans="1:5" x14ac:dyDescent="0.2">
      <c r="A368" s="69"/>
      <c r="B368" s="70"/>
      <c r="C368" s="69"/>
      <c r="D368" s="69"/>
      <c r="E368" s="47"/>
    </row>
    <row r="369" spans="1:5" x14ac:dyDescent="0.2">
      <c r="A369" s="69"/>
      <c r="B369" s="70"/>
      <c r="C369" s="69"/>
      <c r="D369" s="69"/>
      <c r="E369" s="47"/>
    </row>
    <row r="370" spans="1:5" x14ac:dyDescent="0.2">
      <c r="A370" s="69"/>
      <c r="B370" s="70"/>
      <c r="C370" s="69"/>
      <c r="D370" s="69"/>
      <c r="E370" s="47"/>
    </row>
    <row r="371" spans="1:5" x14ac:dyDescent="0.2">
      <c r="A371" s="69"/>
      <c r="B371" s="70"/>
      <c r="C371" s="69"/>
      <c r="D371" s="69"/>
      <c r="E371" s="47"/>
    </row>
    <row r="372" spans="1:5" x14ac:dyDescent="0.2">
      <c r="A372" s="69"/>
      <c r="B372" s="70"/>
      <c r="C372" s="69"/>
      <c r="D372" s="69"/>
      <c r="E372" s="47"/>
    </row>
    <row r="373" spans="1:5" x14ac:dyDescent="0.2">
      <c r="A373" s="69"/>
      <c r="B373" s="70"/>
      <c r="C373" s="69"/>
      <c r="D373" s="69"/>
      <c r="E373" s="47"/>
    </row>
    <row r="374" spans="1:5" x14ac:dyDescent="0.2">
      <c r="A374" s="69"/>
      <c r="B374" s="70"/>
      <c r="C374" s="69"/>
      <c r="D374" s="69"/>
      <c r="E374" s="47"/>
    </row>
    <row r="375" spans="1:5" x14ac:dyDescent="0.2">
      <c r="A375" s="69"/>
      <c r="B375" s="70"/>
      <c r="C375" s="69"/>
      <c r="D375" s="69"/>
      <c r="E375" s="47"/>
    </row>
    <row r="376" spans="1:5" x14ac:dyDescent="0.2">
      <c r="A376" s="69"/>
      <c r="B376" s="70"/>
      <c r="C376" s="69"/>
      <c r="D376" s="69"/>
      <c r="E376" s="47"/>
    </row>
    <row r="377" spans="1:5" x14ac:dyDescent="0.2">
      <c r="A377" s="69"/>
      <c r="B377" s="70"/>
      <c r="C377" s="69"/>
      <c r="D377" s="69"/>
      <c r="E377" s="47"/>
    </row>
    <row r="378" spans="1:5" x14ac:dyDescent="0.2">
      <c r="A378" s="69"/>
      <c r="B378" s="70"/>
      <c r="C378" s="69"/>
      <c r="D378" s="69"/>
      <c r="E378" s="47"/>
    </row>
    <row r="379" spans="1:5" x14ac:dyDescent="0.2">
      <c r="A379" s="69"/>
      <c r="B379" s="70"/>
      <c r="C379" s="69"/>
      <c r="D379" s="69"/>
      <c r="E379" s="47"/>
    </row>
    <row r="380" spans="1:5" x14ac:dyDescent="0.2">
      <c r="A380" s="69"/>
      <c r="B380" s="70"/>
      <c r="C380" s="69"/>
      <c r="D380" s="69"/>
      <c r="E380" s="47"/>
    </row>
    <row r="381" spans="1:5" x14ac:dyDescent="0.2">
      <c r="A381" s="69"/>
      <c r="B381" s="70"/>
      <c r="C381" s="69"/>
      <c r="D381" s="69"/>
      <c r="E381" s="47"/>
    </row>
    <row r="382" spans="1:5" x14ac:dyDescent="0.2">
      <c r="A382" s="69"/>
      <c r="B382" s="70"/>
      <c r="C382" s="69"/>
      <c r="D382" s="69"/>
      <c r="E382" s="47"/>
    </row>
    <row r="383" spans="1:5" x14ac:dyDescent="0.2">
      <c r="A383" s="69"/>
      <c r="B383" s="70"/>
      <c r="C383" s="69"/>
      <c r="D383" s="69"/>
      <c r="E383" s="47"/>
    </row>
    <row r="384" spans="1:5" x14ac:dyDescent="0.2">
      <c r="A384" s="69"/>
      <c r="B384" s="70"/>
      <c r="C384" s="69"/>
      <c r="D384" s="69"/>
      <c r="E384" s="47"/>
    </row>
    <row r="385" spans="1:5" x14ac:dyDescent="0.2">
      <c r="A385" s="69"/>
      <c r="B385" s="70"/>
      <c r="C385" s="69"/>
      <c r="D385" s="69"/>
      <c r="E385" s="47"/>
    </row>
    <row r="386" spans="1:5" x14ac:dyDescent="0.2">
      <c r="A386" s="69"/>
      <c r="B386" s="70"/>
      <c r="C386" s="69"/>
      <c r="D386" s="69"/>
      <c r="E386" s="47"/>
    </row>
    <row r="387" spans="1:5" x14ac:dyDescent="0.2">
      <c r="A387" s="69"/>
      <c r="B387" s="70"/>
      <c r="C387" s="69"/>
      <c r="D387" s="69"/>
      <c r="E387" s="47"/>
    </row>
    <row r="388" spans="1:5" x14ac:dyDescent="0.2">
      <c r="A388" s="69"/>
      <c r="B388" s="70"/>
      <c r="C388" s="69"/>
      <c r="D388" s="69"/>
      <c r="E388" s="47"/>
    </row>
    <row r="389" spans="1:5" x14ac:dyDescent="0.2">
      <c r="A389" s="69"/>
      <c r="B389" s="70"/>
      <c r="C389" s="69"/>
      <c r="D389" s="69"/>
      <c r="E389" s="47"/>
    </row>
    <row r="390" spans="1:5" x14ac:dyDescent="0.2">
      <c r="A390" s="69"/>
      <c r="B390" s="70"/>
      <c r="C390" s="69"/>
      <c r="D390" s="69"/>
      <c r="E390" s="47"/>
    </row>
    <row r="391" spans="1:5" x14ac:dyDescent="0.2">
      <c r="A391" s="69"/>
      <c r="B391" s="70"/>
      <c r="C391" s="69"/>
      <c r="D391" s="69"/>
      <c r="E391" s="47"/>
    </row>
    <row r="392" spans="1:5" x14ac:dyDescent="0.2">
      <c r="A392" s="69"/>
      <c r="B392" s="70"/>
      <c r="C392" s="69"/>
      <c r="D392" s="69"/>
      <c r="E392" s="47"/>
    </row>
    <row r="393" spans="1:5" x14ac:dyDescent="0.2">
      <c r="A393" s="69"/>
      <c r="B393" s="70"/>
      <c r="C393" s="69"/>
      <c r="D393" s="69"/>
      <c r="E393" s="47"/>
    </row>
    <row r="394" spans="1:5" x14ac:dyDescent="0.2">
      <c r="A394" s="69"/>
      <c r="B394" s="70"/>
      <c r="C394" s="69"/>
      <c r="D394" s="69"/>
      <c r="E394" s="47"/>
    </row>
    <row r="395" spans="1:5" x14ac:dyDescent="0.2">
      <c r="A395" s="69"/>
      <c r="B395" s="70"/>
      <c r="C395" s="69"/>
      <c r="D395" s="69"/>
      <c r="E395" s="47"/>
    </row>
    <row r="396" spans="1:5" x14ac:dyDescent="0.2">
      <c r="A396" s="69"/>
      <c r="B396" s="70"/>
      <c r="C396" s="69"/>
      <c r="D396" s="69"/>
      <c r="E396" s="47"/>
    </row>
    <row r="397" spans="1:5" x14ac:dyDescent="0.2">
      <c r="A397" s="69"/>
      <c r="B397" s="70"/>
      <c r="C397" s="69"/>
      <c r="D397" s="69"/>
      <c r="E397" s="47"/>
    </row>
    <row r="398" spans="1:5" x14ac:dyDescent="0.2">
      <c r="A398" s="69"/>
      <c r="B398" s="70"/>
      <c r="C398" s="69"/>
      <c r="D398" s="69"/>
      <c r="E398" s="47"/>
    </row>
    <row r="399" spans="1:5" x14ac:dyDescent="0.2">
      <c r="A399" s="69"/>
      <c r="B399" s="70"/>
      <c r="C399" s="69"/>
      <c r="D399" s="69"/>
      <c r="E399" s="47"/>
    </row>
    <row r="400" spans="1:5" x14ac:dyDescent="0.2">
      <c r="A400" s="69"/>
      <c r="B400" s="70"/>
      <c r="C400" s="69"/>
      <c r="D400" s="69"/>
      <c r="E400" s="47"/>
    </row>
    <row r="401" spans="1:5" x14ac:dyDescent="0.2">
      <c r="A401" s="69"/>
      <c r="B401" s="70"/>
      <c r="C401" s="69"/>
      <c r="D401" s="69"/>
      <c r="E401" s="47"/>
    </row>
    <row r="402" spans="1:5" x14ac:dyDescent="0.2">
      <c r="A402" s="69"/>
      <c r="B402" s="70"/>
      <c r="C402" s="69"/>
      <c r="D402" s="69"/>
      <c r="E402" s="47"/>
    </row>
    <row r="403" spans="1:5" x14ac:dyDescent="0.2">
      <c r="A403" s="69"/>
      <c r="B403" s="70"/>
      <c r="C403" s="69"/>
      <c r="D403" s="69"/>
      <c r="E403" s="47"/>
    </row>
    <row r="404" spans="1:5" x14ac:dyDescent="0.2">
      <c r="A404" s="69"/>
      <c r="B404" s="70"/>
      <c r="C404" s="69"/>
      <c r="D404" s="69"/>
      <c r="E404" s="47"/>
    </row>
    <row r="405" spans="1:5" x14ac:dyDescent="0.2">
      <c r="A405" s="69"/>
      <c r="B405" s="70"/>
      <c r="C405" s="69"/>
      <c r="D405" s="69"/>
      <c r="E405" s="47"/>
    </row>
    <row r="406" spans="1:5" x14ac:dyDescent="0.2">
      <c r="A406" s="69"/>
      <c r="B406" s="70"/>
      <c r="C406" s="69"/>
      <c r="D406" s="69"/>
      <c r="E406" s="47"/>
    </row>
    <row r="407" spans="1:5" x14ac:dyDescent="0.2">
      <c r="A407" s="69"/>
      <c r="B407" s="70"/>
      <c r="C407" s="69"/>
      <c r="D407" s="69"/>
      <c r="E407" s="47"/>
    </row>
    <row r="408" spans="1:5" x14ac:dyDescent="0.2">
      <c r="A408" s="69"/>
      <c r="B408" s="70"/>
      <c r="C408" s="69"/>
      <c r="D408" s="69"/>
      <c r="E408" s="47"/>
    </row>
    <row r="409" spans="1:5" x14ac:dyDescent="0.2">
      <c r="A409" s="69"/>
      <c r="B409" s="70"/>
      <c r="C409" s="69"/>
      <c r="D409" s="69"/>
      <c r="E409" s="47"/>
    </row>
    <row r="410" spans="1:5" x14ac:dyDescent="0.2">
      <c r="A410" s="69"/>
      <c r="B410" s="70"/>
      <c r="C410" s="69"/>
      <c r="D410" s="69"/>
      <c r="E410" s="47"/>
    </row>
    <row r="411" spans="1:5" x14ac:dyDescent="0.2">
      <c r="A411" s="69"/>
      <c r="B411" s="70"/>
      <c r="C411" s="69"/>
      <c r="D411" s="69"/>
      <c r="E411" s="47"/>
    </row>
    <row r="412" spans="1:5" x14ac:dyDescent="0.2">
      <c r="A412" s="69"/>
      <c r="B412" s="70"/>
      <c r="C412" s="69"/>
      <c r="D412" s="69"/>
      <c r="E412" s="47"/>
    </row>
    <row r="413" spans="1:5" x14ac:dyDescent="0.2">
      <c r="A413" s="69"/>
      <c r="B413" s="70"/>
      <c r="C413" s="69"/>
      <c r="D413" s="69"/>
      <c r="E413" s="47"/>
    </row>
    <row r="414" spans="1:5" x14ac:dyDescent="0.2">
      <c r="A414" s="69"/>
      <c r="B414" s="70"/>
      <c r="C414" s="69"/>
      <c r="D414" s="69"/>
      <c r="E414" s="47"/>
    </row>
    <row r="415" spans="1:5" x14ac:dyDescent="0.2">
      <c r="A415" s="69"/>
      <c r="B415" s="70"/>
      <c r="C415" s="69"/>
      <c r="D415" s="69"/>
      <c r="E415" s="47"/>
    </row>
    <row r="416" spans="1:5" x14ac:dyDescent="0.2">
      <c r="A416" s="69"/>
      <c r="B416" s="70"/>
      <c r="C416" s="69"/>
      <c r="D416" s="69"/>
      <c r="E416" s="47"/>
    </row>
    <row r="417" spans="1:5" x14ac:dyDescent="0.2">
      <c r="A417" s="69"/>
      <c r="B417" s="70"/>
      <c r="C417" s="69"/>
      <c r="D417" s="69"/>
      <c r="E417" s="47"/>
    </row>
    <row r="418" spans="1:5" x14ac:dyDescent="0.2">
      <c r="A418" s="69"/>
      <c r="B418" s="70"/>
      <c r="C418" s="69"/>
      <c r="D418" s="69"/>
      <c r="E418" s="47"/>
    </row>
    <row r="419" spans="1:5" x14ac:dyDescent="0.2">
      <c r="A419" s="69"/>
      <c r="B419" s="70"/>
      <c r="C419" s="69"/>
      <c r="D419" s="69"/>
      <c r="E419" s="47"/>
    </row>
    <row r="420" spans="1:5" x14ac:dyDescent="0.2">
      <c r="A420" s="69"/>
      <c r="B420" s="70"/>
      <c r="C420" s="69"/>
      <c r="D420" s="69"/>
      <c r="E420" s="47"/>
    </row>
    <row r="421" spans="1:5" x14ac:dyDescent="0.2">
      <c r="A421" s="69"/>
      <c r="B421" s="70"/>
      <c r="C421" s="69"/>
      <c r="D421" s="69"/>
      <c r="E421" s="47"/>
    </row>
    <row r="422" spans="1:5" x14ac:dyDescent="0.2">
      <c r="A422" s="69"/>
      <c r="B422" s="70"/>
      <c r="C422" s="69"/>
      <c r="D422" s="69"/>
      <c r="E422" s="47"/>
    </row>
    <row r="423" spans="1:5" x14ac:dyDescent="0.2">
      <c r="A423" s="69"/>
      <c r="B423" s="70"/>
      <c r="C423" s="69"/>
      <c r="D423" s="69"/>
      <c r="E423" s="47"/>
    </row>
    <row r="424" spans="1:5" x14ac:dyDescent="0.2">
      <c r="A424" s="69"/>
      <c r="B424" s="70"/>
      <c r="C424" s="69"/>
      <c r="D424" s="69"/>
      <c r="E424" s="47"/>
    </row>
    <row r="425" spans="1:5" x14ac:dyDescent="0.2">
      <c r="A425" s="69"/>
      <c r="B425" s="70"/>
      <c r="C425" s="69"/>
      <c r="D425" s="69"/>
      <c r="E425" s="47"/>
    </row>
    <row r="426" spans="1:5" x14ac:dyDescent="0.2">
      <c r="A426" s="69"/>
      <c r="B426" s="70"/>
      <c r="C426" s="69"/>
      <c r="D426" s="69"/>
      <c r="E426" s="47"/>
    </row>
    <row r="427" spans="1:5" x14ac:dyDescent="0.2">
      <c r="A427" s="69"/>
      <c r="B427" s="70"/>
      <c r="C427" s="69"/>
      <c r="D427" s="69"/>
      <c r="E427" s="47"/>
    </row>
    <row r="428" spans="1:5" x14ac:dyDescent="0.2">
      <c r="A428" s="69"/>
      <c r="B428" s="70"/>
      <c r="C428" s="69"/>
      <c r="D428" s="69"/>
      <c r="E428" s="47"/>
    </row>
    <row r="429" spans="1:5" x14ac:dyDescent="0.2">
      <c r="A429" s="69"/>
      <c r="B429" s="70"/>
      <c r="C429" s="69"/>
      <c r="D429" s="69"/>
      <c r="E429" s="47"/>
    </row>
    <row r="430" spans="1:5" x14ac:dyDescent="0.2">
      <c r="A430" s="69"/>
      <c r="B430" s="70"/>
      <c r="C430" s="69"/>
      <c r="D430" s="69"/>
      <c r="E430" s="47"/>
    </row>
    <row r="431" spans="1:5" x14ac:dyDescent="0.2">
      <c r="A431" s="69"/>
      <c r="B431" s="70"/>
      <c r="C431" s="69"/>
      <c r="D431" s="69"/>
      <c r="E431" s="47"/>
    </row>
    <row r="432" spans="1:5" x14ac:dyDescent="0.2">
      <c r="A432" s="69"/>
      <c r="B432" s="70"/>
      <c r="C432" s="69"/>
      <c r="D432" s="69"/>
      <c r="E432" s="47"/>
    </row>
    <row r="433" spans="1:5" x14ac:dyDescent="0.2">
      <c r="A433" s="69"/>
      <c r="B433" s="70"/>
      <c r="C433" s="69"/>
      <c r="D433" s="69"/>
      <c r="E433" s="47"/>
    </row>
    <row r="434" spans="1:5" x14ac:dyDescent="0.2">
      <c r="A434" s="69"/>
      <c r="B434" s="70"/>
      <c r="C434" s="69"/>
      <c r="D434" s="69"/>
      <c r="E434" s="47"/>
    </row>
    <row r="435" spans="1:5" x14ac:dyDescent="0.2">
      <c r="A435" s="69"/>
      <c r="B435" s="70"/>
      <c r="C435" s="69"/>
      <c r="D435" s="69"/>
      <c r="E435" s="47"/>
    </row>
    <row r="436" spans="1:5" x14ac:dyDescent="0.2">
      <c r="A436" s="69"/>
      <c r="B436" s="70"/>
      <c r="C436" s="69"/>
      <c r="D436" s="69"/>
      <c r="E436" s="47"/>
    </row>
    <row r="437" spans="1:5" x14ac:dyDescent="0.2">
      <c r="A437" s="69"/>
      <c r="B437" s="70"/>
      <c r="C437" s="69"/>
      <c r="D437" s="69"/>
      <c r="E437" s="47"/>
    </row>
    <row r="438" spans="1:5" x14ac:dyDescent="0.2">
      <c r="A438" s="69"/>
      <c r="B438" s="70"/>
      <c r="C438" s="69"/>
      <c r="D438" s="69"/>
      <c r="E438" s="47"/>
    </row>
    <row r="439" spans="1:5" x14ac:dyDescent="0.2">
      <c r="A439" s="69"/>
      <c r="B439" s="70"/>
      <c r="C439" s="69"/>
      <c r="D439" s="69"/>
      <c r="E439" s="47"/>
    </row>
    <row r="440" spans="1:5" x14ac:dyDescent="0.2">
      <c r="A440" s="69"/>
      <c r="B440" s="70"/>
      <c r="C440" s="69"/>
      <c r="D440" s="69"/>
      <c r="E440" s="47"/>
    </row>
    <row r="441" spans="1:5" x14ac:dyDescent="0.2">
      <c r="A441" s="69"/>
      <c r="B441" s="70"/>
      <c r="C441" s="69"/>
      <c r="D441" s="69"/>
      <c r="E441" s="47"/>
    </row>
    <row r="442" spans="1:5" x14ac:dyDescent="0.2">
      <c r="A442" s="69"/>
      <c r="B442" s="70"/>
      <c r="C442" s="69"/>
      <c r="D442" s="69"/>
      <c r="E442" s="47"/>
    </row>
    <row r="443" spans="1:5" x14ac:dyDescent="0.2">
      <c r="A443" s="69"/>
      <c r="B443" s="70"/>
      <c r="C443" s="69"/>
      <c r="D443" s="69"/>
      <c r="E443" s="47"/>
    </row>
    <row r="444" spans="1:5" x14ac:dyDescent="0.2">
      <c r="A444" s="69"/>
      <c r="B444" s="70"/>
      <c r="C444" s="69"/>
      <c r="D444" s="69"/>
      <c r="E444" s="47"/>
    </row>
    <row r="445" spans="1:5" x14ac:dyDescent="0.2">
      <c r="A445" s="69"/>
      <c r="B445" s="70"/>
      <c r="C445" s="69"/>
      <c r="D445" s="69"/>
      <c r="E445" s="47"/>
    </row>
    <row r="446" spans="1:5" x14ac:dyDescent="0.2">
      <c r="A446" s="69"/>
      <c r="B446" s="70"/>
      <c r="C446" s="69"/>
      <c r="D446" s="69"/>
      <c r="E446" s="47"/>
    </row>
    <row r="447" spans="1:5" x14ac:dyDescent="0.2">
      <c r="A447" s="69"/>
      <c r="B447" s="70"/>
      <c r="C447" s="69"/>
      <c r="D447" s="69"/>
      <c r="E447" s="47"/>
    </row>
    <row r="448" spans="1:5" x14ac:dyDescent="0.2">
      <c r="A448" s="69"/>
      <c r="B448" s="70"/>
      <c r="C448" s="69"/>
      <c r="D448" s="69"/>
      <c r="E448" s="47"/>
    </row>
    <row r="449" spans="1:5" x14ac:dyDescent="0.2">
      <c r="A449" s="69"/>
      <c r="B449" s="70"/>
      <c r="C449" s="69"/>
      <c r="D449" s="69"/>
      <c r="E449" s="47"/>
    </row>
    <row r="450" spans="1:5" x14ac:dyDescent="0.2">
      <c r="A450" s="69"/>
      <c r="B450" s="70"/>
      <c r="C450" s="69"/>
      <c r="D450" s="69"/>
      <c r="E450" s="47"/>
    </row>
    <row r="451" spans="1:5" x14ac:dyDescent="0.2">
      <c r="A451" s="69"/>
      <c r="B451" s="70"/>
      <c r="C451" s="69"/>
      <c r="D451" s="69"/>
      <c r="E451" s="47"/>
    </row>
    <row r="452" spans="1:5" x14ac:dyDescent="0.2">
      <c r="A452" s="69"/>
      <c r="B452" s="70"/>
      <c r="C452" s="69"/>
      <c r="D452" s="69"/>
      <c r="E452" s="47"/>
    </row>
    <row r="453" spans="1:5" x14ac:dyDescent="0.2">
      <c r="A453" s="69"/>
      <c r="B453" s="70"/>
      <c r="C453" s="69"/>
      <c r="D453" s="69"/>
      <c r="E453" s="47"/>
    </row>
    <row r="454" spans="1:5" x14ac:dyDescent="0.2">
      <c r="A454" s="69"/>
      <c r="B454" s="70"/>
      <c r="C454" s="69"/>
      <c r="D454" s="69"/>
      <c r="E454" s="47"/>
    </row>
    <row r="455" spans="1:5" x14ac:dyDescent="0.2">
      <c r="A455" s="69"/>
      <c r="B455" s="70"/>
      <c r="C455" s="69"/>
      <c r="D455" s="69"/>
      <c r="E455" s="47"/>
    </row>
    <row r="456" spans="1:5" x14ac:dyDescent="0.2">
      <c r="A456" s="69"/>
      <c r="B456" s="70"/>
      <c r="C456" s="69"/>
      <c r="D456" s="69"/>
      <c r="E456" s="47"/>
    </row>
    <row r="457" spans="1:5" x14ac:dyDescent="0.2">
      <c r="A457" s="69"/>
      <c r="B457" s="70"/>
      <c r="C457" s="69"/>
      <c r="D457" s="69"/>
      <c r="E457" s="47"/>
    </row>
    <row r="458" spans="1:5" x14ac:dyDescent="0.2">
      <c r="A458" s="69"/>
      <c r="B458" s="70"/>
      <c r="C458" s="69"/>
      <c r="D458" s="69"/>
      <c r="E458" s="47"/>
    </row>
    <row r="459" spans="1:5" x14ac:dyDescent="0.2">
      <c r="A459" s="69"/>
      <c r="B459" s="70"/>
      <c r="C459" s="69"/>
      <c r="D459" s="69"/>
      <c r="E459" s="47"/>
    </row>
    <row r="460" spans="1:5" x14ac:dyDescent="0.2">
      <c r="A460" s="69"/>
      <c r="B460" s="70"/>
      <c r="C460" s="69"/>
      <c r="D460" s="69"/>
      <c r="E460" s="47"/>
    </row>
    <row r="461" spans="1:5" x14ac:dyDescent="0.2">
      <c r="A461" s="69"/>
      <c r="B461" s="70"/>
      <c r="C461" s="69"/>
      <c r="D461" s="69"/>
      <c r="E461" s="47"/>
    </row>
    <row r="462" spans="1:5" x14ac:dyDescent="0.2">
      <c r="A462" s="69"/>
      <c r="B462" s="70"/>
      <c r="C462" s="69"/>
      <c r="D462" s="69"/>
      <c r="E462" s="47"/>
    </row>
    <row r="463" spans="1:5" x14ac:dyDescent="0.2">
      <c r="A463" s="69"/>
      <c r="B463" s="70"/>
      <c r="C463" s="69"/>
      <c r="D463" s="69"/>
      <c r="E463" s="47"/>
    </row>
    <row r="464" spans="1:5" x14ac:dyDescent="0.2">
      <c r="A464" s="69"/>
      <c r="B464" s="70"/>
      <c r="C464" s="69"/>
      <c r="D464" s="69"/>
      <c r="E464" s="47"/>
    </row>
    <row r="465" spans="1:5" x14ac:dyDescent="0.2">
      <c r="A465" s="69"/>
      <c r="B465" s="70"/>
      <c r="C465" s="69"/>
      <c r="D465" s="69"/>
      <c r="E465" s="47"/>
    </row>
    <row r="466" spans="1:5" x14ac:dyDescent="0.2">
      <c r="A466" s="69"/>
      <c r="B466" s="70"/>
      <c r="C466" s="69"/>
      <c r="D466" s="69"/>
      <c r="E466" s="47"/>
    </row>
    <row r="467" spans="1:5" x14ac:dyDescent="0.2">
      <c r="A467" s="69"/>
      <c r="B467" s="70"/>
      <c r="C467" s="69"/>
      <c r="D467" s="69"/>
      <c r="E467" s="47"/>
    </row>
    <row r="468" spans="1:5" x14ac:dyDescent="0.2">
      <c r="A468" s="69"/>
      <c r="B468" s="70"/>
      <c r="C468" s="69"/>
      <c r="D468" s="69"/>
      <c r="E468" s="47"/>
    </row>
    <row r="469" spans="1:5" x14ac:dyDescent="0.2">
      <c r="A469" s="69"/>
      <c r="B469" s="70"/>
      <c r="C469" s="69"/>
      <c r="D469" s="69"/>
      <c r="E469" s="47"/>
    </row>
    <row r="470" spans="1:5" x14ac:dyDescent="0.2">
      <c r="A470" s="69"/>
      <c r="B470" s="70"/>
      <c r="C470" s="69"/>
      <c r="D470" s="69"/>
      <c r="E470" s="47"/>
    </row>
    <row r="471" spans="1:5" x14ac:dyDescent="0.2">
      <c r="A471" s="69"/>
      <c r="B471" s="70"/>
      <c r="C471" s="69"/>
      <c r="D471" s="69"/>
      <c r="E471" s="47"/>
    </row>
    <row r="472" spans="1:5" x14ac:dyDescent="0.2">
      <c r="A472" s="69"/>
      <c r="B472" s="70"/>
      <c r="C472" s="69"/>
      <c r="D472" s="69"/>
      <c r="E472" s="47"/>
    </row>
    <row r="473" spans="1:5" x14ac:dyDescent="0.2">
      <c r="A473" s="69"/>
      <c r="B473" s="70"/>
      <c r="C473" s="69"/>
      <c r="D473" s="69"/>
      <c r="E473" s="47"/>
    </row>
    <row r="474" spans="1:5" x14ac:dyDescent="0.2">
      <c r="A474" s="69"/>
      <c r="B474" s="70"/>
      <c r="C474" s="69"/>
      <c r="D474" s="69"/>
      <c r="E474" s="47"/>
    </row>
    <row r="475" spans="1:5" x14ac:dyDescent="0.2">
      <c r="A475" s="69"/>
      <c r="B475" s="70"/>
      <c r="C475" s="69"/>
      <c r="D475" s="69"/>
      <c r="E475" s="47"/>
    </row>
    <row r="476" spans="1:5" x14ac:dyDescent="0.2">
      <c r="A476" s="69"/>
      <c r="B476" s="70"/>
      <c r="C476" s="69"/>
      <c r="D476" s="69"/>
      <c r="E476" s="47"/>
    </row>
    <row r="477" spans="1:5" x14ac:dyDescent="0.2">
      <c r="A477" s="69"/>
      <c r="B477" s="70"/>
      <c r="C477" s="69"/>
      <c r="D477" s="69"/>
      <c r="E477" s="47"/>
    </row>
    <row r="478" spans="1:5" x14ac:dyDescent="0.2">
      <c r="A478" s="69"/>
      <c r="B478" s="70"/>
      <c r="C478" s="69"/>
      <c r="D478" s="69"/>
      <c r="E478" s="47"/>
    </row>
    <row r="479" spans="1:5" x14ac:dyDescent="0.2">
      <c r="A479" s="69"/>
      <c r="B479" s="70"/>
      <c r="C479" s="69"/>
      <c r="D479" s="69"/>
      <c r="E479" s="47"/>
    </row>
    <row r="480" spans="1:5" x14ac:dyDescent="0.2">
      <c r="A480" s="69"/>
      <c r="B480" s="70"/>
      <c r="C480" s="69"/>
      <c r="D480" s="69"/>
      <c r="E480" s="47"/>
    </row>
    <row r="481" spans="1:5" x14ac:dyDescent="0.2">
      <c r="A481" s="69"/>
      <c r="B481" s="70"/>
      <c r="C481" s="69"/>
      <c r="D481" s="69"/>
      <c r="E481" s="47"/>
    </row>
    <row r="482" spans="1:5" x14ac:dyDescent="0.2">
      <c r="A482" s="69"/>
      <c r="B482" s="70"/>
      <c r="C482" s="69"/>
      <c r="D482" s="69"/>
      <c r="E482" s="47"/>
    </row>
    <row r="483" spans="1:5" x14ac:dyDescent="0.2">
      <c r="A483" s="69"/>
      <c r="B483" s="70"/>
      <c r="C483" s="69"/>
      <c r="D483" s="69"/>
      <c r="E483" s="47"/>
    </row>
    <row r="484" spans="1:5" x14ac:dyDescent="0.2">
      <c r="A484" s="69"/>
      <c r="B484" s="70"/>
      <c r="C484" s="69"/>
      <c r="D484" s="69"/>
      <c r="E484" s="47"/>
    </row>
    <row r="485" spans="1:5" x14ac:dyDescent="0.2">
      <c r="A485" s="69"/>
      <c r="B485" s="70"/>
      <c r="C485" s="69"/>
      <c r="D485" s="69"/>
      <c r="E485" s="47"/>
    </row>
    <row r="486" spans="1:5" x14ac:dyDescent="0.2">
      <c r="A486" s="69"/>
      <c r="B486" s="70"/>
      <c r="C486" s="69"/>
      <c r="D486" s="69"/>
      <c r="E486" s="47"/>
    </row>
    <row r="487" spans="1:5" x14ac:dyDescent="0.2">
      <c r="A487" s="69"/>
      <c r="B487" s="70"/>
      <c r="C487" s="69"/>
      <c r="D487" s="69"/>
      <c r="E487" s="47"/>
    </row>
    <row r="488" spans="1:5" x14ac:dyDescent="0.2">
      <c r="A488" s="69"/>
      <c r="B488" s="70"/>
      <c r="C488" s="69"/>
      <c r="D488" s="69"/>
      <c r="E488" s="47"/>
    </row>
    <row r="489" spans="1:5" x14ac:dyDescent="0.2">
      <c r="A489" s="69"/>
      <c r="B489" s="70"/>
      <c r="C489" s="69"/>
      <c r="D489" s="69"/>
      <c r="E489" s="47"/>
    </row>
    <row r="490" spans="1:5" x14ac:dyDescent="0.2">
      <c r="A490" s="69"/>
      <c r="B490" s="70"/>
      <c r="C490" s="69"/>
      <c r="D490" s="69"/>
      <c r="E490" s="47"/>
    </row>
    <row r="491" spans="1:5" x14ac:dyDescent="0.2">
      <c r="A491" s="69"/>
      <c r="B491" s="70"/>
      <c r="C491" s="69"/>
      <c r="D491" s="69"/>
      <c r="E491" s="47"/>
    </row>
    <row r="492" spans="1:5" x14ac:dyDescent="0.2">
      <c r="A492" s="69"/>
      <c r="B492" s="70"/>
      <c r="C492" s="69"/>
      <c r="D492" s="69"/>
      <c r="E492" s="47"/>
    </row>
    <row r="493" spans="1:5" x14ac:dyDescent="0.2">
      <c r="A493" s="69"/>
      <c r="B493" s="70"/>
      <c r="C493" s="69"/>
      <c r="D493" s="69"/>
      <c r="E493" s="47"/>
    </row>
    <row r="494" spans="1:5" x14ac:dyDescent="0.2">
      <c r="A494" s="69"/>
      <c r="B494" s="70"/>
      <c r="C494" s="69"/>
      <c r="D494" s="69"/>
      <c r="E494" s="47"/>
    </row>
    <row r="495" spans="1:5" x14ac:dyDescent="0.2">
      <c r="A495" s="69"/>
      <c r="B495" s="70"/>
      <c r="C495" s="69"/>
      <c r="D495" s="69"/>
      <c r="E495" s="47"/>
    </row>
    <row r="496" spans="1:5" x14ac:dyDescent="0.2">
      <c r="A496" s="69"/>
      <c r="B496" s="70"/>
      <c r="C496" s="69"/>
      <c r="D496" s="69"/>
      <c r="E496" s="47"/>
    </row>
    <row r="497" spans="1:5" x14ac:dyDescent="0.2">
      <c r="A497" s="69"/>
      <c r="B497" s="70"/>
      <c r="C497" s="69"/>
      <c r="D497" s="69"/>
      <c r="E497" s="47"/>
    </row>
    <row r="498" spans="1:5" x14ac:dyDescent="0.2">
      <c r="A498" s="69"/>
      <c r="B498" s="70"/>
      <c r="C498" s="69"/>
      <c r="D498" s="69"/>
      <c r="E498" s="47"/>
    </row>
    <row r="499" spans="1:5" x14ac:dyDescent="0.2">
      <c r="A499" s="69"/>
      <c r="B499" s="70"/>
      <c r="C499" s="69"/>
      <c r="D499" s="69"/>
      <c r="E499" s="47"/>
    </row>
    <row r="500" spans="1:5" x14ac:dyDescent="0.2">
      <c r="A500" s="69"/>
      <c r="B500" s="70"/>
      <c r="C500" s="69"/>
      <c r="D500" s="69"/>
      <c r="E500" s="47"/>
    </row>
    <row r="501" spans="1:5" x14ac:dyDescent="0.2">
      <c r="A501" s="69"/>
      <c r="B501" s="70"/>
      <c r="C501" s="69"/>
      <c r="D501" s="69"/>
      <c r="E501" s="47"/>
    </row>
    <row r="502" spans="1:5" x14ac:dyDescent="0.2">
      <c r="A502" s="69"/>
      <c r="B502" s="70"/>
      <c r="C502" s="69"/>
      <c r="D502" s="69"/>
      <c r="E502" s="47"/>
    </row>
    <row r="503" spans="1:5" x14ac:dyDescent="0.2">
      <c r="A503" s="69"/>
      <c r="B503" s="70"/>
      <c r="C503" s="69"/>
      <c r="D503" s="69"/>
      <c r="E503" s="47"/>
    </row>
    <row r="504" spans="1:5" x14ac:dyDescent="0.2">
      <c r="A504" s="69"/>
      <c r="B504" s="70"/>
      <c r="C504" s="69"/>
      <c r="D504" s="69"/>
      <c r="E504" s="47"/>
    </row>
    <row r="505" spans="1:5" x14ac:dyDescent="0.2">
      <c r="A505" s="69"/>
      <c r="B505" s="70"/>
      <c r="C505" s="69"/>
      <c r="D505" s="69"/>
      <c r="E505" s="47"/>
    </row>
    <row r="506" spans="1:5" x14ac:dyDescent="0.2">
      <c r="A506" s="69"/>
      <c r="B506" s="70"/>
      <c r="C506" s="69"/>
      <c r="D506" s="69"/>
      <c r="E506" s="47"/>
    </row>
    <row r="507" spans="1:5" x14ac:dyDescent="0.2">
      <c r="A507" s="69"/>
      <c r="B507" s="70"/>
      <c r="C507" s="69"/>
      <c r="D507" s="69"/>
      <c r="E507" s="47"/>
    </row>
    <row r="508" spans="1:5" x14ac:dyDescent="0.2">
      <c r="A508" s="69"/>
      <c r="B508" s="70"/>
      <c r="C508" s="69"/>
      <c r="D508" s="69"/>
      <c r="E508" s="47"/>
    </row>
    <row r="509" spans="1:5" x14ac:dyDescent="0.2">
      <c r="A509" s="69"/>
      <c r="B509" s="70"/>
      <c r="C509" s="69"/>
      <c r="D509" s="69"/>
      <c r="E509" s="47"/>
    </row>
    <row r="510" spans="1:5" x14ac:dyDescent="0.2">
      <c r="A510" s="69"/>
      <c r="B510" s="70"/>
      <c r="C510" s="69"/>
      <c r="D510" s="69"/>
      <c r="E510" s="47"/>
    </row>
    <row r="511" spans="1:5" x14ac:dyDescent="0.2">
      <c r="A511" s="69"/>
      <c r="B511" s="70"/>
      <c r="C511" s="69"/>
      <c r="D511" s="69"/>
      <c r="E511" s="47"/>
    </row>
    <row r="512" spans="1:5" x14ac:dyDescent="0.2">
      <c r="A512" s="69"/>
      <c r="B512" s="70"/>
      <c r="C512" s="69"/>
      <c r="D512" s="69"/>
      <c r="E512" s="47"/>
    </row>
    <row r="513" spans="1:5" x14ac:dyDescent="0.2">
      <c r="A513" s="69"/>
      <c r="B513" s="70"/>
      <c r="C513" s="69"/>
      <c r="D513" s="69"/>
      <c r="E513" s="47"/>
    </row>
    <row r="514" spans="1:5" x14ac:dyDescent="0.2">
      <c r="A514" s="69"/>
      <c r="B514" s="70"/>
      <c r="C514" s="69"/>
      <c r="D514" s="69"/>
      <c r="E514" s="47"/>
    </row>
    <row r="515" spans="1:5" x14ac:dyDescent="0.2">
      <c r="A515" s="69"/>
      <c r="B515" s="70"/>
      <c r="C515" s="69"/>
      <c r="D515" s="69"/>
      <c r="E515" s="47"/>
    </row>
    <row r="516" spans="1:5" x14ac:dyDescent="0.2">
      <c r="A516" s="69"/>
      <c r="B516" s="70"/>
      <c r="C516" s="69"/>
      <c r="D516" s="69"/>
      <c r="E516" s="47"/>
    </row>
    <row r="517" spans="1:5" x14ac:dyDescent="0.2">
      <c r="A517" s="69"/>
      <c r="B517" s="70"/>
      <c r="C517" s="69"/>
      <c r="D517" s="69"/>
      <c r="E517" s="47"/>
    </row>
    <row r="518" spans="1:5" x14ac:dyDescent="0.2">
      <c r="A518" s="69"/>
      <c r="B518" s="70"/>
      <c r="C518" s="69"/>
      <c r="D518" s="69"/>
      <c r="E518" s="47"/>
    </row>
    <row r="519" spans="1:5" x14ac:dyDescent="0.2">
      <c r="A519" s="69"/>
      <c r="B519" s="70"/>
      <c r="C519" s="69"/>
      <c r="D519" s="69"/>
      <c r="E519" s="47"/>
    </row>
    <row r="520" spans="1:5" x14ac:dyDescent="0.2">
      <c r="A520" s="69"/>
      <c r="B520" s="70"/>
      <c r="C520" s="69"/>
      <c r="D520" s="69"/>
      <c r="E520" s="47"/>
    </row>
    <row r="521" spans="1:5" x14ac:dyDescent="0.2">
      <c r="A521" s="69"/>
      <c r="B521" s="70"/>
      <c r="C521" s="69"/>
      <c r="D521" s="69"/>
      <c r="E521" s="47"/>
    </row>
    <row r="522" spans="1:5" x14ac:dyDescent="0.2">
      <c r="A522" s="69"/>
      <c r="B522" s="70"/>
      <c r="C522" s="69"/>
      <c r="D522" s="69"/>
      <c r="E522" s="47"/>
    </row>
    <row r="523" spans="1:5" x14ac:dyDescent="0.2">
      <c r="A523" s="69"/>
      <c r="B523" s="70"/>
      <c r="C523" s="69"/>
      <c r="D523" s="69"/>
      <c r="E523" s="47"/>
    </row>
    <row r="524" spans="1:5" x14ac:dyDescent="0.2">
      <c r="A524" s="69"/>
      <c r="B524" s="70"/>
      <c r="C524" s="69"/>
      <c r="D524" s="69"/>
      <c r="E524" s="47"/>
    </row>
    <row r="525" spans="1:5" x14ac:dyDescent="0.2">
      <c r="A525" s="69"/>
      <c r="B525" s="70"/>
      <c r="C525" s="69"/>
      <c r="D525" s="69"/>
      <c r="E525" s="47"/>
    </row>
    <row r="526" spans="1:5" x14ac:dyDescent="0.2">
      <c r="A526" s="69"/>
      <c r="B526" s="70"/>
      <c r="C526" s="69"/>
      <c r="D526" s="69"/>
      <c r="E526" s="47"/>
    </row>
    <row r="527" spans="1:5" x14ac:dyDescent="0.2">
      <c r="A527" s="69"/>
      <c r="B527" s="70"/>
      <c r="C527" s="69"/>
      <c r="D527" s="69"/>
      <c r="E527" s="47"/>
    </row>
    <row r="528" spans="1:5" x14ac:dyDescent="0.2">
      <c r="A528" s="69"/>
      <c r="B528" s="70"/>
      <c r="C528" s="69"/>
      <c r="D528" s="69"/>
      <c r="E528" s="47"/>
    </row>
    <row r="529" spans="1:5" x14ac:dyDescent="0.2">
      <c r="A529" s="69"/>
      <c r="B529" s="70"/>
      <c r="C529" s="69"/>
      <c r="D529" s="69"/>
      <c r="E529" s="47"/>
    </row>
    <row r="530" spans="1:5" x14ac:dyDescent="0.2">
      <c r="A530" s="69"/>
      <c r="B530" s="70"/>
      <c r="C530" s="69"/>
      <c r="D530" s="69"/>
      <c r="E530" s="47"/>
    </row>
    <row r="531" spans="1:5" x14ac:dyDescent="0.2">
      <c r="A531" s="69"/>
      <c r="B531" s="70"/>
      <c r="C531" s="69"/>
      <c r="D531" s="69"/>
      <c r="E531" s="47"/>
    </row>
    <row r="532" spans="1:5" x14ac:dyDescent="0.2">
      <c r="A532" s="69"/>
      <c r="B532" s="70"/>
      <c r="C532" s="69"/>
      <c r="D532" s="69"/>
      <c r="E532" s="47"/>
    </row>
    <row r="533" spans="1:5" x14ac:dyDescent="0.2">
      <c r="A533" s="69"/>
      <c r="B533" s="70"/>
      <c r="C533" s="69"/>
      <c r="D533" s="69"/>
      <c r="E533" s="47"/>
    </row>
    <row r="534" spans="1:5" x14ac:dyDescent="0.2">
      <c r="A534" s="69"/>
      <c r="B534" s="70"/>
      <c r="C534" s="69"/>
      <c r="D534" s="69"/>
      <c r="E534" s="47"/>
    </row>
    <row r="535" spans="1:5" x14ac:dyDescent="0.2">
      <c r="A535" s="69"/>
      <c r="B535" s="70"/>
      <c r="C535" s="69"/>
      <c r="D535" s="69"/>
      <c r="E535" s="47"/>
    </row>
    <row r="536" spans="1:5" x14ac:dyDescent="0.2">
      <c r="A536" s="69"/>
      <c r="B536" s="70"/>
      <c r="C536" s="69"/>
      <c r="D536" s="69"/>
      <c r="E536" s="47"/>
    </row>
    <row r="537" spans="1:5" x14ac:dyDescent="0.2">
      <c r="A537" s="69"/>
      <c r="B537" s="70"/>
      <c r="C537" s="69"/>
      <c r="D537" s="69"/>
      <c r="E537" s="47"/>
    </row>
    <row r="538" spans="1:5" x14ac:dyDescent="0.2">
      <c r="A538" s="69"/>
      <c r="B538" s="70"/>
      <c r="C538" s="69"/>
      <c r="D538" s="69"/>
      <c r="E538" s="47"/>
    </row>
    <row r="539" spans="1:5" x14ac:dyDescent="0.2">
      <c r="A539" s="47"/>
      <c r="B539" s="34"/>
      <c r="C539" s="47"/>
      <c r="D539" s="47"/>
      <c r="E539" s="47"/>
    </row>
    <row r="540" spans="1:5" x14ac:dyDescent="0.2">
      <c r="A540" s="47"/>
      <c r="B540" s="34"/>
      <c r="C540" s="47"/>
      <c r="D540" s="47"/>
      <c r="E540" s="47"/>
    </row>
    <row r="541" spans="1:5" x14ac:dyDescent="0.2">
      <c r="A541" s="47"/>
      <c r="B541" s="34"/>
      <c r="C541" s="47"/>
      <c r="D541" s="47"/>
      <c r="E541" s="47"/>
    </row>
    <row r="542" spans="1:5" x14ac:dyDescent="0.2">
      <c r="A542" s="47"/>
      <c r="B542" s="34"/>
      <c r="C542" s="47"/>
      <c r="D542" s="47"/>
      <c r="E542" s="47"/>
    </row>
    <row r="543" spans="1:5" x14ac:dyDescent="0.2">
      <c r="A543" s="47"/>
      <c r="B543" s="34"/>
      <c r="C543" s="47"/>
      <c r="D543" s="47"/>
      <c r="E543" s="47"/>
    </row>
    <row r="544" spans="1:5" x14ac:dyDescent="0.2">
      <c r="A544" s="47"/>
      <c r="B544" s="34"/>
      <c r="C544" s="47"/>
      <c r="D544" s="47"/>
      <c r="E544" s="47"/>
    </row>
    <row r="545" spans="1:5" x14ac:dyDescent="0.2">
      <c r="A545" s="47"/>
      <c r="B545" s="34"/>
      <c r="C545" s="47"/>
      <c r="D545" s="47"/>
      <c r="E545" s="47"/>
    </row>
    <row r="546" spans="1:5" x14ac:dyDescent="0.2">
      <c r="A546" s="47"/>
      <c r="B546" s="34"/>
      <c r="C546" s="47"/>
      <c r="D546" s="47"/>
      <c r="E546" s="47"/>
    </row>
    <row r="547" spans="1:5" x14ac:dyDescent="0.2">
      <c r="A547" s="47"/>
      <c r="B547" s="34"/>
      <c r="C547" s="47"/>
      <c r="D547" s="47"/>
      <c r="E547" s="47"/>
    </row>
    <row r="548" spans="1:5" x14ac:dyDescent="0.2">
      <c r="A548" s="47"/>
      <c r="B548" s="34"/>
      <c r="C548" s="47"/>
      <c r="D548" s="47"/>
      <c r="E548" s="47"/>
    </row>
    <row r="549" spans="1:5" x14ac:dyDescent="0.2">
      <c r="A549" s="47"/>
      <c r="B549" s="34"/>
      <c r="C549" s="47"/>
      <c r="D549" s="47"/>
      <c r="E549" s="47"/>
    </row>
    <row r="550" spans="1:5" x14ac:dyDescent="0.2">
      <c r="A550" s="47"/>
      <c r="B550" s="34"/>
      <c r="C550" s="47"/>
      <c r="D550" s="47"/>
      <c r="E550" s="47"/>
    </row>
    <row r="551" spans="1:5" x14ac:dyDescent="0.2">
      <c r="A551" s="47"/>
      <c r="B551" s="34"/>
      <c r="C551" s="47"/>
      <c r="D551" s="47"/>
      <c r="E551" s="47"/>
    </row>
    <row r="552" spans="1:5" x14ac:dyDescent="0.2">
      <c r="A552" s="47"/>
      <c r="B552" s="34"/>
      <c r="C552" s="47"/>
      <c r="D552" s="47"/>
      <c r="E552" s="47"/>
    </row>
    <row r="553" spans="1:5" x14ac:dyDescent="0.2">
      <c r="A553" s="47"/>
      <c r="B553" s="34"/>
      <c r="C553" s="47"/>
      <c r="D553" s="47"/>
      <c r="E553" s="47"/>
    </row>
    <row r="554" spans="1:5" x14ac:dyDescent="0.2">
      <c r="A554" s="47"/>
      <c r="B554" s="34"/>
      <c r="C554" s="47"/>
      <c r="D554" s="47"/>
      <c r="E554" s="47"/>
    </row>
    <row r="555" spans="1:5" x14ac:dyDescent="0.2">
      <c r="A555" s="47"/>
      <c r="B555" s="34"/>
      <c r="C555" s="47"/>
      <c r="D555" s="47"/>
      <c r="E555" s="47"/>
    </row>
    <row r="556" spans="1:5" x14ac:dyDescent="0.2">
      <c r="A556" s="47"/>
      <c r="B556" s="34"/>
      <c r="C556" s="47"/>
      <c r="D556" s="47"/>
      <c r="E556" s="47"/>
    </row>
    <row r="557" spans="1:5" x14ac:dyDescent="0.2">
      <c r="A557" s="47"/>
      <c r="B557" s="34"/>
      <c r="C557" s="47"/>
      <c r="D557" s="47"/>
      <c r="E557" s="47"/>
    </row>
    <row r="558" spans="1:5" x14ac:dyDescent="0.2">
      <c r="A558" s="47"/>
      <c r="B558" s="34"/>
      <c r="C558" s="47"/>
      <c r="D558" s="47"/>
      <c r="E558" s="47"/>
    </row>
    <row r="559" spans="1:5" x14ac:dyDescent="0.2">
      <c r="A559" s="47"/>
      <c r="B559" s="34"/>
      <c r="C559" s="47"/>
      <c r="D559" s="47"/>
      <c r="E559" s="47"/>
    </row>
    <row r="560" spans="1:5" x14ac:dyDescent="0.2">
      <c r="A560" s="47"/>
      <c r="B560" s="34"/>
      <c r="C560" s="47"/>
      <c r="D560" s="47"/>
      <c r="E560" s="47"/>
    </row>
    <row r="561" spans="1:5" x14ac:dyDescent="0.2">
      <c r="A561" s="47"/>
      <c r="B561" s="34"/>
      <c r="C561" s="47"/>
      <c r="D561" s="47"/>
      <c r="E561" s="47"/>
    </row>
    <row r="562" spans="1:5" x14ac:dyDescent="0.2">
      <c r="A562" s="47"/>
      <c r="B562" s="34"/>
      <c r="C562" s="47"/>
      <c r="D562" s="47"/>
      <c r="E562" s="47"/>
    </row>
    <row r="563" spans="1:5" x14ac:dyDescent="0.2">
      <c r="A563" s="47"/>
      <c r="B563" s="34"/>
      <c r="C563" s="47"/>
      <c r="D563" s="47"/>
      <c r="E563" s="47"/>
    </row>
    <row r="564" spans="1:5" x14ac:dyDescent="0.2">
      <c r="A564" s="47"/>
      <c r="B564" s="34"/>
      <c r="C564" s="47"/>
      <c r="D564" s="47"/>
      <c r="E564" s="47"/>
    </row>
    <row r="565" spans="1:5" x14ac:dyDescent="0.2">
      <c r="A565" s="47"/>
      <c r="B565" s="34"/>
      <c r="C565" s="47"/>
      <c r="D565" s="47"/>
      <c r="E565" s="47"/>
    </row>
    <row r="566" spans="1:5" x14ac:dyDescent="0.2">
      <c r="A566" s="47"/>
      <c r="B566" s="34"/>
      <c r="C566" s="47"/>
      <c r="D566" s="47"/>
      <c r="E566" s="47"/>
    </row>
    <row r="567" spans="1:5" x14ac:dyDescent="0.2">
      <c r="A567" s="47"/>
      <c r="B567" s="34"/>
      <c r="C567" s="47"/>
      <c r="D567" s="47"/>
      <c r="E567" s="47"/>
    </row>
    <row r="568" spans="1:5" x14ac:dyDescent="0.2">
      <c r="A568" s="47"/>
      <c r="B568" s="34"/>
      <c r="C568" s="47"/>
      <c r="D568" s="47"/>
      <c r="E568" s="47"/>
    </row>
    <row r="569" spans="1:5" x14ac:dyDescent="0.2">
      <c r="A569" s="47"/>
      <c r="B569" s="34"/>
      <c r="C569" s="47"/>
      <c r="D569" s="47"/>
      <c r="E569" s="47"/>
    </row>
    <row r="570" spans="1:5" x14ac:dyDescent="0.2">
      <c r="A570" s="47"/>
      <c r="B570" s="34"/>
      <c r="C570" s="47"/>
      <c r="D570" s="47"/>
      <c r="E570" s="47"/>
    </row>
    <row r="571" spans="1:5" x14ac:dyDescent="0.2">
      <c r="A571" s="47"/>
      <c r="B571" s="34"/>
      <c r="C571" s="47"/>
      <c r="D571" s="47"/>
      <c r="E571" s="47"/>
    </row>
    <row r="572" spans="1:5" x14ac:dyDescent="0.2">
      <c r="A572" s="47"/>
      <c r="B572" s="34"/>
      <c r="C572" s="47"/>
      <c r="D572" s="47"/>
      <c r="E572" s="47"/>
    </row>
    <row r="573" spans="1:5" x14ac:dyDescent="0.2">
      <c r="A573" s="47"/>
      <c r="B573" s="34"/>
      <c r="C573" s="47"/>
      <c r="D573" s="47"/>
      <c r="E573" s="47"/>
    </row>
    <row r="574" spans="1:5" x14ac:dyDescent="0.2">
      <c r="A574" s="47"/>
      <c r="B574" s="34"/>
      <c r="C574" s="47"/>
      <c r="D574" s="47"/>
      <c r="E574" s="47"/>
    </row>
    <row r="575" spans="1:5" x14ac:dyDescent="0.2">
      <c r="A575" s="47"/>
      <c r="B575" s="34"/>
      <c r="C575" s="47"/>
      <c r="D575" s="47"/>
      <c r="E575" s="47"/>
    </row>
    <row r="576" spans="1:5" x14ac:dyDescent="0.2">
      <c r="A576" s="47"/>
      <c r="B576" s="34"/>
      <c r="C576" s="47"/>
      <c r="D576" s="47"/>
      <c r="E576" s="47"/>
    </row>
    <row r="577" spans="1:5" x14ac:dyDescent="0.2">
      <c r="A577" s="47"/>
      <c r="B577" s="34"/>
      <c r="C577" s="47"/>
      <c r="D577" s="47"/>
      <c r="E577" s="47"/>
    </row>
    <row r="578" spans="1:5" x14ac:dyDescent="0.2">
      <c r="A578" s="47"/>
      <c r="B578" s="34"/>
      <c r="C578" s="47"/>
      <c r="D578" s="47"/>
      <c r="E578" s="47"/>
    </row>
    <row r="579" spans="1:5" x14ac:dyDescent="0.2">
      <c r="A579" s="47"/>
      <c r="B579" s="34"/>
      <c r="C579" s="47"/>
      <c r="D579" s="47"/>
      <c r="E579" s="47"/>
    </row>
    <row r="580" spans="1:5" x14ac:dyDescent="0.2">
      <c r="A580" s="47"/>
      <c r="B580" s="34"/>
      <c r="C580" s="47"/>
      <c r="D580" s="47"/>
      <c r="E580" s="47"/>
    </row>
    <row r="581" spans="1:5" x14ac:dyDescent="0.2">
      <c r="A581" s="47"/>
      <c r="B581" s="34"/>
      <c r="C581" s="47"/>
      <c r="D581" s="47"/>
      <c r="E581" s="47"/>
    </row>
    <row r="582" spans="1:5" x14ac:dyDescent="0.2">
      <c r="A582" s="47"/>
      <c r="B582" s="34"/>
      <c r="C582" s="47"/>
      <c r="D582" s="47"/>
      <c r="E582" s="47"/>
    </row>
    <row r="583" spans="1:5" x14ac:dyDescent="0.2">
      <c r="A583" s="47"/>
      <c r="B583" s="34"/>
      <c r="C583" s="47"/>
      <c r="D583" s="47"/>
      <c r="E583" s="47"/>
    </row>
    <row r="584" spans="1:5" x14ac:dyDescent="0.2">
      <c r="A584" s="47"/>
      <c r="B584" s="34"/>
      <c r="C584" s="47"/>
      <c r="D584" s="47"/>
      <c r="E584" s="47"/>
    </row>
    <row r="585" spans="1:5" x14ac:dyDescent="0.2">
      <c r="A585" s="47"/>
      <c r="B585" s="34"/>
      <c r="C585" s="47"/>
      <c r="D585" s="47"/>
      <c r="E585" s="47"/>
    </row>
    <row r="586" spans="1:5" x14ac:dyDescent="0.2">
      <c r="A586" s="47"/>
      <c r="B586" s="34"/>
      <c r="C586" s="47"/>
      <c r="D586" s="47"/>
      <c r="E586" s="47"/>
    </row>
    <row r="587" spans="1:5" x14ac:dyDescent="0.2">
      <c r="A587" s="47"/>
      <c r="B587" s="34"/>
      <c r="C587" s="47"/>
      <c r="D587" s="47"/>
      <c r="E587" s="47"/>
    </row>
    <row r="588" spans="1:5" x14ac:dyDescent="0.2">
      <c r="A588" s="47"/>
      <c r="B588" s="34"/>
      <c r="C588" s="47"/>
      <c r="D588" s="47"/>
      <c r="E588" s="47"/>
    </row>
    <row r="589" spans="1:5" x14ac:dyDescent="0.2">
      <c r="A589" s="47"/>
      <c r="B589" s="34"/>
      <c r="C589" s="47"/>
      <c r="D589" s="47"/>
      <c r="E589" s="47"/>
    </row>
    <row r="590" spans="1:5" x14ac:dyDescent="0.2">
      <c r="A590" s="47"/>
      <c r="B590" s="34"/>
      <c r="C590" s="47"/>
      <c r="D590" s="47"/>
      <c r="E590" s="47"/>
    </row>
    <row r="591" spans="1:5" x14ac:dyDescent="0.2">
      <c r="A591" s="47"/>
      <c r="B591" s="34"/>
      <c r="C591" s="47"/>
      <c r="D591" s="47"/>
      <c r="E591" s="47"/>
    </row>
    <row r="592" spans="1:5" x14ac:dyDescent="0.2">
      <c r="A592" s="47"/>
      <c r="B592" s="34"/>
      <c r="C592" s="47"/>
      <c r="D592" s="47"/>
      <c r="E592" s="47"/>
    </row>
    <row r="593" spans="1:5" x14ac:dyDescent="0.2">
      <c r="A593" s="47"/>
      <c r="B593" s="34"/>
      <c r="C593" s="47"/>
      <c r="D593" s="47"/>
      <c r="E593" s="47"/>
    </row>
    <row r="594" spans="1:5" x14ac:dyDescent="0.2">
      <c r="A594" s="47"/>
      <c r="B594" s="34"/>
      <c r="C594" s="47"/>
      <c r="D594" s="47"/>
      <c r="E594" s="47"/>
    </row>
    <row r="595" spans="1:5" x14ac:dyDescent="0.2">
      <c r="A595" s="47"/>
      <c r="B595" s="34"/>
      <c r="C595" s="47"/>
      <c r="D595" s="47"/>
      <c r="E595" s="47"/>
    </row>
    <row r="596" spans="1:5" x14ac:dyDescent="0.2">
      <c r="A596" s="47"/>
      <c r="B596" s="34"/>
      <c r="C596" s="47"/>
      <c r="D596" s="47"/>
      <c r="E596" s="47"/>
    </row>
    <row r="597" spans="1:5" x14ac:dyDescent="0.2">
      <c r="A597" s="47"/>
      <c r="B597" s="34"/>
      <c r="C597" s="47"/>
      <c r="D597" s="47"/>
      <c r="E597" s="47"/>
    </row>
    <row r="598" spans="1:5" x14ac:dyDescent="0.2">
      <c r="A598" s="47"/>
      <c r="B598" s="34"/>
      <c r="C598" s="47"/>
      <c r="D598" s="47"/>
      <c r="E598" s="47"/>
    </row>
    <row r="599" spans="1:5" x14ac:dyDescent="0.2">
      <c r="A599" s="47"/>
      <c r="B599" s="34"/>
      <c r="C599" s="47"/>
      <c r="D599" s="47"/>
      <c r="E599" s="47"/>
    </row>
    <row r="600" spans="1:5" x14ac:dyDescent="0.2">
      <c r="A600" s="47"/>
      <c r="B600" s="34"/>
      <c r="C600" s="47"/>
      <c r="D600" s="47"/>
      <c r="E600" s="47"/>
    </row>
    <row r="601" spans="1:5" x14ac:dyDescent="0.2">
      <c r="A601" s="47"/>
      <c r="B601" s="34"/>
      <c r="C601" s="47"/>
      <c r="D601" s="47"/>
      <c r="E601" s="47"/>
    </row>
    <row r="602" spans="1:5" x14ac:dyDescent="0.2">
      <c r="A602" s="47"/>
      <c r="B602" s="34"/>
      <c r="C602" s="47"/>
      <c r="D602" s="47"/>
      <c r="E602" s="47"/>
    </row>
    <row r="603" spans="1:5" x14ac:dyDescent="0.2">
      <c r="A603" s="47"/>
      <c r="B603" s="34"/>
      <c r="C603" s="47"/>
      <c r="D603" s="47"/>
      <c r="E603" s="47"/>
    </row>
    <row r="604" spans="1:5" x14ac:dyDescent="0.2">
      <c r="A604" s="47"/>
      <c r="B604" s="34"/>
      <c r="C604" s="47"/>
      <c r="D604" s="47"/>
      <c r="E604" s="47"/>
    </row>
    <row r="605" spans="1:5" x14ac:dyDescent="0.2">
      <c r="A605" s="47"/>
      <c r="B605" s="34"/>
      <c r="C605" s="47"/>
      <c r="D605" s="47"/>
      <c r="E605" s="47"/>
    </row>
    <row r="606" spans="1:5" x14ac:dyDescent="0.2">
      <c r="A606" s="47"/>
      <c r="B606" s="34"/>
      <c r="C606" s="47"/>
      <c r="D606" s="47"/>
      <c r="E606" s="47"/>
    </row>
    <row r="607" spans="1:5" x14ac:dyDescent="0.2">
      <c r="A607" s="47"/>
      <c r="B607" s="34"/>
      <c r="C607" s="47"/>
      <c r="D607" s="47"/>
      <c r="E607" s="47"/>
    </row>
    <row r="608" spans="1:5" x14ac:dyDescent="0.2">
      <c r="A608" s="47"/>
      <c r="B608" s="34"/>
      <c r="C608" s="47"/>
      <c r="D608" s="47"/>
      <c r="E608" s="47"/>
    </row>
    <row r="609" spans="1:5" x14ac:dyDescent="0.2">
      <c r="A609" s="47"/>
      <c r="B609" s="34"/>
      <c r="C609" s="47"/>
      <c r="D609" s="47"/>
      <c r="E609" s="47"/>
    </row>
    <row r="610" spans="1:5" x14ac:dyDescent="0.2">
      <c r="A610" s="47"/>
      <c r="B610" s="34"/>
      <c r="C610" s="47"/>
      <c r="D610" s="47"/>
      <c r="E610" s="47"/>
    </row>
    <row r="611" spans="1:5" x14ac:dyDescent="0.2">
      <c r="A611" s="47"/>
      <c r="B611" s="34"/>
      <c r="C611" s="47"/>
      <c r="D611" s="47"/>
      <c r="E611" s="47"/>
    </row>
    <row r="612" spans="1:5" x14ac:dyDescent="0.2">
      <c r="A612" s="47"/>
      <c r="B612" s="34"/>
      <c r="C612" s="47"/>
      <c r="D612" s="47"/>
      <c r="E612" s="47"/>
    </row>
    <row r="613" spans="1:5" x14ac:dyDescent="0.2">
      <c r="A613" s="47"/>
      <c r="B613" s="34"/>
      <c r="C613" s="47"/>
      <c r="D613" s="47"/>
      <c r="E613" s="47"/>
    </row>
    <row r="614" spans="1:5" x14ac:dyDescent="0.2">
      <c r="A614" s="47"/>
      <c r="B614" s="34"/>
      <c r="C614" s="47"/>
      <c r="D614" s="47"/>
      <c r="E614" s="47"/>
    </row>
    <row r="615" spans="1:5" x14ac:dyDescent="0.2">
      <c r="A615" s="47"/>
      <c r="B615" s="34"/>
      <c r="C615" s="47"/>
      <c r="D615" s="47"/>
      <c r="E615" s="47"/>
    </row>
    <row r="616" spans="1:5" x14ac:dyDescent="0.2">
      <c r="A616" s="47"/>
      <c r="B616" s="34"/>
      <c r="C616" s="47"/>
      <c r="D616" s="47"/>
      <c r="E616" s="47"/>
    </row>
    <row r="617" spans="1:5" x14ac:dyDescent="0.2">
      <c r="A617" s="47"/>
      <c r="B617" s="34"/>
      <c r="C617" s="47"/>
      <c r="D617" s="47"/>
      <c r="E617" s="47"/>
    </row>
    <row r="618" spans="1:5" x14ac:dyDescent="0.2">
      <c r="A618" s="47"/>
      <c r="B618" s="34"/>
      <c r="C618" s="47"/>
      <c r="D618" s="47"/>
      <c r="E618" s="47"/>
    </row>
    <row r="619" spans="1:5" x14ac:dyDescent="0.2">
      <c r="A619" s="47"/>
      <c r="B619" s="34"/>
      <c r="C619" s="47"/>
      <c r="D619" s="47"/>
      <c r="E619" s="47"/>
    </row>
    <row r="620" spans="1:5" x14ac:dyDescent="0.2">
      <c r="A620" s="47"/>
      <c r="B620" s="34"/>
      <c r="C620" s="47"/>
      <c r="D620" s="47"/>
      <c r="E620" s="47"/>
    </row>
    <row r="621" spans="1:5" x14ac:dyDescent="0.2">
      <c r="A621" s="47"/>
      <c r="B621" s="34"/>
      <c r="C621" s="47"/>
      <c r="D621" s="47"/>
      <c r="E621" s="47"/>
    </row>
    <row r="622" spans="1:5" x14ac:dyDescent="0.2">
      <c r="A622" s="47"/>
      <c r="B622" s="34"/>
      <c r="C622" s="47"/>
      <c r="D622" s="47"/>
      <c r="E622" s="47"/>
    </row>
    <row r="623" spans="1:5" x14ac:dyDescent="0.2">
      <c r="A623" s="47"/>
      <c r="B623" s="34"/>
      <c r="C623" s="47"/>
      <c r="D623" s="47"/>
      <c r="E623" s="47"/>
    </row>
    <row r="624" spans="1:5" x14ac:dyDescent="0.2">
      <c r="A624" s="47"/>
      <c r="B624" s="34"/>
      <c r="C624" s="47"/>
      <c r="D624" s="47"/>
      <c r="E624" s="47"/>
    </row>
    <row r="625" spans="1:5" x14ac:dyDescent="0.2">
      <c r="A625" s="47"/>
      <c r="B625" s="34"/>
      <c r="C625" s="47"/>
      <c r="D625" s="47"/>
      <c r="E625" s="47"/>
    </row>
    <row r="626" spans="1:5" x14ac:dyDescent="0.2">
      <c r="A626" s="47"/>
      <c r="B626" s="34"/>
      <c r="C626" s="47"/>
      <c r="D626" s="47"/>
      <c r="E626" s="47"/>
    </row>
    <row r="627" spans="1:5" x14ac:dyDescent="0.2">
      <c r="A627" s="47"/>
      <c r="B627" s="34"/>
      <c r="C627" s="47"/>
      <c r="D627" s="47"/>
      <c r="E627" s="47"/>
    </row>
    <row r="628" spans="1:5" x14ac:dyDescent="0.2">
      <c r="A628" s="47"/>
      <c r="B628" s="34"/>
      <c r="C628" s="47"/>
      <c r="D628" s="47"/>
      <c r="E628" s="47"/>
    </row>
    <row r="629" spans="1:5" x14ac:dyDescent="0.2">
      <c r="A629" s="47"/>
      <c r="B629" s="34"/>
      <c r="C629" s="47"/>
      <c r="D629" s="47"/>
      <c r="E629" s="47"/>
    </row>
    <row r="630" spans="1:5" x14ac:dyDescent="0.2">
      <c r="A630" s="47"/>
      <c r="B630" s="34"/>
      <c r="C630" s="47"/>
      <c r="D630" s="47"/>
      <c r="E630" s="47"/>
    </row>
    <row r="631" spans="1:5" x14ac:dyDescent="0.2">
      <c r="A631" s="47"/>
      <c r="B631" s="34"/>
      <c r="C631" s="47"/>
      <c r="D631" s="47"/>
      <c r="E631" s="47"/>
    </row>
    <row r="632" spans="1:5" x14ac:dyDescent="0.2">
      <c r="A632" s="47"/>
      <c r="B632" s="34"/>
      <c r="C632" s="47"/>
      <c r="D632" s="47"/>
      <c r="E632" s="47"/>
    </row>
    <row r="633" spans="1:5" x14ac:dyDescent="0.2">
      <c r="A633" s="47"/>
      <c r="B633" s="34"/>
      <c r="C633" s="47"/>
      <c r="D633" s="47"/>
      <c r="E633" s="47"/>
    </row>
    <row r="634" spans="1:5" x14ac:dyDescent="0.2">
      <c r="A634" s="47"/>
      <c r="B634" s="34"/>
      <c r="C634" s="47"/>
      <c r="D634" s="47"/>
      <c r="E634" s="47"/>
    </row>
    <row r="635" spans="1:5" x14ac:dyDescent="0.2">
      <c r="A635" s="47"/>
      <c r="B635" s="34"/>
      <c r="C635" s="47"/>
      <c r="D635" s="47"/>
      <c r="E635" s="47"/>
    </row>
    <row r="636" spans="1:5" x14ac:dyDescent="0.2">
      <c r="A636" s="47"/>
      <c r="B636" s="34"/>
      <c r="C636" s="47"/>
      <c r="D636" s="47"/>
      <c r="E636" s="47"/>
    </row>
    <row r="637" spans="1:5" x14ac:dyDescent="0.2">
      <c r="A637" s="47"/>
      <c r="B637" s="34"/>
      <c r="C637" s="47"/>
      <c r="D637" s="47"/>
      <c r="E637" s="47"/>
    </row>
    <row r="638" spans="1:5" x14ac:dyDescent="0.2">
      <c r="A638" s="47"/>
      <c r="B638" s="34"/>
      <c r="C638" s="47"/>
      <c r="D638" s="47"/>
      <c r="E638" s="47"/>
    </row>
    <row r="639" spans="1:5" x14ac:dyDescent="0.2">
      <c r="A639" s="47"/>
      <c r="B639" s="34"/>
      <c r="C639" s="47"/>
      <c r="D639" s="47"/>
      <c r="E639" s="47"/>
    </row>
    <row r="640" spans="1:5" x14ac:dyDescent="0.2">
      <c r="A640" s="47"/>
      <c r="B640" s="34"/>
      <c r="C640" s="47"/>
      <c r="D640" s="47"/>
      <c r="E640" s="47"/>
    </row>
    <row r="641" spans="1:5" x14ac:dyDescent="0.2">
      <c r="A641" s="47"/>
      <c r="B641" s="34"/>
      <c r="C641" s="47"/>
      <c r="D641" s="47"/>
      <c r="E641" s="47"/>
    </row>
    <row r="642" spans="1:5" x14ac:dyDescent="0.2">
      <c r="A642" s="47"/>
      <c r="B642" s="34"/>
      <c r="C642" s="47"/>
      <c r="D642" s="47"/>
      <c r="E642" s="47"/>
    </row>
    <row r="643" spans="1:5" x14ac:dyDescent="0.2">
      <c r="A643" s="47"/>
      <c r="B643" s="34"/>
      <c r="C643" s="47"/>
      <c r="D643" s="47"/>
      <c r="E643" s="47"/>
    </row>
    <row r="644" spans="1:5" x14ac:dyDescent="0.2">
      <c r="A644" s="47"/>
      <c r="B644" s="34"/>
      <c r="C644" s="47"/>
      <c r="D644" s="47"/>
      <c r="E644" s="47"/>
    </row>
    <row r="645" spans="1:5" x14ac:dyDescent="0.2">
      <c r="A645" s="47"/>
      <c r="B645" s="34"/>
      <c r="C645" s="47"/>
      <c r="D645" s="47"/>
      <c r="E645" s="47"/>
    </row>
    <row r="646" spans="1:5" x14ac:dyDescent="0.2">
      <c r="A646" s="47"/>
      <c r="B646" s="34"/>
      <c r="C646" s="47"/>
      <c r="D646" s="47"/>
      <c r="E646" s="47"/>
    </row>
    <row r="647" spans="1:5" x14ac:dyDescent="0.2">
      <c r="A647" s="47"/>
      <c r="B647" s="34"/>
      <c r="C647" s="47"/>
      <c r="D647" s="47"/>
      <c r="E647" s="47"/>
    </row>
    <row r="648" spans="1:5" x14ac:dyDescent="0.2">
      <c r="A648" s="47"/>
      <c r="B648" s="34"/>
      <c r="C648" s="47"/>
      <c r="D648" s="47"/>
      <c r="E648" s="47"/>
    </row>
    <row r="649" spans="1:5" x14ac:dyDescent="0.2">
      <c r="A649" s="47"/>
      <c r="B649" s="34"/>
      <c r="C649" s="47"/>
      <c r="D649" s="47"/>
      <c r="E649" s="47"/>
    </row>
    <row r="650" spans="1:5" x14ac:dyDescent="0.2">
      <c r="A650" s="47"/>
      <c r="B650" s="34"/>
      <c r="C650" s="47"/>
      <c r="D650" s="47"/>
      <c r="E650" s="47"/>
    </row>
    <row r="651" spans="1:5" x14ac:dyDescent="0.2">
      <c r="A651" s="47"/>
      <c r="B651" s="34"/>
      <c r="C651" s="47"/>
      <c r="D651" s="47"/>
      <c r="E651" s="47"/>
    </row>
    <row r="652" spans="1:5" x14ac:dyDescent="0.2">
      <c r="A652" s="47"/>
      <c r="B652" s="34"/>
      <c r="C652" s="47"/>
      <c r="D652" s="47"/>
      <c r="E652" s="47"/>
    </row>
    <row r="653" spans="1:5" x14ac:dyDescent="0.2">
      <c r="A653" s="47"/>
      <c r="B653" s="34"/>
      <c r="C653" s="47"/>
      <c r="D653" s="47"/>
      <c r="E653" s="47"/>
    </row>
    <row r="654" spans="1:5" x14ac:dyDescent="0.2">
      <c r="A654" s="47"/>
      <c r="B654" s="34"/>
      <c r="C654" s="47"/>
      <c r="D654" s="47"/>
      <c r="E654" s="47"/>
    </row>
    <row r="655" spans="1:5" x14ac:dyDescent="0.2">
      <c r="A655" s="47"/>
      <c r="B655" s="34"/>
      <c r="C655" s="47"/>
      <c r="D655" s="47"/>
      <c r="E655" s="47"/>
    </row>
    <row r="656" spans="1:5" x14ac:dyDescent="0.2">
      <c r="A656" s="47"/>
      <c r="B656" s="34"/>
      <c r="C656" s="47"/>
      <c r="D656" s="47"/>
      <c r="E656" s="47"/>
    </row>
    <row r="657" spans="1:5" x14ac:dyDescent="0.2">
      <c r="A657" s="47"/>
      <c r="B657" s="34"/>
      <c r="C657" s="47"/>
      <c r="D657" s="47"/>
      <c r="E657" s="47"/>
    </row>
    <row r="658" spans="1:5" x14ac:dyDescent="0.2">
      <c r="A658" s="47"/>
      <c r="B658" s="34"/>
      <c r="C658" s="47"/>
      <c r="D658" s="47"/>
      <c r="E658" s="47"/>
    </row>
    <row r="659" spans="1:5" x14ac:dyDescent="0.2">
      <c r="A659" s="47"/>
      <c r="B659" s="34"/>
      <c r="C659" s="47"/>
      <c r="D659" s="47"/>
      <c r="E659" s="47"/>
    </row>
    <row r="660" spans="1:5" x14ac:dyDescent="0.2">
      <c r="A660" s="47"/>
      <c r="B660" s="34"/>
      <c r="C660" s="47"/>
      <c r="D660" s="47"/>
      <c r="E660" s="47"/>
    </row>
    <row r="661" spans="1:5" x14ac:dyDescent="0.2">
      <c r="A661" s="47"/>
      <c r="B661" s="34"/>
      <c r="C661" s="47"/>
      <c r="D661" s="47"/>
      <c r="E661" s="47"/>
    </row>
    <row r="662" spans="1:5" x14ac:dyDescent="0.2">
      <c r="A662" s="47"/>
      <c r="B662" s="34"/>
      <c r="C662" s="47"/>
      <c r="D662" s="47"/>
      <c r="E662" s="47"/>
    </row>
    <row r="663" spans="1:5" x14ac:dyDescent="0.2">
      <c r="A663" s="47"/>
      <c r="B663" s="34"/>
      <c r="C663" s="47"/>
      <c r="D663" s="47"/>
      <c r="E663" s="47"/>
    </row>
    <row r="664" spans="1:5" x14ac:dyDescent="0.2">
      <c r="A664" s="47"/>
      <c r="B664" s="34"/>
      <c r="C664" s="47"/>
      <c r="D664" s="47"/>
      <c r="E664" s="47"/>
    </row>
    <row r="665" spans="1:5" x14ac:dyDescent="0.2">
      <c r="A665" s="47"/>
      <c r="B665" s="34"/>
      <c r="C665" s="47"/>
      <c r="D665" s="47"/>
      <c r="E665" s="47"/>
    </row>
    <row r="666" spans="1:5" x14ac:dyDescent="0.2">
      <c r="A666" s="47"/>
      <c r="B666" s="34"/>
      <c r="C666" s="47"/>
      <c r="D666" s="47"/>
      <c r="E666" s="47"/>
    </row>
    <row r="667" spans="1:5" x14ac:dyDescent="0.2">
      <c r="A667" s="47"/>
      <c r="B667" s="34"/>
      <c r="C667" s="47"/>
      <c r="D667" s="47"/>
      <c r="E667" s="47"/>
    </row>
    <row r="668" spans="1:5" x14ac:dyDescent="0.2">
      <c r="A668" s="47"/>
      <c r="B668" s="34"/>
      <c r="C668" s="47"/>
      <c r="D668" s="47"/>
      <c r="E668" s="47"/>
    </row>
    <row r="669" spans="1:5" x14ac:dyDescent="0.2">
      <c r="A669" s="47"/>
      <c r="B669" s="34"/>
      <c r="C669" s="47"/>
      <c r="D669" s="47"/>
      <c r="E669" s="47"/>
    </row>
    <row r="670" spans="1:5" x14ac:dyDescent="0.2">
      <c r="A670" s="47"/>
      <c r="B670" s="34"/>
      <c r="C670" s="47"/>
      <c r="D670" s="47"/>
      <c r="E670" s="47"/>
    </row>
    <row r="671" spans="1:5" x14ac:dyDescent="0.2">
      <c r="A671" s="47"/>
      <c r="B671" s="34"/>
      <c r="C671" s="47"/>
      <c r="D671" s="47"/>
      <c r="E671" s="47"/>
    </row>
    <row r="672" spans="1:5" x14ac:dyDescent="0.2">
      <c r="A672" s="47"/>
      <c r="B672" s="34"/>
      <c r="C672" s="47"/>
      <c r="D672" s="47"/>
      <c r="E672" s="47"/>
    </row>
    <row r="673" spans="1:5" x14ac:dyDescent="0.2">
      <c r="A673" s="47"/>
      <c r="B673" s="34"/>
      <c r="C673" s="47"/>
      <c r="D673" s="47"/>
      <c r="E673" s="47"/>
    </row>
    <row r="674" spans="1:5" x14ac:dyDescent="0.2">
      <c r="A674" s="47"/>
      <c r="B674" s="34"/>
      <c r="C674" s="47"/>
      <c r="D674" s="47"/>
      <c r="E674" s="47"/>
    </row>
    <row r="675" spans="1:5" x14ac:dyDescent="0.2">
      <c r="A675" s="47"/>
      <c r="B675" s="34"/>
      <c r="C675" s="47"/>
      <c r="D675" s="47"/>
      <c r="E675" s="47"/>
    </row>
    <row r="676" spans="1:5" x14ac:dyDescent="0.2">
      <c r="A676" s="47"/>
      <c r="B676" s="34"/>
      <c r="C676" s="47"/>
      <c r="D676" s="47"/>
      <c r="E676" s="47"/>
    </row>
    <row r="677" spans="1:5" x14ac:dyDescent="0.2">
      <c r="A677" s="47"/>
      <c r="B677" s="34"/>
      <c r="C677" s="47"/>
      <c r="D677" s="47"/>
      <c r="E677" s="47"/>
    </row>
    <row r="678" spans="1:5" x14ac:dyDescent="0.2">
      <c r="A678" s="47"/>
      <c r="B678" s="34"/>
      <c r="C678" s="47"/>
      <c r="D678" s="47"/>
      <c r="E678" s="47"/>
    </row>
    <row r="679" spans="1:5" x14ac:dyDescent="0.2">
      <c r="A679" s="47"/>
      <c r="B679" s="34"/>
      <c r="C679" s="47"/>
      <c r="D679" s="47"/>
      <c r="E679" s="47"/>
    </row>
    <row r="680" spans="1:5" x14ac:dyDescent="0.2">
      <c r="A680" s="47"/>
      <c r="B680" s="34"/>
      <c r="C680" s="47"/>
      <c r="D680" s="47"/>
      <c r="E680" s="47"/>
    </row>
    <row r="681" spans="1:5" x14ac:dyDescent="0.2">
      <c r="A681" s="47"/>
      <c r="B681" s="34"/>
      <c r="C681" s="47"/>
      <c r="D681" s="47"/>
      <c r="E681" s="47"/>
    </row>
    <row r="682" spans="1:5" x14ac:dyDescent="0.2">
      <c r="A682" s="47"/>
      <c r="B682" s="34"/>
      <c r="C682" s="47"/>
      <c r="D682" s="47"/>
      <c r="E682" s="47"/>
    </row>
    <row r="683" spans="1:5" x14ac:dyDescent="0.2">
      <c r="A683" s="47"/>
      <c r="B683" s="34"/>
      <c r="C683" s="47"/>
      <c r="D683" s="47"/>
      <c r="E683" s="47"/>
    </row>
    <row r="684" spans="1:5" x14ac:dyDescent="0.2">
      <c r="A684" s="47"/>
      <c r="B684" s="34"/>
      <c r="C684" s="47"/>
      <c r="D684" s="47"/>
      <c r="E684" s="47"/>
    </row>
    <row r="685" spans="1:5" x14ac:dyDescent="0.2">
      <c r="A685" s="47"/>
      <c r="B685" s="34"/>
      <c r="C685" s="47"/>
      <c r="D685" s="47"/>
      <c r="E685" s="47"/>
    </row>
    <row r="686" spans="1:5" x14ac:dyDescent="0.2">
      <c r="A686" s="47"/>
      <c r="B686" s="34"/>
      <c r="C686" s="47"/>
      <c r="D686" s="47"/>
      <c r="E686" s="47"/>
    </row>
    <row r="687" spans="1:5" x14ac:dyDescent="0.2">
      <c r="A687" s="47"/>
      <c r="B687" s="34"/>
      <c r="C687" s="47"/>
      <c r="D687" s="47"/>
      <c r="E687" s="47"/>
    </row>
    <row r="688" spans="1:5" x14ac:dyDescent="0.2">
      <c r="A688" s="47"/>
      <c r="B688" s="34"/>
      <c r="C688" s="47"/>
      <c r="D688" s="47"/>
      <c r="E688" s="47"/>
    </row>
    <row r="689" spans="1:5" x14ac:dyDescent="0.2">
      <c r="A689" s="47"/>
      <c r="B689" s="34"/>
      <c r="C689" s="47"/>
      <c r="D689" s="47"/>
      <c r="E689" s="47"/>
    </row>
    <row r="690" spans="1:5" x14ac:dyDescent="0.2">
      <c r="A690" s="47"/>
      <c r="B690" s="34"/>
      <c r="C690" s="47"/>
      <c r="D690" s="47"/>
      <c r="E690" s="47"/>
    </row>
    <row r="691" spans="1:5" x14ac:dyDescent="0.2">
      <c r="A691" s="47"/>
      <c r="B691" s="34"/>
      <c r="C691" s="47"/>
      <c r="D691" s="47"/>
      <c r="E691" s="47"/>
    </row>
    <row r="692" spans="1:5" x14ac:dyDescent="0.2">
      <c r="A692" s="47"/>
      <c r="B692" s="34"/>
      <c r="C692" s="47"/>
      <c r="D692" s="47"/>
      <c r="E692" s="47"/>
    </row>
    <row r="693" spans="1:5" x14ac:dyDescent="0.2">
      <c r="A693" s="47"/>
      <c r="B693" s="34"/>
      <c r="C693" s="47"/>
      <c r="D693" s="47"/>
      <c r="E693" s="47"/>
    </row>
    <row r="694" spans="1:5" x14ac:dyDescent="0.2">
      <c r="A694" s="47"/>
      <c r="B694" s="34"/>
      <c r="C694" s="47"/>
      <c r="D694" s="47"/>
      <c r="E694" s="47"/>
    </row>
    <row r="695" spans="1:5" x14ac:dyDescent="0.2">
      <c r="A695" s="47"/>
      <c r="B695" s="34"/>
      <c r="C695" s="47"/>
      <c r="D695" s="47"/>
      <c r="E695" s="47"/>
    </row>
    <row r="696" spans="1:5" x14ac:dyDescent="0.2">
      <c r="A696" s="47"/>
      <c r="B696" s="34"/>
      <c r="C696" s="47"/>
      <c r="D696" s="47"/>
      <c r="E696" s="47"/>
    </row>
    <row r="697" spans="1:5" x14ac:dyDescent="0.2">
      <c r="A697" s="47"/>
      <c r="B697" s="34"/>
      <c r="C697" s="47"/>
      <c r="D697" s="47"/>
      <c r="E697" s="47"/>
    </row>
    <row r="698" spans="1:5" x14ac:dyDescent="0.2">
      <c r="A698" s="47"/>
      <c r="B698" s="34"/>
      <c r="C698" s="47"/>
      <c r="D698" s="47"/>
      <c r="E698" s="47"/>
    </row>
    <row r="699" spans="1:5" x14ac:dyDescent="0.2">
      <c r="A699" s="47"/>
      <c r="B699" s="34"/>
      <c r="C699" s="47"/>
      <c r="D699" s="47"/>
      <c r="E699" s="47"/>
    </row>
    <row r="700" spans="1:5" x14ac:dyDescent="0.2">
      <c r="A700" s="47"/>
      <c r="B700" s="34"/>
      <c r="C700" s="47"/>
      <c r="D700" s="47"/>
      <c r="E700" s="47"/>
    </row>
    <row r="701" spans="1:5" x14ac:dyDescent="0.2">
      <c r="A701" s="47"/>
      <c r="B701" s="47"/>
      <c r="C701" s="47"/>
      <c r="D701" s="47"/>
      <c r="E701" s="47"/>
    </row>
    <row r="702" spans="1:5" x14ac:dyDescent="0.2">
      <c r="A702" s="47"/>
      <c r="B702" s="47"/>
      <c r="C702" s="47"/>
      <c r="D702" s="47"/>
      <c r="E702" s="47"/>
    </row>
    <row r="703" spans="1:5" x14ac:dyDescent="0.2">
      <c r="A703" s="47"/>
      <c r="B703" s="47"/>
      <c r="C703" s="47"/>
      <c r="D703" s="47"/>
      <c r="E703" s="47"/>
    </row>
    <row r="704" spans="1:5" x14ac:dyDescent="0.2">
      <c r="A704" s="47"/>
      <c r="B704" s="47"/>
      <c r="C704" s="47"/>
      <c r="D704" s="47"/>
      <c r="E704" s="47"/>
    </row>
    <row r="705" spans="1:5" x14ac:dyDescent="0.2">
      <c r="A705" s="47"/>
      <c r="B705" s="47"/>
      <c r="C705" s="47"/>
      <c r="D705" s="47"/>
      <c r="E705" s="47"/>
    </row>
    <row r="706" spans="1:5" x14ac:dyDescent="0.2">
      <c r="A706" s="47"/>
      <c r="B706" s="47"/>
      <c r="C706" s="47"/>
      <c r="D706" s="47"/>
      <c r="E706" s="47"/>
    </row>
    <row r="707" spans="1:5" x14ac:dyDescent="0.2">
      <c r="A707" s="47"/>
      <c r="B707" s="47"/>
      <c r="C707" s="47"/>
      <c r="D707" s="47"/>
      <c r="E707" s="47"/>
    </row>
    <row r="708" spans="1:5" x14ac:dyDescent="0.2">
      <c r="A708" s="47"/>
      <c r="B708" s="47"/>
      <c r="C708" s="47"/>
      <c r="D708" s="47"/>
      <c r="E708" s="47"/>
    </row>
    <row r="709" spans="1:5" x14ac:dyDescent="0.2">
      <c r="A709" s="47"/>
      <c r="B709" s="47"/>
      <c r="C709" s="47"/>
      <c r="D709" s="47"/>
      <c r="E709" s="47"/>
    </row>
    <row r="710" spans="1:5" x14ac:dyDescent="0.2">
      <c r="A710" s="47"/>
      <c r="B710" s="47"/>
      <c r="C710" s="47"/>
      <c r="D710" s="47"/>
      <c r="E710" s="47"/>
    </row>
    <row r="711" spans="1:5" x14ac:dyDescent="0.2">
      <c r="A711" s="47"/>
      <c r="B711" s="47"/>
      <c r="C711" s="47"/>
      <c r="D711" s="47"/>
      <c r="E711" s="47"/>
    </row>
    <row r="712" spans="1:5" x14ac:dyDescent="0.2">
      <c r="A712" s="47"/>
      <c r="B712" s="47"/>
      <c r="C712" s="47"/>
      <c r="D712" s="47"/>
      <c r="E712" s="47"/>
    </row>
    <row r="713" spans="1:5" x14ac:dyDescent="0.2">
      <c r="A713" s="47"/>
      <c r="B713" s="47"/>
      <c r="C713" s="47"/>
      <c r="D713" s="47"/>
      <c r="E713" s="47"/>
    </row>
    <row r="714" spans="1:5" x14ac:dyDescent="0.2">
      <c r="A714" s="47"/>
      <c r="B714" s="47"/>
      <c r="C714" s="47"/>
      <c r="D714" s="47"/>
      <c r="E714" s="47"/>
    </row>
    <row r="715" spans="1:5" x14ac:dyDescent="0.2">
      <c r="A715" s="47"/>
      <c r="B715" s="47"/>
      <c r="C715" s="47"/>
      <c r="D715" s="47"/>
      <c r="E715" s="47"/>
    </row>
    <row r="716" spans="1:5" x14ac:dyDescent="0.2">
      <c r="A716" s="47"/>
      <c r="B716" s="47"/>
      <c r="C716" s="47"/>
      <c r="D716" s="47"/>
      <c r="E716" s="47"/>
    </row>
    <row r="717" spans="1:5" x14ac:dyDescent="0.2">
      <c r="A717" s="47"/>
      <c r="B717" s="47"/>
      <c r="C717" s="47"/>
      <c r="D717" s="47"/>
      <c r="E717" s="47"/>
    </row>
    <row r="718" spans="1:5" x14ac:dyDescent="0.2">
      <c r="A718" s="47"/>
      <c r="B718" s="47"/>
      <c r="C718" s="47"/>
      <c r="D718" s="47"/>
      <c r="E718" s="47"/>
    </row>
    <row r="719" spans="1:5" x14ac:dyDescent="0.2">
      <c r="A719" s="47"/>
      <c r="B719" s="47"/>
      <c r="C719" s="47"/>
      <c r="D719" s="47"/>
      <c r="E719" s="47"/>
    </row>
    <row r="720" spans="1:5" x14ac:dyDescent="0.2">
      <c r="A720" s="47"/>
      <c r="B720" s="47"/>
      <c r="C720" s="47"/>
      <c r="D720" s="47"/>
      <c r="E720" s="47"/>
    </row>
    <row r="721" spans="1:5" x14ac:dyDescent="0.2">
      <c r="A721" s="47"/>
      <c r="B721" s="47"/>
      <c r="C721" s="47"/>
      <c r="D721" s="47"/>
      <c r="E721" s="47"/>
    </row>
    <row r="722" spans="1:5" x14ac:dyDescent="0.2">
      <c r="A722" s="47"/>
      <c r="B722" s="47"/>
      <c r="C722" s="47"/>
      <c r="D722" s="47"/>
      <c r="E722" s="47"/>
    </row>
    <row r="723" spans="1:5" x14ac:dyDescent="0.2">
      <c r="A723" s="47"/>
      <c r="B723" s="47"/>
      <c r="C723" s="47"/>
      <c r="D723" s="47"/>
      <c r="E723" s="47"/>
    </row>
    <row r="724" spans="1:5" x14ac:dyDescent="0.2">
      <c r="A724" s="47"/>
      <c r="B724" s="47"/>
      <c r="C724" s="47"/>
      <c r="D724" s="47"/>
      <c r="E724" s="47"/>
    </row>
    <row r="725" spans="1:5" x14ac:dyDescent="0.2">
      <c r="A725" s="47"/>
      <c r="B725" s="47"/>
      <c r="C725" s="47"/>
      <c r="D725" s="47"/>
      <c r="E725" s="47"/>
    </row>
    <row r="726" spans="1:5" x14ac:dyDescent="0.2">
      <c r="A726" s="47"/>
      <c r="B726" s="47"/>
      <c r="C726" s="47"/>
      <c r="D726" s="47"/>
      <c r="E726" s="47"/>
    </row>
    <row r="727" spans="1:5" x14ac:dyDescent="0.2">
      <c r="A727" s="47"/>
      <c r="B727" s="47"/>
      <c r="C727" s="47"/>
      <c r="D727" s="47"/>
      <c r="E727" s="47"/>
    </row>
    <row r="728" spans="1:5" x14ac:dyDescent="0.2">
      <c r="A728" s="47"/>
      <c r="B728" s="47"/>
      <c r="C728" s="47"/>
      <c r="D728" s="47"/>
      <c r="E728" s="47"/>
    </row>
    <row r="729" spans="1:5" x14ac:dyDescent="0.2">
      <c r="A729" s="47"/>
      <c r="B729" s="47"/>
      <c r="C729" s="47"/>
      <c r="D729" s="47"/>
      <c r="E729" s="47"/>
    </row>
    <row r="730" spans="1:5" x14ac:dyDescent="0.2">
      <c r="A730" s="47"/>
      <c r="B730" s="47"/>
      <c r="C730" s="47"/>
      <c r="D730" s="47"/>
      <c r="E730" s="47"/>
    </row>
    <row r="731" spans="1:5" x14ac:dyDescent="0.2">
      <c r="A731" s="47"/>
      <c r="B731" s="47"/>
      <c r="C731" s="47"/>
      <c r="D731" s="47"/>
      <c r="E731" s="47"/>
    </row>
    <row r="732" spans="1:5" x14ac:dyDescent="0.2">
      <c r="A732" s="47"/>
      <c r="B732" s="47"/>
      <c r="C732" s="47"/>
      <c r="D732" s="47"/>
      <c r="E732" s="47"/>
    </row>
    <row r="733" spans="1:5" x14ac:dyDescent="0.2">
      <c r="A733" s="47"/>
      <c r="B733" s="47"/>
      <c r="C733" s="47"/>
      <c r="D733" s="47"/>
      <c r="E733" s="47"/>
    </row>
    <row r="734" spans="1:5" x14ac:dyDescent="0.2">
      <c r="A734" s="47"/>
      <c r="B734" s="47"/>
      <c r="C734" s="47"/>
      <c r="D734" s="47"/>
      <c r="E734" s="47"/>
    </row>
    <row r="735" spans="1:5" x14ac:dyDescent="0.2">
      <c r="A735" s="47"/>
      <c r="B735" s="47"/>
      <c r="C735" s="47"/>
      <c r="D735" s="47"/>
      <c r="E735" s="47"/>
    </row>
    <row r="736" spans="1:5" x14ac:dyDescent="0.2">
      <c r="A736" s="47"/>
      <c r="B736" s="47"/>
      <c r="C736" s="47"/>
      <c r="D736" s="47"/>
      <c r="E736" s="47"/>
    </row>
    <row r="737" spans="1:5" x14ac:dyDescent="0.2">
      <c r="A737" s="47"/>
      <c r="B737" s="47"/>
      <c r="C737" s="47"/>
      <c r="D737" s="47"/>
      <c r="E737" s="47"/>
    </row>
    <row r="738" spans="1:5" x14ac:dyDescent="0.2">
      <c r="A738" s="47"/>
      <c r="B738" s="47"/>
      <c r="C738" s="47"/>
      <c r="D738" s="47"/>
      <c r="E738" s="47"/>
    </row>
    <row r="739" spans="1:5" x14ac:dyDescent="0.2">
      <c r="A739" s="47"/>
      <c r="B739" s="47"/>
      <c r="C739" s="47"/>
      <c r="D739" s="47"/>
      <c r="E739" s="47"/>
    </row>
    <row r="740" spans="1:5" x14ac:dyDescent="0.2">
      <c r="A740" s="47"/>
      <c r="B740" s="47"/>
      <c r="C740" s="47"/>
      <c r="D740" s="47"/>
      <c r="E740" s="47"/>
    </row>
    <row r="741" spans="1:5" x14ac:dyDescent="0.2">
      <c r="A741" s="47"/>
      <c r="B741" s="47"/>
      <c r="C741" s="47"/>
      <c r="D741" s="47"/>
      <c r="E741" s="47"/>
    </row>
    <row r="742" spans="1:5" x14ac:dyDescent="0.2">
      <c r="A742" s="47"/>
      <c r="B742" s="47"/>
      <c r="C742" s="47"/>
      <c r="D742" s="47"/>
      <c r="E742" s="47"/>
    </row>
    <row r="743" spans="1:5" x14ac:dyDescent="0.2">
      <c r="A743" s="47"/>
      <c r="B743" s="47"/>
      <c r="C743" s="47"/>
      <c r="D743" s="47"/>
      <c r="E743" s="47"/>
    </row>
    <row r="744" spans="1:5" x14ac:dyDescent="0.2">
      <c r="A744" s="47"/>
      <c r="B744" s="47"/>
      <c r="C744" s="47"/>
      <c r="D744" s="47"/>
      <c r="E744" s="47"/>
    </row>
    <row r="745" spans="1:5" x14ac:dyDescent="0.2">
      <c r="A745" s="47"/>
      <c r="B745" s="47"/>
      <c r="C745" s="47"/>
      <c r="D745" s="47"/>
      <c r="E745" s="47"/>
    </row>
    <row r="746" spans="1:5" x14ac:dyDescent="0.2">
      <c r="A746" s="47"/>
      <c r="B746" s="47"/>
      <c r="C746" s="47"/>
      <c r="D746" s="47"/>
      <c r="E746" s="47"/>
    </row>
    <row r="747" spans="1:5" x14ac:dyDescent="0.2">
      <c r="A747" s="47"/>
      <c r="B747" s="47"/>
      <c r="C747" s="47"/>
      <c r="D747" s="47"/>
      <c r="E747" s="47"/>
    </row>
    <row r="748" spans="1:5" x14ac:dyDescent="0.2">
      <c r="A748" s="47"/>
      <c r="B748" s="47"/>
      <c r="C748" s="47"/>
      <c r="D748" s="47"/>
      <c r="E748" s="47"/>
    </row>
    <row r="749" spans="1:5" x14ac:dyDescent="0.2">
      <c r="A749" s="47"/>
      <c r="B749" s="47"/>
      <c r="C749" s="47"/>
      <c r="D749" s="47"/>
      <c r="E749" s="47"/>
    </row>
    <row r="750" spans="1:5" x14ac:dyDescent="0.2">
      <c r="A750" s="47"/>
      <c r="B750" s="47"/>
      <c r="C750" s="47"/>
      <c r="D750" s="47"/>
      <c r="E750" s="47"/>
    </row>
    <row r="751" spans="1:5" x14ac:dyDescent="0.2">
      <c r="A751" s="47"/>
      <c r="B751" s="47"/>
      <c r="C751" s="47"/>
      <c r="D751" s="47"/>
      <c r="E751" s="47"/>
    </row>
    <row r="752" spans="1:5" x14ac:dyDescent="0.2">
      <c r="A752" s="47"/>
      <c r="B752" s="47"/>
      <c r="C752" s="47"/>
      <c r="D752" s="47"/>
      <c r="E752" s="47"/>
    </row>
    <row r="753" spans="1:5" x14ac:dyDescent="0.2">
      <c r="A753" s="47"/>
      <c r="B753" s="47"/>
      <c r="C753" s="47"/>
      <c r="D753" s="47"/>
      <c r="E753" s="47"/>
    </row>
    <row r="754" spans="1:5" x14ac:dyDescent="0.2">
      <c r="A754" s="47"/>
      <c r="B754" s="47"/>
      <c r="C754" s="47"/>
      <c r="D754" s="47"/>
      <c r="E754" s="47"/>
    </row>
    <row r="755" spans="1:5" x14ac:dyDescent="0.2">
      <c r="A755" s="47"/>
      <c r="B755" s="47"/>
      <c r="C755" s="47"/>
      <c r="D755" s="47"/>
      <c r="E755" s="47"/>
    </row>
    <row r="756" spans="1:5" x14ac:dyDescent="0.2">
      <c r="A756" s="47"/>
      <c r="B756" s="47"/>
      <c r="C756" s="47"/>
      <c r="D756" s="47"/>
      <c r="E756" s="47"/>
    </row>
    <row r="757" spans="1:5" x14ac:dyDescent="0.2">
      <c r="A757" s="47"/>
      <c r="B757" s="47"/>
      <c r="C757" s="47"/>
      <c r="D757" s="47"/>
      <c r="E757" s="47"/>
    </row>
    <row r="758" spans="1:5" x14ac:dyDescent="0.2">
      <c r="A758" s="47"/>
      <c r="B758" s="47"/>
      <c r="C758" s="47"/>
      <c r="D758" s="47"/>
      <c r="E758" s="47"/>
    </row>
    <row r="759" spans="1:5" x14ac:dyDescent="0.2">
      <c r="A759" s="47"/>
      <c r="B759" s="47"/>
      <c r="C759" s="47"/>
      <c r="D759" s="47"/>
      <c r="E759" s="47"/>
    </row>
    <row r="760" spans="1:5" x14ac:dyDescent="0.2">
      <c r="A760" s="47"/>
      <c r="B760" s="47"/>
      <c r="C760" s="47"/>
      <c r="D760" s="47"/>
      <c r="E760" s="47"/>
    </row>
    <row r="761" spans="1:5" x14ac:dyDescent="0.2">
      <c r="A761" s="47"/>
      <c r="B761" s="47"/>
      <c r="C761" s="47"/>
      <c r="D761" s="47"/>
      <c r="E761" s="47"/>
    </row>
    <row r="762" spans="1:5" x14ac:dyDescent="0.2">
      <c r="A762" s="47"/>
      <c r="B762" s="47"/>
      <c r="C762" s="47"/>
      <c r="D762" s="47"/>
      <c r="E762" s="47"/>
    </row>
    <row r="763" spans="1:5" x14ac:dyDescent="0.2">
      <c r="A763" s="47"/>
      <c r="B763" s="47"/>
      <c r="C763" s="47"/>
      <c r="D763" s="47"/>
      <c r="E763" s="47"/>
    </row>
    <row r="764" spans="1:5" x14ac:dyDescent="0.2">
      <c r="A764" s="47"/>
      <c r="B764" s="47"/>
      <c r="C764" s="47"/>
      <c r="D764" s="47"/>
      <c r="E764" s="47"/>
    </row>
    <row r="765" spans="1:5" x14ac:dyDescent="0.2">
      <c r="A765" s="47"/>
      <c r="B765" s="47"/>
      <c r="C765" s="47"/>
      <c r="D765" s="47"/>
      <c r="E765" s="47"/>
    </row>
    <row r="766" spans="1:5" x14ac:dyDescent="0.2">
      <c r="A766" s="47"/>
      <c r="B766" s="47"/>
      <c r="C766" s="47"/>
      <c r="D766" s="47"/>
      <c r="E766" s="47"/>
    </row>
    <row r="767" spans="1:5" x14ac:dyDescent="0.2">
      <c r="A767" s="47"/>
      <c r="B767" s="47"/>
      <c r="C767" s="47"/>
      <c r="D767" s="47"/>
      <c r="E767" s="47"/>
    </row>
    <row r="768" spans="1:5" x14ac:dyDescent="0.2">
      <c r="A768" s="47"/>
      <c r="B768" s="47"/>
      <c r="C768" s="47"/>
      <c r="D768" s="47"/>
      <c r="E768" s="47"/>
    </row>
    <row r="769" spans="1:5" x14ac:dyDescent="0.2">
      <c r="A769" s="47"/>
      <c r="B769" s="47"/>
      <c r="C769" s="47"/>
      <c r="D769" s="47"/>
      <c r="E769" s="47"/>
    </row>
    <row r="770" spans="1:5" x14ac:dyDescent="0.2">
      <c r="A770" s="47"/>
      <c r="B770" s="47"/>
      <c r="C770" s="47"/>
      <c r="D770" s="47"/>
      <c r="E770" s="47"/>
    </row>
    <row r="771" spans="1:5" x14ac:dyDescent="0.2">
      <c r="A771" s="47"/>
      <c r="B771" s="47"/>
      <c r="C771" s="47"/>
      <c r="D771" s="47"/>
      <c r="E771" s="47"/>
    </row>
    <row r="772" spans="1:5" x14ac:dyDescent="0.2">
      <c r="A772" s="47"/>
      <c r="B772" s="47"/>
      <c r="C772" s="47"/>
      <c r="D772" s="47"/>
      <c r="E772" s="47"/>
    </row>
    <row r="773" spans="1:5" x14ac:dyDescent="0.2">
      <c r="A773" s="47"/>
      <c r="B773" s="47"/>
      <c r="C773" s="47"/>
      <c r="D773" s="47"/>
      <c r="E773" s="47"/>
    </row>
    <row r="774" spans="1:5" x14ac:dyDescent="0.2">
      <c r="A774" s="47"/>
      <c r="B774" s="47"/>
      <c r="C774" s="47"/>
      <c r="D774" s="47"/>
      <c r="E774" s="47"/>
    </row>
    <row r="775" spans="1:5" x14ac:dyDescent="0.2">
      <c r="A775" s="47"/>
      <c r="B775" s="47"/>
      <c r="C775" s="47"/>
      <c r="D775" s="47"/>
      <c r="E775" s="47"/>
    </row>
    <row r="776" spans="1:5" x14ac:dyDescent="0.2">
      <c r="A776" s="47"/>
      <c r="B776" s="47"/>
      <c r="C776" s="47"/>
      <c r="D776" s="47"/>
      <c r="E776" s="47"/>
    </row>
    <row r="777" spans="1:5" x14ac:dyDescent="0.2">
      <c r="A777" s="47"/>
      <c r="B777" s="47"/>
      <c r="C777" s="47"/>
      <c r="D777" s="47"/>
      <c r="E777" s="47"/>
    </row>
    <row r="778" spans="1:5" x14ac:dyDescent="0.2">
      <c r="A778" s="47"/>
      <c r="B778" s="47"/>
      <c r="C778" s="47"/>
      <c r="D778" s="47"/>
      <c r="E778" s="47"/>
    </row>
    <row r="779" spans="1:5" x14ac:dyDescent="0.2">
      <c r="A779" s="47"/>
      <c r="B779" s="47"/>
      <c r="C779" s="47"/>
      <c r="D779" s="47"/>
      <c r="E779" s="47"/>
    </row>
    <row r="780" spans="1:5" x14ac:dyDescent="0.2">
      <c r="A780" s="47"/>
      <c r="B780" s="47"/>
      <c r="C780" s="47"/>
      <c r="D780" s="47"/>
      <c r="E780" s="47"/>
    </row>
    <row r="781" spans="1:5" x14ac:dyDescent="0.2">
      <c r="A781" s="47"/>
      <c r="B781" s="47"/>
      <c r="C781" s="47"/>
      <c r="D781" s="47"/>
      <c r="E781" s="47"/>
    </row>
    <row r="782" spans="1:5" x14ac:dyDescent="0.2">
      <c r="A782" s="47"/>
      <c r="B782" s="47"/>
      <c r="C782" s="47"/>
      <c r="D782" s="47"/>
      <c r="E782" s="47"/>
    </row>
    <row r="783" spans="1:5" x14ac:dyDescent="0.2">
      <c r="A783" s="47"/>
      <c r="B783" s="47"/>
      <c r="C783" s="47"/>
      <c r="D783" s="47"/>
      <c r="E783" s="47"/>
    </row>
    <row r="784" spans="1:5" x14ac:dyDescent="0.2">
      <c r="A784" s="47"/>
      <c r="B784" s="47"/>
      <c r="C784" s="47"/>
      <c r="D784" s="47"/>
      <c r="E784" s="47"/>
    </row>
    <row r="785" spans="1:5" x14ac:dyDescent="0.2">
      <c r="A785" s="47"/>
      <c r="B785" s="47"/>
      <c r="C785" s="47"/>
      <c r="D785" s="47"/>
      <c r="E785" s="47"/>
    </row>
    <row r="786" spans="1:5" x14ac:dyDescent="0.2">
      <c r="A786" s="47"/>
      <c r="B786" s="47"/>
      <c r="C786" s="47"/>
      <c r="D786" s="47"/>
      <c r="E786" s="47"/>
    </row>
    <row r="787" spans="1:5" x14ac:dyDescent="0.2">
      <c r="A787" s="47"/>
      <c r="B787" s="47"/>
      <c r="C787" s="47"/>
      <c r="D787" s="47"/>
      <c r="E787" s="47"/>
    </row>
    <row r="788" spans="1:5" x14ac:dyDescent="0.2">
      <c r="A788" s="47"/>
      <c r="B788" s="47"/>
      <c r="C788" s="47"/>
      <c r="D788" s="47"/>
      <c r="E788" s="47"/>
    </row>
    <row r="789" spans="1:5" x14ac:dyDescent="0.2">
      <c r="A789" s="47"/>
      <c r="B789" s="47"/>
      <c r="C789" s="47"/>
      <c r="D789" s="47"/>
      <c r="E789" s="47"/>
    </row>
    <row r="790" spans="1:5" x14ac:dyDescent="0.2">
      <c r="A790" s="47"/>
      <c r="B790" s="47"/>
      <c r="C790" s="47"/>
      <c r="D790" s="47"/>
      <c r="E790" s="47"/>
    </row>
    <row r="791" spans="1:5" x14ac:dyDescent="0.2">
      <c r="A791" s="47"/>
      <c r="B791" s="47"/>
      <c r="C791" s="47"/>
      <c r="D791" s="47"/>
      <c r="E791" s="47"/>
    </row>
    <row r="792" spans="1:5" x14ac:dyDescent="0.2">
      <c r="A792" s="47"/>
      <c r="B792" s="47"/>
      <c r="C792" s="47"/>
      <c r="D792" s="47"/>
      <c r="E792" s="47"/>
    </row>
    <row r="793" spans="1:5" x14ac:dyDescent="0.2">
      <c r="A793" s="47"/>
      <c r="B793" s="47"/>
      <c r="C793" s="47"/>
      <c r="D793" s="47"/>
      <c r="E793" s="47"/>
    </row>
    <row r="794" spans="1:5" x14ac:dyDescent="0.2">
      <c r="A794" s="47"/>
      <c r="B794" s="47"/>
      <c r="C794" s="47"/>
      <c r="D794" s="47"/>
      <c r="E794" s="47"/>
    </row>
    <row r="795" spans="1:5" x14ac:dyDescent="0.2">
      <c r="A795" s="47"/>
      <c r="B795" s="47"/>
      <c r="C795" s="47"/>
      <c r="D795" s="47"/>
      <c r="E795" s="47"/>
    </row>
    <row r="796" spans="1:5" x14ac:dyDescent="0.2">
      <c r="A796" s="47"/>
      <c r="B796" s="47"/>
      <c r="C796" s="47"/>
      <c r="D796" s="47"/>
      <c r="E796" s="47"/>
    </row>
    <row r="797" spans="1:5" x14ac:dyDescent="0.2">
      <c r="A797" s="47"/>
      <c r="B797" s="47"/>
      <c r="C797" s="47"/>
      <c r="D797" s="47"/>
      <c r="E797" s="47"/>
    </row>
    <row r="798" spans="1:5" x14ac:dyDescent="0.2">
      <c r="A798" s="47"/>
      <c r="B798" s="47"/>
      <c r="C798" s="47"/>
      <c r="D798" s="47"/>
      <c r="E798" s="47"/>
    </row>
    <row r="799" spans="1:5" x14ac:dyDescent="0.2">
      <c r="A799" s="47"/>
      <c r="B799" s="47"/>
      <c r="C799" s="47"/>
      <c r="D799" s="47"/>
      <c r="E799" s="47"/>
    </row>
    <row r="800" spans="1:5" x14ac:dyDescent="0.2">
      <c r="A800" s="47"/>
      <c r="B800" s="47"/>
      <c r="C800" s="47"/>
      <c r="D800" s="47"/>
      <c r="E800" s="47"/>
    </row>
    <row r="801" spans="1:5" x14ac:dyDescent="0.2">
      <c r="A801" s="47"/>
      <c r="B801" s="47"/>
      <c r="C801" s="47"/>
      <c r="D801" s="47"/>
      <c r="E801" s="47"/>
    </row>
    <row r="802" spans="1:5" x14ac:dyDescent="0.2">
      <c r="A802" s="47"/>
      <c r="B802" s="47"/>
      <c r="C802" s="47"/>
      <c r="D802" s="47"/>
      <c r="E802" s="47"/>
    </row>
    <row r="803" spans="1:5" x14ac:dyDescent="0.2">
      <c r="A803" s="47"/>
      <c r="B803" s="47"/>
      <c r="C803" s="47"/>
      <c r="D803" s="47"/>
      <c r="E803" s="47"/>
    </row>
    <row r="804" spans="1:5" x14ac:dyDescent="0.2">
      <c r="A804" s="47"/>
      <c r="B804" s="47"/>
      <c r="C804" s="47"/>
      <c r="D804" s="47"/>
      <c r="E804" s="47"/>
    </row>
    <row r="805" spans="1:5" x14ac:dyDescent="0.2">
      <c r="A805" s="47"/>
      <c r="B805" s="47"/>
      <c r="C805" s="47"/>
      <c r="D805" s="47"/>
      <c r="E805" s="47"/>
    </row>
    <row r="806" spans="1:5" x14ac:dyDescent="0.2">
      <c r="A806" s="47"/>
      <c r="B806" s="47"/>
      <c r="C806" s="47"/>
      <c r="D806" s="47"/>
      <c r="E806" s="47"/>
    </row>
    <row r="807" spans="1:5" x14ac:dyDescent="0.2">
      <c r="A807" s="47"/>
      <c r="B807" s="47"/>
      <c r="C807" s="47"/>
      <c r="D807" s="47"/>
      <c r="E807" s="47"/>
    </row>
    <row r="808" spans="1:5" x14ac:dyDescent="0.2">
      <c r="A808" s="47"/>
      <c r="B808" s="47"/>
      <c r="C808" s="47"/>
      <c r="D808" s="47"/>
      <c r="E808" s="47"/>
    </row>
    <row r="809" spans="1:5" x14ac:dyDescent="0.2">
      <c r="A809" s="47"/>
      <c r="B809" s="47"/>
      <c r="C809" s="47"/>
      <c r="D809" s="47"/>
      <c r="E809" s="47"/>
    </row>
    <row r="810" spans="1:5" x14ac:dyDescent="0.2">
      <c r="A810" s="47"/>
      <c r="B810" s="47"/>
      <c r="C810" s="47"/>
      <c r="D810" s="47"/>
      <c r="E810" s="47"/>
    </row>
    <row r="811" spans="1:5" x14ac:dyDescent="0.2">
      <c r="A811" s="47"/>
      <c r="B811" s="47"/>
      <c r="C811" s="47"/>
      <c r="D811" s="47"/>
      <c r="E811" s="47"/>
    </row>
    <row r="812" spans="1:5" x14ac:dyDescent="0.2">
      <c r="A812" s="47"/>
      <c r="B812" s="47"/>
      <c r="C812" s="47"/>
      <c r="D812" s="47"/>
      <c r="E812" s="47"/>
    </row>
    <row r="813" spans="1:5" x14ac:dyDescent="0.2">
      <c r="A813" s="47"/>
      <c r="B813" s="47"/>
      <c r="C813" s="47"/>
      <c r="D813" s="47"/>
      <c r="E813" s="47"/>
    </row>
    <row r="814" spans="1:5" x14ac:dyDescent="0.2">
      <c r="A814" s="47"/>
      <c r="B814" s="47"/>
      <c r="C814" s="47"/>
      <c r="D814" s="47"/>
      <c r="E814" s="47"/>
    </row>
    <row r="815" spans="1:5" x14ac:dyDescent="0.2">
      <c r="A815" s="47"/>
      <c r="B815" s="47"/>
      <c r="C815" s="47"/>
      <c r="D815" s="47"/>
      <c r="E815" s="47"/>
    </row>
    <row r="816" spans="1:5" x14ac:dyDescent="0.2">
      <c r="A816" s="47"/>
      <c r="B816" s="47"/>
      <c r="C816" s="47"/>
      <c r="D816" s="47"/>
      <c r="E816" s="47"/>
    </row>
    <row r="817" spans="1:5" x14ac:dyDescent="0.2">
      <c r="A817" s="47"/>
      <c r="B817" s="47"/>
      <c r="C817" s="47"/>
      <c r="D817" s="47"/>
      <c r="E817" s="47"/>
    </row>
    <row r="818" spans="1:5" x14ac:dyDescent="0.2">
      <c r="A818" s="47"/>
      <c r="B818" s="47"/>
      <c r="C818" s="47"/>
      <c r="D818" s="47"/>
      <c r="E818" s="47"/>
    </row>
    <row r="819" spans="1:5" x14ac:dyDescent="0.2">
      <c r="A819" s="47"/>
      <c r="B819" s="47"/>
      <c r="C819" s="47"/>
      <c r="D819" s="47"/>
      <c r="E819" s="47"/>
    </row>
    <row r="820" spans="1:5" x14ac:dyDescent="0.2">
      <c r="A820" s="47"/>
      <c r="B820" s="47"/>
      <c r="C820" s="47"/>
      <c r="D820" s="47"/>
      <c r="E820" s="47"/>
    </row>
    <row r="821" spans="1:5" x14ac:dyDescent="0.2">
      <c r="A821" s="47"/>
      <c r="B821" s="47"/>
      <c r="C821" s="47"/>
      <c r="D821" s="47"/>
      <c r="E821" s="47"/>
    </row>
    <row r="822" spans="1:5" x14ac:dyDescent="0.2">
      <c r="A822" s="47"/>
      <c r="B822" s="47"/>
      <c r="C822" s="47"/>
      <c r="D822" s="47"/>
      <c r="E822" s="47"/>
    </row>
    <row r="823" spans="1:5" x14ac:dyDescent="0.2">
      <c r="A823" s="47"/>
      <c r="B823" s="47"/>
      <c r="C823" s="47"/>
      <c r="D823" s="47"/>
      <c r="E823" s="47"/>
    </row>
    <row r="824" spans="1:5" x14ac:dyDescent="0.2">
      <c r="A824" s="47"/>
      <c r="B824" s="47"/>
      <c r="C824" s="47"/>
      <c r="D824" s="47"/>
      <c r="E824" s="47"/>
    </row>
    <row r="825" spans="1:5" x14ac:dyDescent="0.2">
      <c r="A825" s="47"/>
      <c r="B825" s="47"/>
      <c r="C825" s="47"/>
      <c r="D825" s="47"/>
      <c r="E825" s="47"/>
    </row>
    <row r="826" spans="1:5" x14ac:dyDescent="0.2">
      <c r="A826" s="47"/>
      <c r="B826" s="47"/>
      <c r="C826" s="47"/>
      <c r="D826" s="47"/>
      <c r="E826" s="47"/>
    </row>
    <row r="827" spans="1:5" x14ac:dyDescent="0.2">
      <c r="A827" s="47"/>
      <c r="B827" s="47"/>
      <c r="C827" s="47"/>
      <c r="D827" s="47"/>
      <c r="E827" s="47"/>
    </row>
    <row r="828" spans="1:5" x14ac:dyDescent="0.2">
      <c r="A828" s="47"/>
      <c r="B828" s="47"/>
      <c r="C828" s="47"/>
      <c r="D828" s="47"/>
      <c r="E828" s="47"/>
    </row>
    <row r="829" spans="1:5" x14ac:dyDescent="0.2">
      <c r="A829" s="47"/>
      <c r="B829" s="47"/>
      <c r="C829" s="47"/>
      <c r="D829" s="47"/>
      <c r="E829" s="47"/>
    </row>
    <row r="830" spans="1:5" x14ac:dyDescent="0.2">
      <c r="A830" s="47"/>
      <c r="B830" s="47"/>
      <c r="C830" s="47"/>
      <c r="D830" s="47"/>
      <c r="E830" s="47"/>
    </row>
    <row r="831" spans="1:5" x14ac:dyDescent="0.2">
      <c r="A831" s="47"/>
      <c r="B831" s="47"/>
      <c r="C831" s="47"/>
      <c r="D831" s="47"/>
      <c r="E831" s="47"/>
    </row>
    <row r="832" spans="1:5" x14ac:dyDescent="0.2">
      <c r="A832" s="47"/>
      <c r="B832" s="47"/>
      <c r="C832" s="47"/>
      <c r="D832" s="47"/>
      <c r="E832" s="47"/>
    </row>
    <row r="833" spans="1:5" x14ac:dyDescent="0.2">
      <c r="A833" s="47"/>
      <c r="B833" s="47"/>
      <c r="C833" s="47"/>
      <c r="D833" s="47"/>
      <c r="E833" s="47"/>
    </row>
    <row r="834" spans="1:5" x14ac:dyDescent="0.2">
      <c r="A834" s="47"/>
      <c r="B834" s="47"/>
      <c r="C834" s="47"/>
      <c r="D834" s="47"/>
      <c r="E834" s="47"/>
    </row>
    <row r="835" spans="1:5" x14ac:dyDescent="0.2">
      <c r="A835" s="47"/>
      <c r="B835" s="47"/>
      <c r="C835" s="47"/>
      <c r="D835" s="47"/>
      <c r="E835" s="47"/>
    </row>
    <row r="836" spans="1:5" x14ac:dyDescent="0.2">
      <c r="A836" s="47"/>
      <c r="B836" s="47"/>
      <c r="C836" s="47"/>
      <c r="D836" s="47"/>
      <c r="E836" s="47"/>
    </row>
    <row r="837" spans="1:5" x14ac:dyDescent="0.2">
      <c r="A837" s="47"/>
      <c r="B837" s="47"/>
      <c r="C837" s="47"/>
      <c r="D837" s="47"/>
      <c r="E837" s="47"/>
    </row>
    <row r="838" spans="1:5" x14ac:dyDescent="0.2">
      <c r="A838" s="47"/>
      <c r="B838" s="47"/>
      <c r="C838" s="47"/>
      <c r="D838" s="47"/>
      <c r="E838" s="47"/>
    </row>
    <row r="839" spans="1:5" x14ac:dyDescent="0.2">
      <c r="A839" s="47"/>
      <c r="B839" s="47"/>
      <c r="C839" s="47"/>
      <c r="D839" s="47"/>
      <c r="E839" s="47"/>
    </row>
    <row r="840" spans="1:5" x14ac:dyDescent="0.2">
      <c r="A840" s="47"/>
      <c r="B840" s="47"/>
      <c r="C840" s="47"/>
      <c r="D840" s="47"/>
      <c r="E840" s="47"/>
    </row>
    <row r="841" spans="1:5" x14ac:dyDescent="0.2">
      <c r="A841" s="47"/>
      <c r="B841" s="47"/>
      <c r="C841" s="47"/>
      <c r="D841" s="47"/>
      <c r="E841" s="47"/>
    </row>
    <row r="842" spans="1:5" x14ac:dyDescent="0.2">
      <c r="A842" s="47"/>
      <c r="B842" s="47"/>
      <c r="C842" s="47"/>
      <c r="D842" s="47"/>
      <c r="E842" s="47"/>
    </row>
    <row r="843" spans="1:5" x14ac:dyDescent="0.2">
      <c r="A843" s="47"/>
      <c r="B843" s="47"/>
      <c r="C843" s="47"/>
      <c r="D843" s="47"/>
      <c r="E843" s="47"/>
    </row>
    <row r="844" spans="1:5" x14ac:dyDescent="0.2">
      <c r="A844" s="47"/>
      <c r="B844" s="47"/>
      <c r="C844" s="47"/>
      <c r="D844" s="47"/>
      <c r="E844" s="47"/>
    </row>
    <row r="845" spans="1:5" x14ac:dyDescent="0.2">
      <c r="A845" s="47"/>
      <c r="B845" s="47"/>
      <c r="C845" s="47"/>
      <c r="D845" s="47"/>
      <c r="E845" s="47"/>
    </row>
    <row r="846" spans="1:5" x14ac:dyDescent="0.2">
      <c r="A846" s="47"/>
      <c r="B846" s="47"/>
      <c r="C846" s="47"/>
      <c r="D846" s="47"/>
      <c r="E846" s="47"/>
    </row>
    <row r="847" spans="1:5" x14ac:dyDescent="0.2">
      <c r="A847" s="47"/>
      <c r="B847" s="47"/>
      <c r="C847" s="47"/>
      <c r="D847" s="47"/>
      <c r="E847" s="47"/>
    </row>
    <row r="848" spans="1:5" x14ac:dyDescent="0.2">
      <c r="A848" s="47"/>
      <c r="B848" s="47"/>
      <c r="C848" s="47"/>
      <c r="D848" s="47"/>
      <c r="E848" s="47"/>
    </row>
    <row r="849" spans="1:5" x14ac:dyDescent="0.2">
      <c r="A849" s="47"/>
      <c r="B849" s="47"/>
      <c r="C849" s="47"/>
      <c r="D849" s="47"/>
      <c r="E849" s="47"/>
    </row>
    <row r="850" spans="1:5" x14ac:dyDescent="0.2">
      <c r="A850" s="47"/>
      <c r="B850" s="47"/>
      <c r="C850" s="47"/>
      <c r="D850" s="47"/>
      <c r="E850" s="47"/>
    </row>
    <row r="851" spans="1:5" x14ac:dyDescent="0.2">
      <c r="A851" s="47"/>
      <c r="B851" s="47"/>
      <c r="C851" s="47"/>
      <c r="D851" s="47"/>
      <c r="E851" s="47"/>
    </row>
    <row r="852" spans="1:5" x14ac:dyDescent="0.2">
      <c r="A852" s="47"/>
      <c r="B852" s="47"/>
      <c r="C852" s="47"/>
      <c r="D852" s="47"/>
      <c r="E852" s="47"/>
    </row>
    <row r="853" spans="1:5" x14ac:dyDescent="0.2">
      <c r="A853" s="47"/>
      <c r="B853" s="47"/>
      <c r="C853" s="47"/>
      <c r="D853" s="47"/>
      <c r="E853" s="47"/>
    </row>
    <row r="854" spans="1:5" x14ac:dyDescent="0.2">
      <c r="A854" s="47"/>
      <c r="B854" s="47"/>
      <c r="C854" s="47"/>
      <c r="D854" s="47"/>
      <c r="E854" s="47"/>
    </row>
    <row r="855" spans="1:5" x14ac:dyDescent="0.2">
      <c r="A855" s="47"/>
      <c r="B855" s="47"/>
      <c r="C855" s="47"/>
      <c r="D855" s="47"/>
      <c r="E855" s="47"/>
    </row>
    <row r="856" spans="1:5" x14ac:dyDescent="0.2">
      <c r="A856" s="47"/>
      <c r="B856" s="47"/>
      <c r="C856" s="47"/>
      <c r="D856" s="47"/>
      <c r="E856" s="47"/>
    </row>
    <row r="857" spans="1:5" x14ac:dyDescent="0.2">
      <c r="A857" s="47"/>
      <c r="B857" s="47"/>
      <c r="C857" s="47"/>
      <c r="D857" s="47"/>
      <c r="E857" s="47"/>
    </row>
    <row r="858" spans="1:5" x14ac:dyDescent="0.2">
      <c r="A858" s="47"/>
      <c r="B858" s="47"/>
      <c r="C858" s="47"/>
      <c r="D858" s="47"/>
      <c r="E858" s="47"/>
    </row>
    <row r="859" spans="1:5" x14ac:dyDescent="0.2">
      <c r="A859" s="47"/>
      <c r="B859" s="47"/>
      <c r="C859" s="47"/>
      <c r="D859" s="47"/>
      <c r="E859" s="47"/>
    </row>
    <row r="860" spans="1:5" x14ac:dyDescent="0.2">
      <c r="A860" s="47"/>
      <c r="B860" s="47"/>
      <c r="C860" s="47"/>
      <c r="D860" s="47"/>
      <c r="E860" s="47"/>
    </row>
    <row r="861" spans="1:5" x14ac:dyDescent="0.2">
      <c r="A861" s="47"/>
      <c r="B861" s="47"/>
      <c r="C861" s="47"/>
      <c r="D861" s="47"/>
      <c r="E861" s="47"/>
    </row>
    <row r="862" spans="1:5" x14ac:dyDescent="0.2">
      <c r="A862" s="47"/>
      <c r="B862" s="47"/>
      <c r="C862" s="47"/>
      <c r="D862" s="47"/>
      <c r="E862" s="47"/>
    </row>
    <row r="863" spans="1:5" x14ac:dyDescent="0.2">
      <c r="A863" s="47"/>
      <c r="B863" s="47"/>
      <c r="C863" s="47"/>
      <c r="D863" s="47"/>
      <c r="E863" s="47"/>
    </row>
    <row r="864" spans="1:5" x14ac:dyDescent="0.2">
      <c r="A864" s="47"/>
      <c r="B864" s="47"/>
      <c r="C864" s="47"/>
      <c r="D864" s="47"/>
      <c r="E864" s="47"/>
    </row>
    <row r="865" spans="1:5" x14ac:dyDescent="0.2">
      <c r="A865" s="47"/>
      <c r="B865" s="47"/>
      <c r="C865" s="47"/>
      <c r="D865" s="47"/>
      <c r="E865" s="47"/>
    </row>
    <row r="866" spans="1:5" x14ac:dyDescent="0.2">
      <c r="A866" s="47"/>
      <c r="B866" s="47"/>
      <c r="C866" s="47"/>
      <c r="D866" s="47"/>
      <c r="E866" s="47"/>
    </row>
    <row r="867" spans="1:5" x14ac:dyDescent="0.2">
      <c r="A867" s="47"/>
      <c r="B867" s="47"/>
      <c r="C867" s="47"/>
      <c r="D867" s="47"/>
      <c r="E867" s="47"/>
    </row>
    <row r="868" spans="1:5" x14ac:dyDescent="0.2">
      <c r="A868" s="47"/>
      <c r="B868" s="47"/>
      <c r="C868" s="47"/>
      <c r="D868" s="47"/>
      <c r="E868" s="47"/>
    </row>
    <row r="869" spans="1:5" x14ac:dyDescent="0.2">
      <c r="A869" s="47"/>
      <c r="B869" s="47"/>
      <c r="C869" s="47"/>
      <c r="D869" s="47"/>
      <c r="E869" s="47"/>
    </row>
    <row r="870" spans="1:5" x14ac:dyDescent="0.2">
      <c r="A870" s="47"/>
      <c r="B870" s="47"/>
      <c r="C870" s="47"/>
      <c r="D870" s="47"/>
      <c r="E870" s="47"/>
    </row>
    <row r="871" spans="1:5" x14ac:dyDescent="0.2">
      <c r="A871" s="47"/>
      <c r="B871" s="47"/>
      <c r="C871" s="47"/>
      <c r="D871" s="47"/>
      <c r="E871" s="47"/>
    </row>
    <row r="872" spans="1:5" x14ac:dyDescent="0.2">
      <c r="A872" s="47"/>
      <c r="B872" s="47"/>
      <c r="C872" s="47"/>
      <c r="D872" s="47"/>
      <c r="E872" s="47"/>
    </row>
    <row r="873" spans="1:5" x14ac:dyDescent="0.2">
      <c r="A873" s="47"/>
      <c r="B873" s="47"/>
      <c r="C873" s="47"/>
      <c r="D873" s="47"/>
      <c r="E873" s="47"/>
    </row>
    <row r="874" spans="1:5" x14ac:dyDescent="0.2">
      <c r="A874" s="47"/>
      <c r="B874" s="47"/>
      <c r="C874" s="47"/>
      <c r="D874" s="47"/>
      <c r="E874" s="47"/>
    </row>
    <row r="875" spans="1:5" x14ac:dyDescent="0.2">
      <c r="A875" s="47"/>
      <c r="B875" s="47"/>
      <c r="C875" s="47"/>
      <c r="D875" s="47"/>
      <c r="E875" s="47"/>
    </row>
    <row r="876" spans="1:5" x14ac:dyDescent="0.2">
      <c r="A876" s="47"/>
      <c r="B876" s="47"/>
      <c r="C876" s="47"/>
      <c r="D876" s="47"/>
      <c r="E876" s="47"/>
    </row>
    <row r="877" spans="1:5" x14ac:dyDescent="0.2">
      <c r="A877" s="47"/>
      <c r="B877" s="47"/>
      <c r="C877" s="47"/>
      <c r="D877" s="47"/>
      <c r="E877" s="47"/>
    </row>
    <row r="878" spans="1:5" x14ac:dyDescent="0.2">
      <c r="A878" s="47"/>
      <c r="B878" s="47"/>
      <c r="C878" s="47"/>
      <c r="D878" s="47"/>
      <c r="E878" s="47"/>
    </row>
    <row r="879" spans="1:5" x14ac:dyDescent="0.2">
      <c r="A879" s="47"/>
      <c r="B879" s="47"/>
      <c r="C879" s="47"/>
      <c r="D879" s="47"/>
      <c r="E879" s="47"/>
    </row>
    <row r="880" spans="1:5" x14ac:dyDescent="0.2">
      <c r="A880" s="47"/>
      <c r="B880" s="47"/>
      <c r="C880" s="47"/>
      <c r="D880" s="47"/>
      <c r="E880" s="47"/>
    </row>
    <row r="881" spans="1:5" x14ac:dyDescent="0.2">
      <c r="A881" s="47"/>
      <c r="B881" s="47"/>
      <c r="C881" s="47"/>
      <c r="D881" s="47"/>
      <c r="E881" s="47"/>
    </row>
    <row r="882" spans="1:5" x14ac:dyDescent="0.2">
      <c r="A882" s="47"/>
      <c r="B882" s="47"/>
      <c r="C882" s="47"/>
      <c r="D882" s="47"/>
      <c r="E882" s="47"/>
    </row>
    <row r="883" spans="1:5" x14ac:dyDescent="0.2">
      <c r="A883" s="47"/>
      <c r="B883" s="47"/>
      <c r="C883" s="47"/>
      <c r="D883" s="47"/>
      <c r="E883" s="47"/>
    </row>
    <row r="884" spans="1:5" x14ac:dyDescent="0.2">
      <c r="A884" s="47"/>
      <c r="B884" s="47"/>
      <c r="C884" s="47"/>
      <c r="D884" s="47"/>
      <c r="E884" s="47"/>
    </row>
    <row r="885" spans="1:5" x14ac:dyDescent="0.2">
      <c r="A885" s="47"/>
      <c r="B885" s="47"/>
      <c r="C885" s="47"/>
      <c r="D885" s="47"/>
      <c r="E885" s="47"/>
    </row>
    <row r="886" spans="1:5" x14ac:dyDescent="0.2">
      <c r="A886" s="47"/>
      <c r="B886" s="47"/>
      <c r="C886" s="47"/>
      <c r="D886" s="47"/>
      <c r="E886" s="47"/>
    </row>
    <row r="887" spans="1:5" x14ac:dyDescent="0.2">
      <c r="A887" s="47"/>
      <c r="B887" s="47"/>
      <c r="C887" s="47"/>
      <c r="D887" s="47"/>
      <c r="E887" s="47"/>
    </row>
    <row r="888" spans="1:5" x14ac:dyDescent="0.2">
      <c r="A888" s="47"/>
      <c r="B888" s="47"/>
      <c r="C888" s="47"/>
      <c r="D888" s="47"/>
      <c r="E888" s="47"/>
    </row>
    <row r="889" spans="1:5" x14ac:dyDescent="0.2">
      <c r="A889" s="47"/>
      <c r="B889" s="47"/>
      <c r="C889" s="47"/>
      <c r="D889" s="47"/>
      <c r="E889" s="47"/>
    </row>
    <row r="890" spans="1:5" x14ac:dyDescent="0.2">
      <c r="A890" s="47"/>
      <c r="B890" s="47"/>
      <c r="C890" s="47"/>
      <c r="D890" s="47"/>
      <c r="E890" s="47"/>
    </row>
    <row r="891" spans="1:5" x14ac:dyDescent="0.2">
      <c r="A891" s="47"/>
      <c r="B891" s="47"/>
      <c r="C891" s="47"/>
      <c r="D891" s="47"/>
      <c r="E891" s="47"/>
    </row>
    <row r="892" spans="1:5" x14ac:dyDescent="0.2">
      <c r="A892" s="47"/>
      <c r="B892" s="47"/>
      <c r="C892" s="47"/>
      <c r="D892" s="47"/>
      <c r="E892" s="47"/>
    </row>
    <row r="893" spans="1:5" x14ac:dyDescent="0.2">
      <c r="A893" s="47"/>
      <c r="B893" s="47"/>
      <c r="C893" s="47"/>
      <c r="D893" s="47"/>
      <c r="E893" s="47"/>
    </row>
    <row r="894" spans="1:5" x14ac:dyDescent="0.2">
      <c r="A894" s="47"/>
      <c r="B894" s="47"/>
      <c r="C894" s="47"/>
      <c r="D894" s="47"/>
      <c r="E894" s="47"/>
    </row>
    <row r="895" spans="1:5" x14ac:dyDescent="0.2">
      <c r="A895" s="47"/>
      <c r="B895" s="47"/>
      <c r="C895" s="47"/>
      <c r="D895" s="47"/>
      <c r="E895" s="47"/>
    </row>
    <row r="896" spans="1:5" x14ac:dyDescent="0.2">
      <c r="A896" s="47"/>
      <c r="B896" s="47"/>
      <c r="C896" s="47"/>
      <c r="D896" s="47"/>
      <c r="E896" s="47"/>
    </row>
    <row r="897" spans="1:5" x14ac:dyDescent="0.2">
      <c r="A897" s="47"/>
      <c r="B897" s="47"/>
      <c r="C897" s="47"/>
      <c r="D897" s="47"/>
      <c r="E897" s="47"/>
    </row>
    <row r="898" spans="1:5" x14ac:dyDescent="0.2">
      <c r="A898" s="47"/>
      <c r="B898" s="47"/>
      <c r="C898" s="47"/>
      <c r="D898" s="47"/>
      <c r="E898" s="47"/>
    </row>
    <row r="899" spans="1:5" x14ac:dyDescent="0.2">
      <c r="A899" s="47"/>
      <c r="B899" s="47"/>
      <c r="C899" s="47"/>
      <c r="D899" s="47"/>
      <c r="E899" s="47"/>
    </row>
    <row r="900" spans="1:5" x14ac:dyDescent="0.2">
      <c r="A900" s="47"/>
      <c r="B900" s="47"/>
      <c r="C900" s="47"/>
      <c r="D900" s="47"/>
      <c r="E900" s="47"/>
    </row>
    <row r="901" spans="1:5" x14ac:dyDescent="0.2">
      <c r="A901" s="47"/>
      <c r="B901" s="47"/>
      <c r="C901" s="47"/>
      <c r="D901" s="47"/>
      <c r="E901" s="47"/>
    </row>
    <row r="902" spans="1:5" x14ac:dyDescent="0.2">
      <c r="A902" s="47"/>
      <c r="B902" s="47"/>
      <c r="C902" s="47"/>
      <c r="D902" s="47"/>
      <c r="E902" s="47"/>
    </row>
    <row r="903" spans="1:5" x14ac:dyDescent="0.2">
      <c r="A903" s="47"/>
      <c r="B903" s="47"/>
      <c r="C903" s="47"/>
      <c r="D903" s="47"/>
      <c r="E903" s="47"/>
    </row>
    <row r="904" spans="1:5" x14ac:dyDescent="0.2">
      <c r="A904" s="47"/>
      <c r="B904" s="47"/>
      <c r="C904" s="47"/>
      <c r="D904" s="47"/>
      <c r="E904" s="47"/>
    </row>
    <row r="905" spans="1:5" x14ac:dyDescent="0.2">
      <c r="A905" s="47"/>
      <c r="B905" s="47"/>
      <c r="C905" s="47"/>
      <c r="D905" s="47"/>
      <c r="E905" s="47"/>
    </row>
    <row r="906" spans="1:5" x14ac:dyDescent="0.2">
      <c r="A906" s="47"/>
      <c r="B906" s="47"/>
      <c r="C906" s="47"/>
      <c r="D906" s="47"/>
      <c r="E906" s="47"/>
    </row>
    <row r="907" spans="1:5" x14ac:dyDescent="0.2">
      <c r="A907" s="47"/>
      <c r="B907" s="47"/>
      <c r="C907" s="47"/>
      <c r="D907" s="47"/>
      <c r="E907" s="47"/>
    </row>
    <row r="908" spans="1:5" x14ac:dyDescent="0.2">
      <c r="A908" s="47"/>
      <c r="B908" s="47"/>
      <c r="C908" s="47"/>
      <c r="D908" s="47"/>
      <c r="E908" s="47"/>
    </row>
    <row r="909" spans="1:5" x14ac:dyDescent="0.2">
      <c r="A909" s="47"/>
      <c r="B909" s="47"/>
      <c r="C909" s="47"/>
      <c r="D909" s="47"/>
      <c r="E909" s="47"/>
    </row>
    <row r="910" spans="1:5" x14ac:dyDescent="0.2">
      <c r="A910" s="47"/>
      <c r="B910" s="47"/>
      <c r="C910" s="47"/>
      <c r="D910" s="47"/>
      <c r="E910" s="47"/>
    </row>
    <row r="911" spans="1:5" x14ac:dyDescent="0.2">
      <c r="A911" s="47"/>
      <c r="B911" s="47"/>
      <c r="C911" s="47"/>
      <c r="D911" s="47"/>
      <c r="E911" s="47"/>
    </row>
    <row r="912" spans="1:5" x14ac:dyDescent="0.2">
      <c r="A912" s="47"/>
      <c r="B912" s="47"/>
      <c r="C912" s="47"/>
      <c r="D912" s="47"/>
      <c r="E912" s="47"/>
    </row>
    <row r="913" spans="1:5" x14ac:dyDescent="0.2">
      <c r="A913" s="47"/>
      <c r="B913" s="47"/>
      <c r="C913" s="47"/>
      <c r="D913" s="47"/>
      <c r="E913" s="47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139"/>
  <sheetViews>
    <sheetView topLeftCell="A453" workbookViewId="0">
      <selection activeCell="A222" sqref="A222:D497"/>
    </sheetView>
  </sheetViews>
  <sheetFormatPr defaultRowHeight="12.75" x14ac:dyDescent="0.2"/>
  <cols>
    <col min="1" max="1" width="19.7109375" style="55" customWidth="1"/>
    <col min="2" max="2" width="4.42578125" style="16" customWidth="1"/>
    <col min="3" max="3" width="12.7109375" style="55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55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 x14ac:dyDescent="0.25">
      <c r="A1" s="54" t="s">
        <v>131</v>
      </c>
      <c r="I1" s="56" t="s">
        <v>132</v>
      </c>
      <c r="J1" s="57" t="s">
        <v>133</v>
      </c>
    </row>
    <row r="2" spans="1:16" x14ac:dyDescent="0.2">
      <c r="I2" s="58" t="s">
        <v>134</v>
      </c>
      <c r="J2" s="59" t="s">
        <v>108</v>
      </c>
    </row>
    <row r="3" spans="1:16" x14ac:dyDescent="0.2">
      <c r="A3" s="60" t="s">
        <v>135</v>
      </c>
      <c r="I3" s="58" t="s">
        <v>136</v>
      </c>
      <c r="J3" s="59" t="s">
        <v>137</v>
      </c>
    </row>
    <row r="4" spans="1:16" x14ac:dyDescent="0.2">
      <c r="I4" s="58" t="s">
        <v>138</v>
      </c>
      <c r="J4" s="59" t="s">
        <v>137</v>
      </c>
    </row>
    <row r="5" spans="1:16" ht="13.5" thickBot="1" x14ac:dyDescent="0.25">
      <c r="I5" s="61" t="s">
        <v>139</v>
      </c>
      <c r="J5" s="62" t="s">
        <v>101</v>
      </c>
    </row>
    <row r="10" spans="1:16" ht="13.5" thickBot="1" x14ac:dyDescent="0.25"/>
    <row r="11" spans="1:16" ht="13.5" thickBot="1" x14ac:dyDescent="0.25">
      <c r="A11" s="55" t="str">
        <f t="shared" ref="A11:A74" si="0">P11</f>
        <v>IBVS 456 </v>
      </c>
      <c r="B11" s="63" t="str">
        <f t="shared" ref="B11:B74" si="1">IF(H11=INT(H11),"I","II")</f>
        <v>I</v>
      </c>
      <c r="C11" s="55">
        <f t="shared" ref="C11:C74" si="2">1*G11</f>
        <v>40227.4061</v>
      </c>
      <c r="D11" s="16" t="str">
        <f t="shared" ref="D11:D74" si="3">VLOOKUP(F11,I$1:J$5,2,FALSE)</f>
        <v>vis</v>
      </c>
      <c r="E11" s="64">
        <f>VLOOKUP(C11,A!C$21:E$973,3,FALSE)</f>
        <v>-5609.9919167245789</v>
      </c>
      <c r="F11" s="63" t="s">
        <v>139</v>
      </c>
      <c r="G11" s="16" t="str">
        <f t="shared" ref="G11:G74" si="4">MID(I11,3,LEN(I11)-3)</f>
        <v>40227.4061</v>
      </c>
      <c r="H11" s="55">
        <f t="shared" ref="H11:H74" si="5">1*K11</f>
        <v>0</v>
      </c>
      <c r="I11" s="65" t="s">
        <v>674</v>
      </c>
      <c r="J11" s="66" t="s">
        <v>675</v>
      </c>
      <c r="K11" s="65">
        <v>0</v>
      </c>
      <c r="L11" s="65" t="s">
        <v>676</v>
      </c>
      <c r="M11" s="66" t="s">
        <v>582</v>
      </c>
      <c r="N11" s="66" t="s">
        <v>583</v>
      </c>
      <c r="O11" s="67" t="s">
        <v>669</v>
      </c>
      <c r="P11" s="68" t="s">
        <v>670</v>
      </c>
    </row>
    <row r="12" spans="1:16" ht="13.5" thickBot="1" x14ac:dyDescent="0.25">
      <c r="A12" s="55" t="str">
        <f t="shared" si="0"/>
        <v>IBVS 456 </v>
      </c>
      <c r="B12" s="63" t="str">
        <f t="shared" si="1"/>
        <v>I</v>
      </c>
      <c r="C12" s="55">
        <f t="shared" si="2"/>
        <v>40416.455999999998</v>
      </c>
      <c r="D12" s="16" t="str">
        <f t="shared" si="3"/>
        <v>vis</v>
      </c>
      <c r="E12" s="64">
        <f>VLOOKUP(C12,A!C$21:E$973,3,FALSE)</f>
        <v>-5501.9923993835619</v>
      </c>
      <c r="F12" s="63" t="s">
        <v>139</v>
      </c>
      <c r="G12" s="16" t="str">
        <f t="shared" si="4"/>
        <v>40416.456</v>
      </c>
      <c r="H12" s="55">
        <f t="shared" si="5"/>
        <v>108</v>
      </c>
      <c r="I12" s="65" t="s">
        <v>677</v>
      </c>
      <c r="J12" s="66" t="s">
        <v>678</v>
      </c>
      <c r="K12" s="65">
        <v>108</v>
      </c>
      <c r="L12" s="65" t="s">
        <v>679</v>
      </c>
      <c r="M12" s="66" t="s">
        <v>582</v>
      </c>
      <c r="N12" s="66" t="s">
        <v>583</v>
      </c>
      <c r="O12" s="67" t="s">
        <v>680</v>
      </c>
      <c r="P12" s="68" t="s">
        <v>670</v>
      </c>
    </row>
    <row r="13" spans="1:16" ht="13.5" thickBot="1" x14ac:dyDescent="0.25">
      <c r="A13" s="55" t="str">
        <f t="shared" si="0"/>
        <v>IBVS 530 </v>
      </c>
      <c r="B13" s="63" t="str">
        <f t="shared" si="1"/>
        <v>II</v>
      </c>
      <c r="C13" s="55">
        <f t="shared" si="2"/>
        <v>40767.388599999998</v>
      </c>
      <c r="D13" s="16" t="str">
        <f t="shared" si="3"/>
        <v>vis</v>
      </c>
      <c r="E13" s="64">
        <f>VLOOKUP(C13,A!C$21:E$973,3,FALSE)</f>
        <v>-5301.5133120144137</v>
      </c>
      <c r="F13" s="63" t="s">
        <v>139</v>
      </c>
      <c r="G13" s="16" t="str">
        <f t="shared" si="4"/>
        <v>40767.3886</v>
      </c>
      <c r="H13" s="55">
        <f t="shared" si="5"/>
        <v>308.5</v>
      </c>
      <c r="I13" s="65" t="s">
        <v>702</v>
      </c>
      <c r="J13" s="66" t="s">
        <v>703</v>
      </c>
      <c r="K13" s="65">
        <v>308.5</v>
      </c>
      <c r="L13" s="65" t="s">
        <v>704</v>
      </c>
      <c r="M13" s="66" t="s">
        <v>582</v>
      </c>
      <c r="N13" s="66" t="s">
        <v>583</v>
      </c>
      <c r="O13" s="67" t="s">
        <v>669</v>
      </c>
      <c r="P13" s="68" t="s">
        <v>705</v>
      </c>
    </row>
    <row r="14" spans="1:16" ht="13.5" thickBot="1" x14ac:dyDescent="0.25">
      <c r="A14" s="55" t="str">
        <f t="shared" si="0"/>
        <v>IBVS 530 </v>
      </c>
      <c r="B14" s="63" t="str">
        <f t="shared" si="1"/>
        <v>I</v>
      </c>
      <c r="C14" s="55">
        <f t="shared" si="2"/>
        <v>40817.313999999998</v>
      </c>
      <c r="D14" s="16" t="str">
        <f t="shared" si="3"/>
        <v>vis</v>
      </c>
      <c r="E14" s="64">
        <f>VLOOKUP(C14,A!C$21:E$973,3,FALSE)</f>
        <v>-5272.9921696966594</v>
      </c>
      <c r="F14" s="63" t="s">
        <v>139</v>
      </c>
      <c r="G14" s="16" t="str">
        <f t="shared" si="4"/>
        <v>40817.314</v>
      </c>
      <c r="H14" s="55">
        <f t="shared" si="5"/>
        <v>337</v>
      </c>
      <c r="I14" s="65" t="s">
        <v>706</v>
      </c>
      <c r="J14" s="66" t="s">
        <v>707</v>
      </c>
      <c r="K14" s="65">
        <v>337</v>
      </c>
      <c r="L14" s="65" t="s">
        <v>679</v>
      </c>
      <c r="M14" s="66" t="s">
        <v>582</v>
      </c>
      <c r="N14" s="66" t="s">
        <v>583</v>
      </c>
      <c r="O14" s="67" t="s">
        <v>708</v>
      </c>
      <c r="P14" s="68" t="s">
        <v>705</v>
      </c>
    </row>
    <row r="15" spans="1:16" ht="13.5" thickBot="1" x14ac:dyDescent="0.25">
      <c r="A15" s="55" t="str">
        <f t="shared" si="0"/>
        <v>IBVS 530 </v>
      </c>
      <c r="B15" s="63" t="str">
        <f t="shared" si="1"/>
        <v>I</v>
      </c>
      <c r="C15" s="55">
        <f t="shared" si="2"/>
        <v>40824.317000000003</v>
      </c>
      <c r="D15" s="16" t="str">
        <f t="shared" si="3"/>
        <v>vis</v>
      </c>
      <c r="E15" s="64">
        <f>VLOOKUP(C15,A!C$21:E$973,3,FALSE)</f>
        <v>-5268.9915295485316</v>
      </c>
      <c r="F15" s="63" t="s">
        <v>139</v>
      </c>
      <c r="G15" s="16" t="str">
        <f t="shared" si="4"/>
        <v>40824.317</v>
      </c>
      <c r="H15" s="55">
        <f t="shared" si="5"/>
        <v>341</v>
      </c>
      <c r="I15" s="65" t="s">
        <v>709</v>
      </c>
      <c r="J15" s="66" t="s">
        <v>710</v>
      </c>
      <c r="K15" s="65">
        <v>341</v>
      </c>
      <c r="L15" s="65" t="s">
        <v>541</v>
      </c>
      <c r="M15" s="66" t="s">
        <v>582</v>
      </c>
      <c r="N15" s="66" t="s">
        <v>583</v>
      </c>
      <c r="O15" s="67" t="s">
        <v>669</v>
      </c>
      <c r="P15" s="68" t="s">
        <v>705</v>
      </c>
    </row>
    <row r="16" spans="1:16" ht="13.5" thickBot="1" x14ac:dyDescent="0.25">
      <c r="A16" s="55" t="str">
        <f t="shared" si="0"/>
        <v>IBVS 530 </v>
      </c>
      <c r="B16" s="63" t="str">
        <f t="shared" si="1"/>
        <v>II</v>
      </c>
      <c r="C16" s="55">
        <f t="shared" si="2"/>
        <v>40830.407099999997</v>
      </c>
      <c r="D16" s="16" t="str">
        <f t="shared" si="3"/>
        <v>vis</v>
      </c>
      <c r="E16" s="64">
        <f>VLOOKUP(C16,A!C$21:E$973,3,FALSE)</f>
        <v>-5265.512406520389</v>
      </c>
      <c r="F16" s="63" t="s">
        <v>139</v>
      </c>
      <c r="G16" s="16" t="str">
        <f t="shared" si="4"/>
        <v>40830.4071</v>
      </c>
      <c r="H16" s="55">
        <f t="shared" si="5"/>
        <v>344.5</v>
      </c>
      <c r="I16" s="65" t="s">
        <v>711</v>
      </c>
      <c r="J16" s="66" t="s">
        <v>712</v>
      </c>
      <c r="K16" s="65">
        <v>344.5</v>
      </c>
      <c r="L16" s="65" t="s">
        <v>713</v>
      </c>
      <c r="M16" s="66" t="s">
        <v>582</v>
      </c>
      <c r="N16" s="66" t="s">
        <v>583</v>
      </c>
      <c r="O16" s="67" t="s">
        <v>669</v>
      </c>
      <c r="P16" s="68" t="s">
        <v>705</v>
      </c>
    </row>
    <row r="17" spans="1:16" ht="13.5" thickBot="1" x14ac:dyDescent="0.25">
      <c r="A17" s="55" t="str">
        <f t="shared" si="0"/>
        <v>IBVS 530 </v>
      </c>
      <c r="B17" s="63" t="str">
        <f t="shared" si="1"/>
        <v>I</v>
      </c>
      <c r="C17" s="55">
        <f t="shared" si="2"/>
        <v>40831.316800000001</v>
      </c>
      <c r="D17" s="16" t="str">
        <f t="shared" si="3"/>
        <v>vis</v>
      </c>
      <c r="E17" s="64">
        <f>VLOOKUP(C17,A!C$21:E$973,3,FALSE)</f>
        <v>-5264.9927174810109</v>
      </c>
      <c r="F17" s="63" t="s">
        <v>139</v>
      </c>
      <c r="G17" s="16" t="str">
        <f t="shared" si="4"/>
        <v>40831.3168</v>
      </c>
      <c r="H17" s="55">
        <f t="shared" si="5"/>
        <v>345</v>
      </c>
      <c r="I17" s="65" t="s">
        <v>714</v>
      </c>
      <c r="J17" s="66" t="s">
        <v>715</v>
      </c>
      <c r="K17" s="65">
        <v>345</v>
      </c>
      <c r="L17" s="65" t="s">
        <v>716</v>
      </c>
      <c r="M17" s="66" t="s">
        <v>582</v>
      </c>
      <c r="N17" s="66" t="s">
        <v>583</v>
      </c>
      <c r="O17" s="67" t="s">
        <v>717</v>
      </c>
      <c r="P17" s="68" t="s">
        <v>705</v>
      </c>
    </row>
    <row r="18" spans="1:16" ht="13.5" thickBot="1" x14ac:dyDescent="0.25">
      <c r="A18" s="55" t="str">
        <f t="shared" si="0"/>
        <v>IBVS 530 </v>
      </c>
      <c r="B18" s="63" t="str">
        <f t="shared" si="1"/>
        <v>I</v>
      </c>
      <c r="C18" s="55">
        <f t="shared" si="2"/>
        <v>40852.321000000004</v>
      </c>
      <c r="D18" s="16" t="str">
        <f t="shared" si="3"/>
        <v>vis</v>
      </c>
      <c r="E18" s="64">
        <f>VLOOKUP(C18,A!C$21:E$973,3,FALSE)</f>
        <v>-5252.9935391575391</v>
      </c>
      <c r="F18" s="63" t="s">
        <v>139</v>
      </c>
      <c r="G18" s="16" t="str">
        <f t="shared" si="4"/>
        <v>40852.321</v>
      </c>
      <c r="H18" s="55">
        <f t="shared" si="5"/>
        <v>357</v>
      </c>
      <c r="I18" s="65" t="s">
        <v>718</v>
      </c>
      <c r="J18" s="66" t="s">
        <v>719</v>
      </c>
      <c r="K18" s="65">
        <v>357</v>
      </c>
      <c r="L18" s="65" t="s">
        <v>720</v>
      </c>
      <c r="M18" s="66" t="s">
        <v>582</v>
      </c>
      <c r="N18" s="66" t="s">
        <v>583</v>
      </c>
      <c r="O18" s="67" t="s">
        <v>721</v>
      </c>
      <c r="P18" s="68" t="s">
        <v>705</v>
      </c>
    </row>
    <row r="19" spans="1:16" ht="13.5" thickBot="1" x14ac:dyDescent="0.25">
      <c r="A19" s="55" t="str">
        <f t="shared" si="0"/>
        <v>IBVS 647 </v>
      </c>
      <c r="B19" s="63" t="str">
        <f t="shared" si="1"/>
        <v>I</v>
      </c>
      <c r="C19" s="55">
        <f t="shared" si="2"/>
        <v>41181.410199999998</v>
      </c>
      <c r="D19" s="16" t="str">
        <f t="shared" si="3"/>
        <v>vis</v>
      </c>
      <c r="E19" s="64">
        <f>VLOOKUP(C19,A!C$21:E$973,3,FALSE)</f>
        <v>-5064.993044250421</v>
      </c>
      <c r="F19" s="63" t="s">
        <v>139</v>
      </c>
      <c r="G19" s="16" t="str">
        <f t="shared" si="4"/>
        <v>41181.4102</v>
      </c>
      <c r="H19" s="55">
        <f t="shared" si="5"/>
        <v>545</v>
      </c>
      <c r="I19" s="65" t="s">
        <v>729</v>
      </c>
      <c r="J19" s="66" t="s">
        <v>730</v>
      </c>
      <c r="K19" s="65">
        <v>545</v>
      </c>
      <c r="L19" s="65" t="s">
        <v>731</v>
      </c>
      <c r="M19" s="66" t="s">
        <v>582</v>
      </c>
      <c r="N19" s="66" t="s">
        <v>583</v>
      </c>
      <c r="O19" s="67" t="s">
        <v>717</v>
      </c>
      <c r="P19" s="68" t="s">
        <v>725</v>
      </c>
    </row>
    <row r="20" spans="1:16" ht="13.5" thickBot="1" x14ac:dyDescent="0.25">
      <c r="A20" s="55" t="str">
        <f t="shared" si="0"/>
        <v>IBVS 647 </v>
      </c>
      <c r="B20" s="63" t="str">
        <f t="shared" si="1"/>
        <v>I</v>
      </c>
      <c r="C20" s="55">
        <f t="shared" si="2"/>
        <v>41195.413999999997</v>
      </c>
      <c r="D20" s="16" t="str">
        <f t="shared" si="3"/>
        <v>vis</v>
      </c>
      <c r="E20" s="64">
        <f>VLOOKUP(C20,A!C$21:E$973,3,FALSE)</f>
        <v>-5056.9930207595853</v>
      </c>
      <c r="F20" s="63" t="s">
        <v>139</v>
      </c>
      <c r="G20" s="16" t="str">
        <f t="shared" si="4"/>
        <v>41195.4140</v>
      </c>
      <c r="H20" s="55">
        <f t="shared" si="5"/>
        <v>553</v>
      </c>
      <c r="I20" s="65" t="s">
        <v>732</v>
      </c>
      <c r="J20" s="66" t="s">
        <v>733</v>
      </c>
      <c r="K20" s="65">
        <v>553</v>
      </c>
      <c r="L20" s="65" t="s">
        <v>734</v>
      </c>
      <c r="M20" s="66" t="s">
        <v>582</v>
      </c>
      <c r="N20" s="66" t="s">
        <v>583</v>
      </c>
      <c r="O20" s="67" t="s">
        <v>717</v>
      </c>
      <c r="P20" s="68" t="s">
        <v>725</v>
      </c>
    </row>
    <row r="21" spans="1:16" ht="13.5" thickBot="1" x14ac:dyDescent="0.25">
      <c r="A21" s="55" t="str">
        <f t="shared" si="0"/>
        <v>IBVS 937 </v>
      </c>
      <c r="B21" s="63" t="str">
        <f t="shared" si="1"/>
        <v>I</v>
      </c>
      <c r="C21" s="55">
        <f t="shared" si="2"/>
        <v>41666.290699999998</v>
      </c>
      <c r="D21" s="16" t="str">
        <f t="shared" si="3"/>
        <v>vis</v>
      </c>
      <c r="E21" s="64">
        <f>VLOOKUP(C21,A!C$21:E$973,3,FALSE)</f>
        <v>-4787.9928450010602</v>
      </c>
      <c r="F21" s="63" t="s">
        <v>139</v>
      </c>
      <c r="G21" s="16" t="str">
        <f t="shared" si="4"/>
        <v>41666.2907</v>
      </c>
      <c r="H21" s="55">
        <f t="shared" si="5"/>
        <v>822</v>
      </c>
      <c r="I21" s="65" t="s">
        <v>762</v>
      </c>
      <c r="J21" s="66" t="s">
        <v>763</v>
      </c>
      <c r="K21" s="65">
        <v>822</v>
      </c>
      <c r="L21" s="65" t="s">
        <v>764</v>
      </c>
      <c r="M21" s="66" t="s">
        <v>582</v>
      </c>
      <c r="N21" s="66" t="s">
        <v>583</v>
      </c>
      <c r="O21" s="67" t="s">
        <v>765</v>
      </c>
      <c r="P21" s="68" t="s">
        <v>766</v>
      </c>
    </row>
    <row r="22" spans="1:16" ht="13.5" thickBot="1" x14ac:dyDescent="0.25">
      <c r="A22" s="55" t="str">
        <f t="shared" si="0"/>
        <v>IBVS 937 </v>
      </c>
      <c r="B22" s="63" t="str">
        <f t="shared" si="1"/>
        <v>I</v>
      </c>
      <c r="C22" s="55">
        <f t="shared" si="2"/>
        <v>41855.341</v>
      </c>
      <c r="D22" s="16" t="str">
        <f t="shared" si="3"/>
        <v>vis</v>
      </c>
      <c r="E22" s="64">
        <f>VLOOKUP(C22,A!C$21:E$973,3,FALSE)</f>
        <v>-4679.993099149965</v>
      </c>
      <c r="F22" s="63" t="s">
        <v>139</v>
      </c>
      <c r="G22" s="16" t="str">
        <f t="shared" si="4"/>
        <v>41855.341</v>
      </c>
      <c r="H22" s="55">
        <f t="shared" si="5"/>
        <v>930</v>
      </c>
      <c r="I22" s="65" t="s">
        <v>770</v>
      </c>
      <c r="J22" s="66" t="s">
        <v>771</v>
      </c>
      <c r="K22" s="65">
        <v>930</v>
      </c>
      <c r="L22" s="65" t="s">
        <v>772</v>
      </c>
      <c r="M22" s="66" t="s">
        <v>582</v>
      </c>
      <c r="N22" s="66" t="s">
        <v>583</v>
      </c>
      <c r="O22" s="67" t="s">
        <v>669</v>
      </c>
      <c r="P22" s="68" t="s">
        <v>766</v>
      </c>
    </row>
    <row r="23" spans="1:16" ht="13.5" thickBot="1" x14ac:dyDescent="0.25">
      <c r="A23" s="55" t="str">
        <f t="shared" si="0"/>
        <v>IBVS 937 </v>
      </c>
      <c r="B23" s="63" t="str">
        <f t="shared" si="1"/>
        <v>II</v>
      </c>
      <c r="C23" s="55">
        <f t="shared" si="2"/>
        <v>41924.450100000002</v>
      </c>
      <c r="D23" s="16" t="str">
        <f t="shared" si="3"/>
        <v>vis</v>
      </c>
      <c r="E23" s="64">
        <f>VLOOKUP(C23,A!C$21:E$973,3,FALSE)</f>
        <v>-4640.5127849901992</v>
      </c>
      <c r="F23" s="63" t="s">
        <v>139</v>
      </c>
      <c r="G23" s="16" t="str">
        <f t="shared" si="4"/>
        <v>41924.4501</v>
      </c>
      <c r="H23" s="55">
        <f t="shared" si="5"/>
        <v>969.5</v>
      </c>
      <c r="I23" s="65" t="s">
        <v>773</v>
      </c>
      <c r="J23" s="66" t="s">
        <v>774</v>
      </c>
      <c r="K23" s="65">
        <v>969.5</v>
      </c>
      <c r="L23" s="65" t="s">
        <v>775</v>
      </c>
      <c r="M23" s="66" t="s">
        <v>582</v>
      </c>
      <c r="N23" s="66" t="s">
        <v>583</v>
      </c>
      <c r="O23" s="67" t="s">
        <v>776</v>
      </c>
      <c r="P23" s="68" t="s">
        <v>766</v>
      </c>
    </row>
    <row r="24" spans="1:16" ht="13.5" thickBot="1" x14ac:dyDescent="0.25">
      <c r="A24" s="55" t="str">
        <f t="shared" si="0"/>
        <v>IBVS 1923 </v>
      </c>
      <c r="B24" s="63" t="str">
        <f t="shared" si="1"/>
        <v>I</v>
      </c>
      <c r="C24" s="55">
        <f t="shared" si="2"/>
        <v>42233.440000000002</v>
      </c>
      <c r="D24" s="16" t="str">
        <f t="shared" si="3"/>
        <v>vis</v>
      </c>
      <c r="E24" s="64">
        <f>VLOOKUP(C24,A!C$21:E$973,3,FALSE)</f>
        <v>-4463.9945214880781</v>
      </c>
      <c r="F24" s="63" t="s">
        <v>139</v>
      </c>
      <c r="G24" s="16" t="str">
        <f t="shared" si="4"/>
        <v>42233.4400</v>
      </c>
      <c r="H24" s="55">
        <f t="shared" si="5"/>
        <v>1146</v>
      </c>
      <c r="I24" s="65" t="s">
        <v>781</v>
      </c>
      <c r="J24" s="66" t="s">
        <v>782</v>
      </c>
      <c r="K24" s="65">
        <v>1146</v>
      </c>
      <c r="L24" s="65" t="s">
        <v>783</v>
      </c>
      <c r="M24" s="66" t="s">
        <v>582</v>
      </c>
      <c r="N24" s="66" t="s">
        <v>583</v>
      </c>
      <c r="O24" s="67" t="s">
        <v>784</v>
      </c>
      <c r="P24" s="68" t="s">
        <v>785</v>
      </c>
    </row>
    <row r="25" spans="1:16" ht="13.5" thickBot="1" x14ac:dyDescent="0.25">
      <c r="A25" s="55" t="str">
        <f t="shared" si="0"/>
        <v> BBS 17 </v>
      </c>
      <c r="B25" s="63" t="str">
        <f t="shared" si="1"/>
        <v>I</v>
      </c>
      <c r="C25" s="55">
        <f t="shared" si="2"/>
        <v>42296.455000000002</v>
      </c>
      <c r="D25" s="16" t="str">
        <f t="shared" si="3"/>
        <v>vis</v>
      </c>
      <c r="E25" s="64">
        <f>VLOOKUP(C25,A!C$21:E$973,3,FALSE)</f>
        <v>-4427.9956154572146</v>
      </c>
      <c r="F25" s="63" t="s">
        <v>139</v>
      </c>
      <c r="G25" s="16" t="str">
        <f t="shared" si="4"/>
        <v>42296.455</v>
      </c>
      <c r="H25" s="55">
        <f t="shared" si="5"/>
        <v>1182</v>
      </c>
      <c r="I25" s="65" t="s">
        <v>786</v>
      </c>
      <c r="J25" s="66" t="s">
        <v>787</v>
      </c>
      <c r="K25" s="65">
        <v>1182</v>
      </c>
      <c r="L25" s="65" t="s">
        <v>788</v>
      </c>
      <c r="M25" s="66" t="s">
        <v>684</v>
      </c>
      <c r="N25" s="66"/>
      <c r="O25" s="67" t="s">
        <v>789</v>
      </c>
      <c r="P25" s="67" t="s">
        <v>790</v>
      </c>
    </row>
    <row r="26" spans="1:16" ht="13.5" thickBot="1" x14ac:dyDescent="0.25">
      <c r="A26" s="55" t="str">
        <f t="shared" si="0"/>
        <v> BBS 19 </v>
      </c>
      <c r="B26" s="63" t="str">
        <f t="shared" si="1"/>
        <v>II</v>
      </c>
      <c r="C26" s="55">
        <f t="shared" si="2"/>
        <v>42402.322</v>
      </c>
      <c r="D26" s="16" t="str">
        <f t="shared" si="3"/>
        <v>vis</v>
      </c>
      <c r="E26" s="64">
        <f>VLOOKUP(C26,A!C$21:E$973,3,FALSE)</f>
        <v>-4367.5164250300231</v>
      </c>
      <c r="F26" s="63" t="s">
        <v>139</v>
      </c>
      <c r="G26" s="16" t="str">
        <f t="shared" si="4"/>
        <v>42402.322</v>
      </c>
      <c r="H26" s="55">
        <f t="shared" si="5"/>
        <v>1242.5</v>
      </c>
      <c r="I26" s="65" t="s">
        <v>791</v>
      </c>
      <c r="J26" s="66" t="s">
        <v>792</v>
      </c>
      <c r="K26" s="65">
        <v>1242.5</v>
      </c>
      <c r="L26" s="65" t="s">
        <v>793</v>
      </c>
      <c r="M26" s="66" t="s">
        <v>684</v>
      </c>
      <c r="N26" s="66"/>
      <c r="O26" s="67" t="s">
        <v>789</v>
      </c>
      <c r="P26" s="67" t="s">
        <v>794</v>
      </c>
    </row>
    <row r="27" spans="1:16" ht="13.5" thickBot="1" x14ac:dyDescent="0.25">
      <c r="A27" s="55" t="str">
        <f t="shared" si="0"/>
        <v> BBS 23 </v>
      </c>
      <c r="B27" s="63" t="str">
        <f t="shared" si="1"/>
        <v>II</v>
      </c>
      <c r="C27" s="55">
        <f t="shared" si="2"/>
        <v>42633.398000000001</v>
      </c>
      <c r="D27" s="16" t="str">
        <f t="shared" si="3"/>
        <v>vis</v>
      </c>
      <c r="E27" s="64">
        <f>VLOOKUP(C27,A!C$21:E$973,3,FALSE)</f>
        <v>-4235.5084394712203</v>
      </c>
      <c r="F27" s="63" t="s">
        <v>139</v>
      </c>
      <c r="G27" s="16" t="str">
        <f t="shared" si="4"/>
        <v>42633.398</v>
      </c>
      <c r="H27" s="55">
        <f t="shared" si="5"/>
        <v>1374.5</v>
      </c>
      <c r="I27" s="65" t="s">
        <v>795</v>
      </c>
      <c r="J27" s="66" t="s">
        <v>796</v>
      </c>
      <c r="K27" s="65">
        <v>1374.5</v>
      </c>
      <c r="L27" s="65" t="s">
        <v>797</v>
      </c>
      <c r="M27" s="66" t="s">
        <v>684</v>
      </c>
      <c r="N27" s="66"/>
      <c r="O27" s="67" t="s">
        <v>789</v>
      </c>
      <c r="P27" s="67" t="s">
        <v>798</v>
      </c>
    </row>
    <row r="28" spans="1:16" ht="13.5" thickBot="1" x14ac:dyDescent="0.25">
      <c r="A28" s="55" t="str">
        <f t="shared" si="0"/>
        <v>IBVS 1923 </v>
      </c>
      <c r="B28" s="63" t="str">
        <f t="shared" si="1"/>
        <v>I</v>
      </c>
      <c r="C28" s="55">
        <f t="shared" si="2"/>
        <v>42716.573499999999</v>
      </c>
      <c r="D28" s="16" t="str">
        <f t="shared" si="3"/>
        <v>vis</v>
      </c>
      <c r="E28" s="64">
        <f>VLOOKUP(C28,A!C$21:E$973,3,FALSE)</f>
        <v>-4187.9923399937934</v>
      </c>
      <c r="F28" s="63" t="s">
        <v>139</v>
      </c>
      <c r="G28" s="16" t="str">
        <f t="shared" si="4"/>
        <v>42716.5735</v>
      </c>
      <c r="H28" s="55">
        <f t="shared" si="5"/>
        <v>1422</v>
      </c>
      <c r="I28" s="65" t="s">
        <v>799</v>
      </c>
      <c r="J28" s="66" t="s">
        <v>800</v>
      </c>
      <c r="K28" s="65">
        <v>1422</v>
      </c>
      <c r="L28" s="65" t="s">
        <v>801</v>
      </c>
      <c r="M28" s="66" t="s">
        <v>582</v>
      </c>
      <c r="N28" s="66" t="s">
        <v>583</v>
      </c>
      <c r="O28" s="67" t="s">
        <v>784</v>
      </c>
      <c r="P28" s="68" t="s">
        <v>785</v>
      </c>
    </row>
    <row r="29" spans="1:16" ht="13.5" thickBot="1" x14ac:dyDescent="0.25">
      <c r="A29" s="55" t="str">
        <f t="shared" si="0"/>
        <v>IBVS 1923 </v>
      </c>
      <c r="B29" s="63" t="str">
        <f t="shared" si="1"/>
        <v>II</v>
      </c>
      <c r="C29" s="55">
        <f t="shared" si="2"/>
        <v>42766.427000000003</v>
      </c>
      <c r="D29" s="16" t="str">
        <f t="shared" si="3"/>
        <v>vis</v>
      </c>
      <c r="E29" s="64">
        <f>VLOOKUP(C29,A!C$21:E$973,3,FALSE)</f>
        <v>-4159.5122723621207</v>
      </c>
      <c r="F29" s="63" t="s">
        <v>139</v>
      </c>
      <c r="G29" s="16" t="str">
        <f t="shared" si="4"/>
        <v>42766.4270</v>
      </c>
      <c r="H29" s="55">
        <f t="shared" si="5"/>
        <v>1450.5</v>
      </c>
      <c r="I29" s="65" t="s">
        <v>802</v>
      </c>
      <c r="J29" s="66" t="s">
        <v>803</v>
      </c>
      <c r="K29" s="65">
        <v>1450.5</v>
      </c>
      <c r="L29" s="65" t="s">
        <v>804</v>
      </c>
      <c r="M29" s="66" t="s">
        <v>582</v>
      </c>
      <c r="N29" s="66" t="s">
        <v>583</v>
      </c>
      <c r="O29" s="67" t="s">
        <v>784</v>
      </c>
      <c r="P29" s="68" t="s">
        <v>785</v>
      </c>
    </row>
    <row r="30" spans="1:16" ht="13.5" thickBot="1" x14ac:dyDescent="0.25">
      <c r="A30" s="55" t="str">
        <f t="shared" si="0"/>
        <v>IBVS 1923 </v>
      </c>
      <c r="B30" s="63" t="str">
        <f t="shared" si="1"/>
        <v>I</v>
      </c>
      <c r="C30" s="55">
        <f t="shared" si="2"/>
        <v>42786.590499999998</v>
      </c>
      <c r="D30" s="16" t="str">
        <f t="shared" si="3"/>
        <v>vis</v>
      </c>
      <c r="E30" s="64">
        <f>VLOOKUP(C30,A!C$21:E$973,3,FALSE)</f>
        <v>-4147.993365089992</v>
      </c>
      <c r="F30" s="63" t="s">
        <v>139</v>
      </c>
      <c r="G30" s="16" t="str">
        <f t="shared" si="4"/>
        <v>42786.5905</v>
      </c>
      <c r="H30" s="55">
        <f t="shared" si="5"/>
        <v>1462</v>
      </c>
      <c r="I30" s="65" t="s">
        <v>805</v>
      </c>
      <c r="J30" s="66" t="s">
        <v>806</v>
      </c>
      <c r="K30" s="65">
        <v>1462</v>
      </c>
      <c r="L30" s="65" t="s">
        <v>807</v>
      </c>
      <c r="M30" s="66" t="s">
        <v>582</v>
      </c>
      <c r="N30" s="66" t="s">
        <v>583</v>
      </c>
      <c r="O30" s="67" t="s">
        <v>784</v>
      </c>
      <c r="P30" s="68" t="s">
        <v>785</v>
      </c>
    </row>
    <row r="31" spans="1:16" ht="13.5" thickBot="1" x14ac:dyDescent="0.25">
      <c r="A31" s="55" t="str">
        <f t="shared" si="0"/>
        <v>IBVS 1923 </v>
      </c>
      <c r="B31" s="63" t="str">
        <f t="shared" si="1"/>
        <v>II</v>
      </c>
      <c r="C31" s="55">
        <f t="shared" si="2"/>
        <v>42850.449500000002</v>
      </c>
      <c r="D31" s="16" t="str">
        <f t="shared" si="3"/>
        <v>vis</v>
      </c>
      <c r="E31" s="64">
        <f>VLOOKUP(C31,A!C$21:E$973,3,FALSE)</f>
        <v>-4111.5123027996633</v>
      </c>
      <c r="F31" s="63" t="s">
        <v>139</v>
      </c>
      <c r="G31" s="16" t="str">
        <f t="shared" si="4"/>
        <v>42850.4495</v>
      </c>
      <c r="H31" s="55">
        <f t="shared" si="5"/>
        <v>1498.5</v>
      </c>
      <c r="I31" s="65" t="s">
        <v>808</v>
      </c>
      <c r="J31" s="66" t="s">
        <v>809</v>
      </c>
      <c r="K31" s="65">
        <v>1498.5</v>
      </c>
      <c r="L31" s="65" t="s">
        <v>810</v>
      </c>
      <c r="M31" s="66" t="s">
        <v>582</v>
      </c>
      <c r="N31" s="66" t="s">
        <v>583</v>
      </c>
      <c r="O31" s="67" t="s">
        <v>784</v>
      </c>
      <c r="P31" s="68" t="s">
        <v>785</v>
      </c>
    </row>
    <row r="32" spans="1:16" ht="13.5" thickBot="1" x14ac:dyDescent="0.25">
      <c r="A32" s="55" t="str">
        <f t="shared" si="0"/>
        <v> BBS 29 </v>
      </c>
      <c r="B32" s="63" t="str">
        <f t="shared" si="1"/>
        <v>II</v>
      </c>
      <c r="C32" s="55">
        <f t="shared" si="2"/>
        <v>42990.491999999998</v>
      </c>
      <c r="D32" s="16" t="str">
        <f t="shared" si="3"/>
        <v>vis</v>
      </c>
      <c r="E32" s="64">
        <f>VLOOKUP(C32,A!C$21:E$973,3,FALSE)</f>
        <v>-4031.5094971529575</v>
      </c>
      <c r="F32" s="63" t="s">
        <v>139</v>
      </c>
      <c r="G32" s="16" t="str">
        <f t="shared" si="4"/>
        <v>42990.492</v>
      </c>
      <c r="H32" s="55">
        <f t="shared" si="5"/>
        <v>1578.5</v>
      </c>
      <c r="I32" s="65" t="s">
        <v>811</v>
      </c>
      <c r="J32" s="66" t="s">
        <v>812</v>
      </c>
      <c r="K32" s="65">
        <v>1578.5</v>
      </c>
      <c r="L32" s="65" t="s">
        <v>813</v>
      </c>
      <c r="M32" s="66" t="s">
        <v>684</v>
      </c>
      <c r="N32" s="66"/>
      <c r="O32" s="67" t="s">
        <v>789</v>
      </c>
      <c r="P32" s="67" t="s">
        <v>814</v>
      </c>
    </row>
    <row r="33" spans="1:16" ht="13.5" thickBot="1" x14ac:dyDescent="0.25">
      <c r="A33" s="55" t="str">
        <f t="shared" si="0"/>
        <v>IBVS 1923 </v>
      </c>
      <c r="B33" s="63" t="str">
        <f t="shared" si="1"/>
        <v>II</v>
      </c>
      <c r="C33" s="55">
        <f t="shared" si="2"/>
        <v>43046.504999999997</v>
      </c>
      <c r="D33" s="16" t="str">
        <f t="shared" si="3"/>
        <v>vis</v>
      </c>
      <c r="E33" s="64">
        <f>VLOOKUP(C33,A!C$21:E$973,3,FALSE)</f>
        <v>-3999.5106599950304</v>
      </c>
      <c r="F33" s="63" t="s">
        <v>139</v>
      </c>
      <c r="G33" s="16" t="str">
        <f t="shared" si="4"/>
        <v>43046.5050</v>
      </c>
      <c r="H33" s="55">
        <f t="shared" si="5"/>
        <v>1610.5</v>
      </c>
      <c r="I33" s="65" t="s">
        <v>815</v>
      </c>
      <c r="J33" s="66" t="s">
        <v>816</v>
      </c>
      <c r="K33" s="65">
        <v>1610.5</v>
      </c>
      <c r="L33" s="65" t="s">
        <v>817</v>
      </c>
      <c r="M33" s="66" t="s">
        <v>582</v>
      </c>
      <c r="N33" s="66" t="s">
        <v>583</v>
      </c>
      <c r="O33" s="67" t="s">
        <v>784</v>
      </c>
      <c r="P33" s="68" t="s">
        <v>785</v>
      </c>
    </row>
    <row r="34" spans="1:16" ht="13.5" thickBot="1" x14ac:dyDescent="0.25">
      <c r="A34" s="55" t="str">
        <f t="shared" si="0"/>
        <v>IBVS 1923 </v>
      </c>
      <c r="B34" s="63" t="str">
        <f t="shared" si="1"/>
        <v>II</v>
      </c>
      <c r="C34" s="55">
        <f t="shared" si="2"/>
        <v>43076.263500000001</v>
      </c>
      <c r="D34" s="16" t="str">
        <f t="shared" si="3"/>
        <v>vis</v>
      </c>
      <c r="E34" s="64">
        <f>VLOOKUP(C34,A!C$21:E$973,3,FALSE)</f>
        <v>-3982.5103672850473</v>
      </c>
      <c r="F34" s="63" t="s">
        <v>139</v>
      </c>
      <c r="G34" s="16" t="str">
        <f t="shared" si="4"/>
        <v>43076.2635</v>
      </c>
      <c r="H34" s="55">
        <f t="shared" si="5"/>
        <v>1627.5</v>
      </c>
      <c r="I34" s="65" t="s">
        <v>818</v>
      </c>
      <c r="J34" s="66" t="s">
        <v>819</v>
      </c>
      <c r="K34" s="65">
        <v>1627.5</v>
      </c>
      <c r="L34" s="65" t="s">
        <v>820</v>
      </c>
      <c r="M34" s="66" t="s">
        <v>582</v>
      </c>
      <c r="N34" s="66" t="s">
        <v>583</v>
      </c>
      <c r="O34" s="67" t="s">
        <v>784</v>
      </c>
      <c r="P34" s="68" t="s">
        <v>785</v>
      </c>
    </row>
    <row r="35" spans="1:16" ht="13.5" thickBot="1" x14ac:dyDescent="0.25">
      <c r="A35" s="55" t="str">
        <f t="shared" si="0"/>
        <v> AOEB 4 </v>
      </c>
      <c r="B35" s="63" t="str">
        <f t="shared" si="1"/>
        <v>II</v>
      </c>
      <c r="C35" s="55">
        <f t="shared" si="2"/>
        <v>43100.773000000001</v>
      </c>
      <c r="D35" s="16" t="str">
        <f t="shared" si="3"/>
        <v>vis</v>
      </c>
      <c r="E35" s="64">
        <f>VLOOKUP(C35,A!C$21:E$973,3,FALSE)</f>
        <v>-3968.5086980417959</v>
      </c>
      <c r="F35" s="63" t="s">
        <v>139</v>
      </c>
      <c r="G35" s="16" t="str">
        <f t="shared" si="4"/>
        <v>43100.773</v>
      </c>
      <c r="H35" s="55">
        <f t="shared" si="5"/>
        <v>1641.5</v>
      </c>
      <c r="I35" s="65" t="s">
        <v>821</v>
      </c>
      <c r="J35" s="66" t="s">
        <v>822</v>
      </c>
      <c r="K35" s="65">
        <v>1641.5</v>
      </c>
      <c r="L35" s="65" t="s">
        <v>797</v>
      </c>
      <c r="M35" s="66" t="s">
        <v>684</v>
      </c>
      <c r="N35" s="66"/>
      <c r="O35" s="67" t="s">
        <v>823</v>
      </c>
      <c r="P35" s="67" t="s">
        <v>824</v>
      </c>
    </row>
    <row r="36" spans="1:16" ht="13.5" thickBot="1" x14ac:dyDescent="0.25">
      <c r="A36" s="55" t="str">
        <f t="shared" si="0"/>
        <v> AOEB 4 </v>
      </c>
      <c r="B36" s="63" t="str">
        <f t="shared" si="1"/>
        <v>II</v>
      </c>
      <c r="C36" s="55">
        <f t="shared" si="2"/>
        <v>43100.773999999998</v>
      </c>
      <c r="D36" s="16" t="str">
        <f t="shared" si="3"/>
        <v>vis</v>
      </c>
      <c r="E36" s="64">
        <f>VLOOKUP(C36,A!C$21:E$973,3,FALSE)</f>
        <v>-3968.5081267666092</v>
      </c>
      <c r="F36" s="63" t="s">
        <v>139</v>
      </c>
      <c r="G36" s="16" t="str">
        <f t="shared" si="4"/>
        <v>43100.774</v>
      </c>
      <c r="H36" s="55">
        <f t="shared" si="5"/>
        <v>1641.5</v>
      </c>
      <c r="I36" s="65" t="s">
        <v>825</v>
      </c>
      <c r="J36" s="66" t="s">
        <v>826</v>
      </c>
      <c r="K36" s="65">
        <v>1641.5</v>
      </c>
      <c r="L36" s="65" t="s">
        <v>547</v>
      </c>
      <c r="M36" s="66" t="s">
        <v>684</v>
      </c>
      <c r="N36" s="66"/>
      <c r="O36" s="67" t="s">
        <v>827</v>
      </c>
      <c r="P36" s="67" t="s">
        <v>824</v>
      </c>
    </row>
    <row r="37" spans="1:16" ht="13.5" thickBot="1" x14ac:dyDescent="0.25">
      <c r="A37" s="55" t="str">
        <f t="shared" si="0"/>
        <v>IBVS 1923 </v>
      </c>
      <c r="B37" s="63" t="str">
        <f t="shared" si="1"/>
        <v>II</v>
      </c>
      <c r="C37" s="55">
        <f t="shared" si="2"/>
        <v>43125.279499999997</v>
      </c>
      <c r="D37" s="16" t="str">
        <f t="shared" si="3"/>
        <v>vis</v>
      </c>
      <c r="E37" s="64">
        <f>VLOOKUP(C37,A!C$21:E$973,3,FALSE)</f>
        <v>-3954.5087426241139</v>
      </c>
      <c r="F37" s="63" t="s">
        <v>139</v>
      </c>
      <c r="G37" s="16" t="str">
        <f t="shared" si="4"/>
        <v>43125.2795</v>
      </c>
      <c r="H37" s="55">
        <f t="shared" si="5"/>
        <v>1655.5</v>
      </c>
      <c r="I37" s="65" t="s">
        <v>828</v>
      </c>
      <c r="J37" s="66" t="s">
        <v>829</v>
      </c>
      <c r="K37" s="65">
        <v>1655.5</v>
      </c>
      <c r="L37" s="65" t="s">
        <v>830</v>
      </c>
      <c r="M37" s="66" t="s">
        <v>582</v>
      </c>
      <c r="N37" s="66" t="s">
        <v>583</v>
      </c>
      <c r="O37" s="67" t="s">
        <v>784</v>
      </c>
      <c r="P37" s="68" t="s">
        <v>785</v>
      </c>
    </row>
    <row r="38" spans="1:16" ht="13.5" thickBot="1" x14ac:dyDescent="0.25">
      <c r="A38" s="55" t="str">
        <f t="shared" si="0"/>
        <v>IBVS 1923 </v>
      </c>
      <c r="B38" s="63" t="str">
        <f t="shared" si="1"/>
        <v>I</v>
      </c>
      <c r="C38" s="55">
        <f t="shared" si="2"/>
        <v>43348.491000000002</v>
      </c>
      <c r="D38" s="16" t="str">
        <f t="shared" si="3"/>
        <v>vis</v>
      </c>
      <c r="E38" s="64">
        <f>VLOOKUP(C38,A!C$21:E$973,3,FALSE)</f>
        <v>-3826.993550788703</v>
      </c>
      <c r="F38" s="63" t="s">
        <v>139</v>
      </c>
      <c r="G38" s="16" t="str">
        <f t="shared" si="4"/>
        <v>43348.4910</v>
      </c>
      <c r="H38" s="55">
        <f t="shared" si="5"/>
        <v>1783</v>
      </c>
      <c r="I38" s="65" t="s">
        <v>831</v>
      </c>
      <c r="J38" s="66" t="s">
        <v>832</v>
      </c>
      <c r="K38" s="65">
        <v>1783</v>
      </c>
      <c r="L38" s="65" t="s">
        <v>833</v>
      </c>
      <c r="M38" s="66" t="s">
        <v>582</v>
      </c>
      <c r="N38" s="66" t="s">
        <v>583</v>
      </c>
      <c r="O38" s="67" t="s">
        <v>784</v>
      </c>
      <c r="P38" s="68" t="s">
        <v>785</v>
      </c>
    </row>
    <row r="39" spans="1:16" ht="13.5" thickBot="1" x14ac:dyDescent="0.25">
      <c r="A39" s="55" t="str">
        <f t="shared" si="0"/>
        <v> AOEB 4 </v>
      </c>
      <c r="B39" s="63" t="str">
        <f t="shared" si="1"/>
        <v>II</v>
      </c>
      <c r="C39" s="55">
        <f t="shared" si="2"/>
        <v>43436.855000000003</v>
      </c>
      <c r="D39" s="16" t="str">
        <f t="shared" si="3"/>
        <v>vis</v>
      </c>
      <c r="E39" s="64">
        <f>VLOOKUP(C39,A!C$21:E$973,3,FALSE)</f>
        <v>-3776.5133899934744</v>
      </c>
      <c r="F39" s="63" t="s">
        <v>139</v>
      </c>
      <c r="G39" s="16" t="str">
        <f t="shared" si="4"/>
        <v>43436.855</v>
      </c>
      <c r="H39" s="55">
        <f t="shared" si="5"/>
        <v>1833.5</v>
      </c>
      <c r="I39" s="65" t="s">
        <v>834</v>
      </c>
      <c r="J39" s="66" t="s">
        <v>835</v>
      </c>
      <c r="K39" s="65">
        <v>1833.5</v>
      </c>
      <c r="L39" s="65" t="s">
        <v>836</v>
      </c>
      <c r="M39" s="66" t="s">
        <v>684</v>
      </c>
      <c r="N39" s="66"/>
      <c r="O39" s="67" t="s">
        <v>827</v>
      </c>
      <c r="P39" s="67" t="s">
        <v>824</v>
      </c>
    </row>
    <row r="40" spans="1:16" ht="13.5" thickBot="1" x14ac:dyDescent="0.25">
      <c r="A40" s="55" t="str">
        <f t="shared" si="0"/>
        <v>IBVS 1923 </v>
      </c>
      <c r="B40" s="63" t="str">
        <f t="shared" si="1"/>
        <v>II</v>
      </c>
      <c r="C40" s="55">
        <f t="shared" si="2"/>
        <v>43524.385999999999</v>
      </c>
      <c r="D40" s="16" t="str">
        <f t="shared" si="3"/>
        <v>vis</v>
      </c>
      <c r="E40" s="64">
        <f>VLOOKUP(C40,A!C$21:E$973,3,FALSE)</f>
        <v>-3726.5091014306336</v>
      </c>
      <c r="F40" s="63" t="s">
        <v>139</v>
      </c>
      <c r="G40" s="16" t="str">
        <f t="shared" si="4"/>
        <v>43524.3860</v>
      </c>
      <c r="H40" s="55">
        <f t="shared" si="5"/>
        <v>1883.5</v>
      </c>
      <c r="I40" s="65" t="s">
        <v>840</v>
      </c>
      <c r="J40" s="66" t="s">
        <v>841</v>
      </c>
      <c r="K40" s="65">
        <v>1883.5</v>
      </c>
      <c r="L40" s="65" t="s">
        <v>842</v>
      </c>
      <c r="M40" s="66" t="s">
        <v>582</v>
      </c>
      <c r="N40" s="66" t="s">
        <v>583</v>
      </c>
      <c r="O40" s="67" t="s">
        <v>784</v>
      </c>
      <c r="P40" s="68" t="s">
        <v>785</v>
      </c>
    </row>
    <row r="41" spans="1:16" ht="13.5" thickBot="1" x14ac:dyDescent="0.25">
      <c r="A41" s="55" t="str">
        <f t="shared" si="0"/>
        <v> BBS 39 </v>
      </c>
      <c r="B41" s="63" t="str">
        <f t="shared" si="1"/>
        <v>I</v>
      </c>
      <c r="C41" s="55">
        <f t="shared" si="2"/>
        <v>43756.357000000004</v>
      </c>
      <c r="D41" s="16" t="str">
        <f t="shared" si="3"/>
        <v>vis</v>
      </c>
      <c r="E41" s="64">
        <f>VLOOKUP(C41,A!C$21:E$973,3,FALSE)</f>
        <v>-3593.9898245777295</v>
      </c>
      <c r="F41" s="63" t="s">
        <v>139</v>
      </c>
      <c r="G41" s="16" t="str">
        <f t="shared" si="4"/>
        <v>43756.357</v>
      </c>
      <c r="H41" s="55">
        <f t="shared" si="5"/>
        <v>2016</v>
      </c>
      <c r="I41" s="65" t="s">
        <v>843</v>
      </c>
      <c r="J41" s="66" t="s">
        <v>844</v>
      </c>
      <c r="K41" s="65">
        <v>2016</v>
      </c>
      <c r="L41" s="65" t="s">
        <v>635</v>
      </c>
      <c r="M41" s="66" t="s">
        <v>684</v>
      </c>
      <c r="N41" s="66"/>
      <c r="O41" s="67" t="s">
        <v>789</v>
      </c>
      <c r="P41" s="67" t="s">
        <v>845</v>
      </c>
    </row>
    <row r="42" spans="1:16" ht="13.5" thickBot="1" x14ac:dyDescent="0.25">
      <c r="A42" s="55" t="str">
        <f t="shared" si="0"/>
        <v>IBVS 1924 </v>
      </c>
      <c r="B42" s="63" t="str">
        <f t="shared" si="1"/>
        <v>I</v>
      </c>
      <c r="C42" s="55">
        <f t="shared" si="2"/>
        <v>43777.353799999997</v>
      </c>
      <c r="D42" s="16" t="str">
        <f t="shared" si="3"/>
        <v>vis</v>
      </c>
      <c r="E42" s="64">
        <f>VLOOKUP(C42,A!C$21:E$973,3,FALSE)</f>
        <v>-3581.9948736906608</v>
      </c>
      <c r="F42" s="63" t="s">
        <v>139</v>
      </c>
      <c r="G42" s="16" t="str">
        <f t="shared" si="4"/>
        <v>43777.3538</v>
      </c>
      <c r="H42" s="55">
        <f t="shared" si="5"/>
        <v>2028</v>
      </c>
      <c r="I42" s="65" t="s">
        <v>846</v>
      </c>
      <c r="J42" s="66" t="s">
        <v>847</v>
      </c>
      <c r="K42" s="65">
        <v>2028</v>
      </c>
      <c r="L42" s="65" t="s">
        <v>848</v>
      </c>
      <c r="M42" s="66" t="s">
        <v>582</v>
      </c>
      <c r="N42" s="66" t="s">
        <v>583</v>
      </c>
      <c r="O42" s="67" t="s">
        <v>849</v>
      </c>
      <c r="P42" s="68" t="s">
        <v>850</v>
      </c>
    </row>
    <row r="43" spans="1:16" ht="13.5" thickBot="1" x14ac:dyDescent="0.25">
      <c r="A43" s="55" t="str">
        <f t="shared" si="0"/>
        <v> BBS 41 </v>
      </c>
      <c r="B43" s="63" t="str">
        <f t="shared" si="1"/>
        <v>I</v>
      </c>
      <c r="C43" s="55">
        <f t="shared" si="2"/>
        <v>43868.39</v>
      </c>
      <c r="D43" s="16" t="str">
        <f t="shared" si="3"/>
        <v>vis</v>
      </c>
      <c r="E43" s="64">
        <f>VLOOKUP(C43,A!C$21:E$973,3,FALSE)</f>
        <v>-3529.9881513355544</v>
      </c>
      <c r="F43" s="63" t="s">
        <v>139</v>
      </c>
      <c r="G43" s="16" t="str">
        <f t="shared" si="4"/>
        <v>43868.390</v>
      </c>
      <c r="H43" s="55">
        <f t="shared" si="5"/>
        <v>2080</v>
      </c>
      <c r="I43" s="65" t="s">
        <v>858</v>
      </c>
      <c r="J43" s="66" t="s">
        <v>859</v>
      </c>
      <c r="K43" s="65">
        <v>2080</v>
      </c>
      <c r="L43" s="65" t="s">
        <v>577</v>
      </c>
      <c r="M43" s="66" t="s">
        <v>684</v>
      </c>
      <c r="N43" s="66"/>
      <c r="O43" s="67" t="s">
        <v>789</v>
      </c>
      <c r="P43" s="67" t="s">
        <v>860</v>
      </c>
    </row>
    <row r="44" spans="1:16" ht="13.5" thickBot="1" x14ac:dyDescent="0.25">
      <c r="A44" s="55" t="str">
        <f t="shared" si="0"/>
        <v> AOEB 4 </v>
      </c>
      <c r="B44" s="63" t="str">
        <f t="shared" si="1"/>
        <v>II</v>
      </c>
      <c r="C44" s="55">
        <f t="shared" si="2"/>
        <v>44525.644</v>
      </c>
      <c r="D44" s="16" t="str">
        <f t="shared" si="3"/>
        <v>vis</v>
      </c>
      <c r="E44" s="64">
        <f>VLOOKUP(C44,A!C$21:E$973,3,FALSE)</f>
        <v>-3154.5152483059637</v>
      </c>
      <c r="F44" s="63" t="s">
        <v>139</v>
      </c>
      <c r="G44" s="16" t="str">
        <f t="shared" si="4"/>
        <v>44525.644</v>
      </c>
      <c r="H44" s="55">
        <f t="shared" si="5"/>
        <v>2455.5</v>
      </c>
      <c r="I44" s="65" t="s">
        <v>866</v>
      </c>
      <c r="J44" s="66" t="s">
        <v>867</v>
      </c>
      <c r="K44" s="65">
        <v>2455.5</v>
      </c>
      <c r="L44" s="65" t="s">
        <v>868</v>
      </c>
      <c r="M44" s="66" t="s">
        <v>684</v>
      </c>
      <c r="N44" s="66"/>
      <c r="O44" s="67" t="s">
        <v>827</v>
      </c>
      <c r="P44" s="67" t="s">
        <v>824</v>
      </c>
    </row>
    <row r="45" spans="1:16" ht="13.5" thickBot="1" x14ac:dyDescent="0.25">
      <c r="A45" s="55" t="str">
        <f t="shared" si="0"/>
        <v> BBS 57 </v>
      </c>
      <c r="B45" s="63" t="str">
        <f t="shared" si="1"/>
        <v>I</v>
      </c>
      <c r="C45" s="55">
        <f t="shared" si="2"/>
        <v>44885.396000000001</v>
      </c>
      <c r="D45" s="16" t="str">
        <f t="shared" si="3"/>
        <v>vis</v>
      </c>
      <c r="E45" s="64">
        <f>VLOOKUP(C45,A!C$21:E$973,3,FALSE)</f>
        <v>-2948.997856535505</v>
      </c>
      <c r="F45" s="63" t="s">
        <v>139</v>
      </c>
      <c r="G45" s="16" t="str">
        <f t="shared" si="4"/>
        <v>44885.396</v>
      </c>
      <c r="H45" s="55">
        <f t="shared" si="5"/>
        <v>2661</v>
      </c>
      <c r="I45" s="65" t="s">
        <v>875</v>
      </c>
      <c r="J45" s="66" t="s">
        <v>876</v>
      </c>
      <c r="K45" s="65">
        <v>2661</v>
      </c>
      <c r="L45" s="65" t="s">
        <v>877</v>
      </c>
      <c r="M45" s="66" t="s">
        <v>582</v>
      </c>
      <c r="N45" s="66" t="s">
        <v>583</v>
      </c>
      <c r="O45" s="67" t="s">
        <v>789</v>
      </c>
      <c r="P45" s="67" t="s">
        <v>878</v>
      </c>
    </row>
    <row r="46" spans="1:16" ht="13.5" thickBot="1" x14ac:dyDescent="0.25">
      <c r="A46" s="55" t="str">
        <f t="shared" si="0"/>
        <v>IBVS 2292 </v>
      </c>
      <c r="B46" s="63" t="str">
        <f t="shared" si="1"/>
        <v>II</v>
      </c>
      <c r="C46" s="55">
        <f t="shared" si="2"/>
        <v>45164.575299999997</v>
      </c>
      <c r="D46" s="16" t="str">
        <f t="shared" si="3"/>
        <v>vis</v>
      </c>
      <c r="E46" s="64">
        <f>VLOOKUP(C46,A!C$21:E$973,3,FALSE)</f>
        <v>-2789.5096491807112</v>
      </c>
      <c r="F46" s="63" t="s">
        <v>139</v>
      </c>
      <c r="G46" s="16" t="str">
        <f t="shared" si="4"/>
        <v>45164.5753</v>
      </c>
      <c r="H46" s="55">
        <f t="shared" si="5"/>
        <v>2820.5</v>
      </c>
      <c r="I46" s="65" t="s">
        <v>879</v>
      </c>
      <c r="J46" s="66" t="s">
        <v>880</v>
      </c>
      <c r="K46" s="65">
        <v>2820.5</v>
      </c>
      <c r="L46" s="65" t="s">
        <v>881</v>
      </c>
      <c r="M46" s="66" t="s">
        <v>582</v>
      </c>
      <c r="N46" s="66" t="s">
        <v>583</v>
      </c>
      <c r="O46" s="67" t="s">
        <v>864</v>
      </c>
      <c r="P46" s="68" t="s">
        <v>882</v>
      </c>
    </row>
    <row r="47" spans="1:16" ht="13.5" thickBot="1" x14ac:dyDescent="0.25">
      <c r="A47" s="55" t="str">
        <f t="shared" si="0"/>
        <v>IBVS 2292 </v>
      </c>
      <c r="B47" s="63" t="str">
        <f t="shared" si="1"/>
        <v>I</v>
      </c>
      <c r="C47" s="55">
        <f t="shared" si="2"/>
        <v>45165.476000000002</v>
      </c>
      <c r="D47" s="16" t="str">
        <f t="shared" si="3"/>
        <v>vis</v>
      </c>
      <c r="E47" s="64">
        <f>VLOOKUP(C47,A!C$21:E$973,3,FALSE)</f>
        <v>-2788.9951016180325</v>
      </c>
      <c r="F47" s="63" t="s">
        <v>139</v>
      </c>
      <c r="G47" s="16" t="str">
        <f t="shared" si="4"/>
        <v>45165.4760</v>
      </c>
      <c r="H47" s="55">
        <f t="shared" si="5"/>
        <v>2821</v>
      </c>
      <c r="I47" s="65" t="s">
        <v>883</v>
      </c>
      <c r="J47" s="66" t="s">
        <v>884</v>
      </c>
      <c r="K47" s="65">
        <v>2821</v>
      </c>
      <c r="L47" s="65" t="s">
        <v>885</v>
      </c>
      <c r="M47" s="66" t="s">
        <v>582</v>
      </c>
      <c r="N47" s="66" t="s">
        <v>583</v>
      </c>
      <c r="O47" s="67" t="s">
        <v>864</v>
      </c>
      <c r="P47" s="68" t="s">
        <v>882</v>
      </c>
    </row>
    <row r="48" spans="1:16" ht="13.5" thickBot="1" x14ac:dyDescent="0.25">
      <c r="A48" s="55" t="str">
        <f t="shared" si="0"/>
        <v>IBVS 2292 </v>
      </c>
      <c r="B48" s="63" t="str">
        <f t="shared" si="1"/>
        <v>II</v>
      </c>
      <c r="C48" s="55">
        <f t="shared" si="2"/>
        <v>45253.850899999998</v>
      </c>
      <c r="D48" s="16" t="str">
        <f t="shared" si="3"/>
        <v>vis</v>
      </c>
      <c r="E48" s="64">
        <f>VLOOKUP(C48,A!C$21:E$973,3,FALSE)</f>
        <v>-2738.5087139232483</v>
      </c>
      <c r="F48" s="63" t="s">
        <v>139</v>
      </c>
      <c r="G48" s="16" t="str">
        <f t="shared" si="4"/>
        <v>45253.8509</v>
      </c>
      <c r="H48" s="55">
        <f t="shared" si="5"/>
        <v>2871.5</v>
      </c>
      <c r="I48" s="65" t="s">
        <v>886</v>
      </c>
      <c r="J48" s="66" t="s">
        <v>887</v>
      </c>
      <c r="K48" s="65">
        <v>2871.5</v>
      </c>
      <c r="L48" s="65" t="s">
        <v>888</v>
      </c>
      <c r="M48" s="66" t="s">
        <v>582</v>
      </c>
      <c r="N48" s="66" t="s">
        <v>583</v>
      </c>
      <c r="O48" s="67" t="s">
        <v>864</v>
      </c>
      <c r="P48" s="68" t="s">
        <v>882</v>
      </c>
    </row>
    <row r="49" spans="1:16" ht="13.5" thickBot="1" x14ac:dyDescent="0.25">
      <c r="A49" s="55" t="str">
        <f t="shared" si="0"/>
        <v>BAVM 38 </v>
      </c>
      <c r="B49" s="63" t="str">
        <f t="shared" si="1"/>
        <v>II</v>
      </c>
      <c r="C49" s="55">
        <f t="shared" si="2"/>
        <v>45558.421000000002</v>
      </c>
      <c r="D49" s="16" t="str">
        <f t="shared" si="3"/>
        <v>vis</v>
      </c>
      <c r="E49" s="64">
        <f>VLOOKUP(C49,A!C$21:E$973,3,FALSE)</f>
        <v>-2564.5153725011887</v>
      </c>
      <c r="F49" s="63" t="s">
        <v>139</v>
      </c>
      <c r="G49" s="16" t="str">
        <f t="shared" si="4"/>
        <v>45558.421</v>
      </c>
      <c r="H49" s="55">
        <f t="shared" si="5"/>
        <v>3045.5</v>
      </c>
      <c r="I49" s="65" t="s">
        <v>889</v>
      </c>
      <c r="J49" s="66" t="s">
        <v>890</v>
      </c>
      <c r="K49" s="65">
        <v>3045.5</v>
      </c>
      <c r="L49" s="65" t="s">
        <v>868</v>
      </c>
      <c r="M49" s="66" t="s">
        <v>684</v>
      </c>
      <c r="N49" s="66"/>
      <c r="O49" s="67" t="s">
        <v>891</v>
      </c>
      <c r="P49" s="68" t="s">
        <v>892</v>
      </c>
    </row>
    <row r="50" spans="1:16" ht="13.5" thickBot="1" x14ac:dyDescent="0.25">
      <c r="A50" s="55" t="str">
        <f t="shared" si="0"/>
        <v> AOEB 4 </v>
      </c>
      <c r="B50" s="63" t="str">
        <f t="shared" si="1"/>
        <v>II</v>
      </c>
      <c r="C50" s="55">
        <f t="shared" si="2"/>
        <v>45584.71</v>
      </c>
      <c r="D50" s="16" t="str">
        <f t="shared" si="3"/>
        <v>vis</v>
      </c>
      <c r="E50" s="64">
        <f>VLOOKUP(C50,A!C$21:E$973,3,FALSE)</f>
        <v>-2549.497119059226</v>
      </c>
      <c r="F50" s="63" t="s">
        <v>139</v>
      </c>
      <c r="G50" s="16" t="str">
        <f t="shared" si="4"/>
        <v>45584.710</v>
      </c>
      <c r="H50" s="55">
        <f t="shared" si="5"/>
        <v>3060.5</v>
      </c>
      <c r="I50" s="65" t="s">
        <v>893</v>
      </c>
      <c r="J50" s="66" t="s">
        <v>894</v>
      </c>
      <c r="K50" s="65">
        <v>3060.5</v>
      </c>
      <c r="L50" s="65" t="s">
        <v>550</v>
      </c>
      <c r="M50" s="66" t="s">
        <v>684</v>
      </c>
      <c r="N50" s="66"/>
      <c r="O50" s="67" t="s">
        <v>827</v>
      </c>
      <c r="P50" s="67" t="s">
        <v>824</v>
      </c>
    </row>
    <row r="51" spans="1:16" ht="13.5" thickBot="1" x14ac:dyDescent="0.25">
      <c r="A51" s="55" t="str">
        <f t="shared" si="0"/>
        <v>IBVS 2793 </v>
      </c>
      <c r="B51" s="63" t="str">
        <f t="shared" si="1"/>
        <v>I</v>
      </c>
      <c r="C51" s="55">
        <f t="shared" si="2"/>
        <v>45685.363700000002</v>
      </c>
      <c r="D51" s="16" t="str">
        <f t="shared" si="3"/>
        <v>vis</v>
      </c>
      <c r="E51" s="64">
        <f>VLOOKUP(C51,A!C$21:E$973,3,FALSE)</f>
        <v>-2491.9961575745178</v>
      </c>
      <c r="F51" s="63" t="s">
        <v>139</v>
      </c>
      <c r="G51" s="16" t="str">
        <f t="shared" si="4"/>
        <v>45685.3637</v>
      </c>
      <c r="H51" s="55">
        <f t="shared" si="5"/>
        <v>3118</v>
      </c>
      <c r="I51" s="65" t="s">
        <v>895</v>
      </c>
      <c r="J51" s="66" t="s">
        <v>896</v>
      </c>
      <c r="K51" s="65">
        <v>3118</v>
      </c>
      <c r="L51" s="65" t="s">
        <v>897</v>
      </c>
      <c r="M51" s="66" t="s">
        <v>582</v>
      </c>
      <c r="N51" s="66" t="s">
        <v>583</v>
      </c>
      <c r="O51" s="67" t="s">
        <v>898</v>
      </c>
      <c r="P51" s="68" t="s">
        <v>899</v>
      </c>
    </row>
    <row r="52" spans="1:16" ht="13.5" thickBot="1" x14ac:dyDescent="0.25">
      <c r="A52" s="55" t="str">
        <f t="shared" si="0"/>
        <v> AOEB 4 </v>
      </c>
      <c r="B52" s="63" t="str">
        <f t="shared" si="1"/>
        <v>II</v>
      </c>
      <c r="C52" s="55">
        <f t="shared" si="2"/>
        <v>46020.561999999998</v>
      </c>
      <c r="D52" s="16" t="str">
        <f t="shared" si="3"/>
        <v>vis</v>
      </c>
      <c r="E52" s="64">
        <f>VLOOKUP(C52,A!C$21:E$973,3,FALSE)</f>
        <v>-2300.5056854106633</v>
      </c>
      <c r="F52" s="63" t="s">
        <v>139</v>
      </c>
      <c r="G52" s="16" t="str">
        <f t="shared" si="4"/>
        <v>46020.562</v>
      </c>
      <c r="H52" s="55">
        <f t="shared" si="5"/>
        <v>3309.5</v>
      </c>
      <c r="I52" s="65" t="s">
        <v>900</v>
      </c>
      <c r="J52" s="66" t="s">
        <v>901</v>
      </c>
      <c r="K52" s="65">
        <v>3309.5</v>
      </c>
      <c r="L52" s="65" t="s">
        <v>902</v>
      </c>
      <c r="M52" s="66" t="s">
        <v>684</v>
      </c>
      <c r="N52" s="66"/>
      <c r="O52" s="67" t="s">
        <v>903</v>
      </c>
      <c r="P52" s="67" t="s">
        <v>824</v>
      </c>
    </row>
    <row r="53" spans="1:16" ht="13.5" thickBot="1" x14ac:dyDescent="0.25">
      <c r="A53" s="55" t="str">
        <f t="shared" si="0"/>
        <v> BBS 77 </v>
      </c>
      <c r="B53" s="63" t="str">
        <f t="shared" si="1"/>
        <v>I</v>
      </c>
      <c r="C53" s="55">
        <f t="shared" si="2"/>
        <v>46259.504999999997</v>
      </c>
      <c r="D53" s="16" t="str">
        <f t="shared" si="3"/>
        <v>vis</v>
      </c>
      <c r="E53" s="64">
        <f>VLOOKUP(C53,A!C$21:E$973,3,FALSE)</f>
        <v>-2164.0034779404932</v>
      </c>
      <c r="F53" s="63" t="s">
        <v>139</v>
      </c>
      <c r="G53" s="16" t="str">
        <f t="shared" si="4"/>
        <v>46259.505</v>
      </c>
      <c r="H53" s="55">
        <f t="shared" si="5"/>
        <v>3446</v>
      </c>
      <c r="I53" s="65" t="s">
        <v>908</v>
      </c>
      <c r="J53" s="66" t="s">
        <v>909</v>
      </c>
      <c r="K53" s="65">
        <v>3446</v>
      </c>
      <c r="L53" s="65" t="s">
        <v>853</v>
      </c>
      <c r="M53" s="66" t="s">
        <v>684</v>
      </c>
      <c r="N53" s="66"/>
      <c r="O53" s="67" t="s">
        <v>910</v>
      </c>
      <c r="P53" s="67" t="s">
        <v>911</v>
      </c>
    </row>
    <row r="54" spans="1:16" ht="13.5" thickBot="1" x14ac:dyDescent="0.25">
      <c r="A54" s="55" t="str">
        <f t="shared" si="0"/>
        <v> BBS 78 </v>
      </c>
      <c r="B54" s="63" t="str">
        <f t="shared" si="1"/>
        <v>II</v>
      </c>
      <c r="C54" s="55">
        <f t="shared" si="2"/>
        <v>46295.391000000003</v>
      </c>
      <c r="D54" s="16" t="str">
        <f t="shared" si="3"/>
        <v>vis</v>
      </c>
      <c r="E54" s="64">
        <f>VLOOKUP(C54,A!C$21:E$973,3,FALSE)</f>
        <v>-2143.5026965102975</v>
      </c>
      <c r="F54" s="63" t="s">
        <v>139</v>
      </c>
      <c r="G54" s="16" t="str">
        <f t="shared" si="4"/>
        <v>46295.391</v>
      </c>
      <c r="H54" s="55">
        <f t="shared" si="5"/>
        <v>3466.5</v>
      </c>
      <c r="I54" s="65" t="s">
        <v>936</v>
      </c>
      <c r="J54" s="66" t="s">
        <v>937</v>
      </c>
      <c r="K54" s="65">
        <v>3466.5</v>
      </c>
      <c r="L54" s="65" t="s">
        <v>938</v>
      </c>
      <c r="M54" s="66" t="s">
        <v>582</v>
      </c>
      <c r="N54" s="66" t="s">
        <v>583</v>
      </c>
      <c r="O54" s="67" t="s">
        <v>789</v>
      </c>
      <c r="P54" s="67" t="s">
        <v>939</v>
      </c>
    </row>
    <row r="55" spans="1:16" ht="13.5" thickBot="1" x14ac:dyDescent="0.25">
      <c r="A55" s="55" t="str">
        <f t="shared" si="0"/>
        <v> AOEB 4 </v>
      </c>
      <c r="B55" s="63" t="str">
        <f t="shared" si="1"/>
        <v>II</v>
      </c>
      <c r="C55" s="55">
        <f t="shared" si="2"/>
        <v>46321.64</v>
      </c>
      <c r="D55" s="16" t="str">
        <f t="shared" si="3"/>
        <v>vis</v>
      </c>
      <c r="E55" s="64">
        <f>VLOOKUP(C55,A!C$21:E$973,3,FALSE)</f>
        <v>-2128.5072940758923</v>
      </c>
      <c r="F55" s="63" t="s">
        <v>139</v>
      </c>
      <c r="G55" s="16" t="str">
        <f t="shared" si="4"/>
        <v>46321.640</v>
      </c>
      <c r="H55" s="55">
        <f t="shared" si="5"/>
        <v>3481.5</v>
      </c>
      <c r="I55" s="65" t="s">
        <v>940</v>
      </c>
      <c r="J55" s="66" t="s">
        <v>941</v>
      </c>
      <c r="K55" s="65">
        <v>3481.5</v>
      </c>
      <c r="L55" s="65" t="s">
        <v>942</v>
      </c>
      <c r="M55" s="66" t="s">
        <v>684</v>
      </c>
      <c r="N55" s="66"/>
      <c r="O55" s="67" t="s">
        <v>827</v>
      </c>
      <c r="P55" s="67" t="s">
        <v>824</v>
      </c>
    </row>
    <row r="56" spans="1:16" ht="13.5" thickBot="1" x14ac:dyDescent="0.25">
      <c r="A56" s="55" t="str">
        <f t="shared" si="0"/>
        <v> VSSC 63.23 </v>
      </c>
      <c r="B56" s="63" t="str">
        <f t="shared" si="1"/>
        <v>II</v>
      </c>
      <c r="C56" s="55">
        <f t="shared" si="2"/>
        <v>46351.374000000003</v>
      </c>
      <c r="D56" s="16" t="str">
        <f t="shared" si="3"/>
        <v>vis</v>
      </c>
      <c r="E56" s="64">
        <f>VLOOKUP(C56,A!C$21:E$973,3,FALSE)</f>
        <v>-2111.5209976080378</v>
      </c>
      <c r="F56" s="63" t="s">
        <v>139</v>
      </c>
      <c r="G56" s="16" t="str">
        <f t="shared" si="4"/>
        <v>46351.374</v>
      </c>
      <c r="H56" s="55">
        <f t="shared" si="5"/>
        <v>3498.5</v>
      </c>
      <c r="I56" s="65" t="s">
        <v>943</v>
      </c>
      <c r="J56" s="66" t="s">
        <v>944</v>
      </c>
      <c r="K56" s="65">
        <v>3498.5</v>
      </c>
      <c r="L56" s="65" t="s">
        <v>945</v>
      </c>
      <c r="M56" s="66" t="s">
        <v>684</v>
      </c>
      <c r="N56" s="66"/>
      <c r="O56" s="67" t="s">
        <v>946</v>
      </c>
      <c r="P56" s="67" t="s">
        <v>947</v>
      </c>
    </row>
    <row r="57" spans="1:16" ht="13.5" thickBot="1" x14ac:dyDescent="0.25">
      <c r="A57" s="55" t="str">
        <f t="shared" si="0"/>
        <v> AOEB 4 </v>
      </c>
      <c r="B57" s="63" t="str">
        <f t="shared" si="1"/>
        <v>II</v>
      </c>
      <c r="C57" s="55">
        <f t="shared" si="2"/>
        <v>46363.646999999997</v>
      </c>
      <c r="D57" s="16" t="str">
        <f t="shared" si="3"/>
        <v>vis</v>
      </c>
      <c r="E57" s="64">
        <f>VLOOKUP(C57,A!C$21:E$973,3,FALSE)</f>
        <v>-2104.5097372142177</v>
      </c>
      <c r="F57" s="63" t="s">
        <v>139</v>
      </c>
      <c r="G57" s="16" t="str">
        <f t="shared" si="4"/>
        <v>46363.647</v>
      </c>
      <c r="H57" s="55">
        <f t="shared" si="5"/>
        <v>3505.5</v>
      </c>
      <c r="I57" s="65" t="s">
        <v>948</v>
      </c>
      <c r="J57" s="66" t="s">
        <v>949</v>
      </c>
      <c r="K57" s="65">
        <v>3505.5</v>
      </c>
      <c r="L57" s="65" t="s">
        <v>813</v>
      </c>
      <c r="M57" s="66" t="s">
        <v>684</v>
      </c>
      <c r="N57" s="66"/>
      <c r="O57" s="67" t="s">
        <v>827</v>
      </c>
      <c r="P57" s="67" t="s">
        <v>824</v>
      </c>
    </row>
    <row r="58" spans="1:16" ht="13.5" thickBot="1" x14ac:dyDescent="0.25">
      <c r="A58" s="55" t="str">
        <f t="shared" si="0"/>
        <v> VSSC 66.25 </v>
      </c>
      <c r="B58" s="63" t="str">
        <f t="shared" si="1"/>
        <v>II</v>
      </c>
      <c r="C58" s="55">
        <f t="shared" si="2"/>
        <v>46491.425999999999</v>
      </c>
      <c r="D58" s="16" t="str">
        <f t="shared" si="3"/>
        <v>vis</v>
      </c>
      <c r="E58" s="64">
        <f>VLOOKUP(C58,A!C$21:E$973,3,FALSE)</f>
        <v>-2031.5127648470373</v>
      </c>
      <c r="F58" s="63" t="s">
        <v>139</v>
      </c>
      <c r="G58" s="16" t="str">
        <f t="shared" si="4"/>
        <v>46491.426</v>
      </c>
      <c r="H58" s="55">
        <f t="shared" si="5"/>
        <v>3578.5</v>
      </c>
      <c r="I58" s="65" t="s">
        <v>950</v>
      </c>
      <c r="J58" s="66" t="s">
        <v>951</v>
      </c>
      <c r="K58" s="65">
        <v>3578.5</v>
      </c>
      <c r="L58" s="65" t="s">
        <v>599</v>
      </c>
      <c r="M58" s="66" t="s">
        <v>684</v>
      </c>
      <c r="N58" s="66"/>
      <c r="O58" s="67" t="s">
        <v>946</v>
      </c>
      <c r="P58" s="67" t="s">
        <v>952</v>
      </c>
    </row>
    <row r="59" spans="1:16" ht="13.5" thickBot="1" x14ac:dyDescent="0.25">
      <c r="A59" s="55" t="str">
        <f t="shared" si="0"/>
        <v> VSSC 66.25 </v>
      </c>
      <c r="B59" s="63" t="str">
        <f t="shared" si="1"/>
        <v>I</v>
      </c>
      <c r="C59" s="55">
        <f t="shared" si="2"/>
        <v>46492.328999999998</v>
      </c>
      <c r="D59" s="16" t="str">
        <f t="shared" si="3"/>
        <v>vis</v>
      </c>
      <c r="E59" s="64">
        <f>VLOOKUP(C59,A!C$21:E$973,3,FALSE)</f>
        <v>-2030.996903351428</v>
      </c>
      <c r="F59" s="63" t="s">
        <v>139</v>
      </c>
      <c r="G59" s="16" t="str">
        <f t="shared" si="4"/>
        <v>46492.329</v>
      </c>
      <c r="H59" s="55">
        <f t="shared" si="5"/>
        <v>3579</v>
      </c>
      <c r="I59" s="65" t="s">
        <v>953</v>
      </c>
      <c r="J59" s="66" t="s">
        <v>954</v>
      </c>
      <c r="K59" s="65">
        <v>3579</v>
      </c>
      <c r="L59" s="65" t="s">
        <v>955</v>
      </c>
      <c r="M59" s="66" t="s">
        <v>684</v>
      </c>
      <c r="N59" s="66"/>
      <c r="O59" s="67" t="s">
        <v>946</v>
      </c>
      <c r="P59" s="67" t="s">
        <v>952</v>
      </c>
    </row>
    <row r="60" spans="1:16" ht="13.5" thickBot="1" x14ac:dyDescent="0.25">
      <c r="A60" s="55" t="str">
        <f t="shared" si="0"/>
        <v> AOEB 4 </v>
      </c>
      <c r="B60" s="63" t="str">
        <f t="shared" si="1"/>
        <v>II</v>
      </c>
      <c r="C60" s="55">
        <f t="shared" si="2"/>
        <v>47170.618000000002</v>
      </c>
      <c r="D60" s="16" t="str">
        <f t="shared" si="3"/>
        <v>vis</v>
      </c>
      <c r="E60" s="64">
        <f>VLOOKUP(C60,A!C$21:E$973,3,FALSE)</f>
        <v>-1643.5072267225462</v>
      </c>
      <c r="F60" s="63" t="s">
        <v>139</v>
      </c>
      <c r="G60" s="16" t="str">
        <f t="shared" si="4"/>
        <v>47170.618</v>
      </c>
      <c r="H60" s="55">
        <f t="shared" si="5"/>
        <v>3966.5</v>
      </c>
      <c r="I60" s="65" t="s">
        <v>972</v>
      </c>
      <c r="J60" s="66" t="s">
        <v>973</v>
      </c>
      <c r="K60" s="65">
        <v>3966.5</v>
      </c>
      <c r="L60" s="65" t="s">
        <v>942</v>
      </c>
      <c r="M60" s="66" t="s">
        <v>684</v>
      </c>
      <c r="N60" s="66"/>
      <c r="O60" s="67" t="s">
        <v>827</v>
      </c>
      <c r="P60" s="67" t="s">
        <v>824</v>
      </c>
    </row>
    <row r="61" spans="1:16" ht="13.5" thickBot="1" x14ac:dyDescent="0.25">
      <c r="A61" s="55" t="str">
        <f t="shared" si="0"/>
        <v> BBS 89 </v>
      </c>
      <c r="B61" s="63" t="str">
        <f t="shared" si="1"/>
        <v>I</v>
      </c>
      <c r="C61" s="55">
        <f t="shared" si="2"/>
        <v>47353.557000000001</v>
      </c>
      <c r="D61" s="16" t="str">
        <f t="shared" si="3"/>
        <v>vis</v>
      </c>
      <c r="E61" s="64">
        <f>VLOOKUP(C61,A!C$21:E$973,3,FALSE)</f>
        <v>-1538.9987149336037</v>
      </c>
      <c r="F61" s="63" t="s">
        <v>139</v>
      </c>
      <c r="G61" s="16" t="str">
        <f t="shared" si="4"/>
        <v>47353.557</v>
      </c>
      <c r="H61" s="55">
        <f t="shared" si="5"/>
        <v>4071</v>
      </c>
      <c r="I61" s="65" t="s">
        <v>974</v>
      </c>
      <c r="J61" s="66" t="s">
        <v>975</v>
      </c>
      <c r="K61" s="65">
        <v>4071</v>
      </c>
      <c r="L61" s="65" t="s">
        <v>934</v>
      </c>
      <c r="M61" s="66" t="s">
        <v>582</v>
      </c>
      <c r="N61" s="66" t="s">
        <v>583</v>
      </c>
      <c r="O61" s="67" t="s">
        <v>789</v>
      </c>
      <c r="P61" s="67" t="s">
        <v>976</v>
      </c>
    </row>
    <row r="62" spans="1:16" ht="13.5" thickBot="1" x14ac:dyDescent="0.25">
      <c r="A62" s="55" t="str">
        <f t="shared" si="0"/>
        <v>BAVM 52 </v>
      </c>
      <c r="B62" s="63" t="str">
        <f t="shared" si="1"/>
        <v>II</v>
      </c>
      <c r="C62" s="55">
        <f t="shared" si="2"/>
        <v>47529.464999999997</v>
      </c>
      <c r="D62" s="16" t="str">
        <f t="shared" si="3"/>
        <v>vis</v>
      </c>
      <c r="E62" s="64">
        <f>VLOOKUP(C62,A!C$21:E$973,3,FALSE)</f>
        <v>-1438.5068389980786</v>
      </c>
      <c r="F62" s="63" t="s">
        <v>139</v>
      </c>
      <c r="G62" s="16" t="str">
        <f t="shared" si="4"/>
        <v>47529.465</v>
      </c>
      <c r="H62" s="55">
        <f t="shared" si="5"/>
        <v>4171.5</v>
      </c>
      <c r="I62" s="65" t="s">
        <v>989</v>
      </c>
      <c r="J62" s="66" t="s">
        <v>990</v>
      </c>
      <c r="K62" s="65">
        <v>4171.5</v>
      </c>
      <c r="L62" s="65" t="s">
        <v>991</v>
      </c>
      <c r="M62" s="66" t="s">
        <v>140</v>
      </c>
      <c r="N62" s="66"/>
      <c r="O62" s="67" t="s">
        <v>992</v>
      </c>
      <c r="P62" s="68" t="s">
        <v>993</v>
      </c>
    </row>
    <row r="63" spans="1:16" ht="13.5" thickBot="1" x14ac:dyDescent="0.25">
      <c r="A63" s="55" t="str">
        <f t="shared" si="0"/>
        <v>BAVM 52 </v>
      </c>
      <c r="B63" s="63" t="str">
        <f t="shared" si="1"/>
        <v>II</v>
      </c>
      <c r="C63" s="55">
        <f t="shared" si="2"/>
        <v>47538.233</v>
      </c>
      <c r="D63" s="16" t="str">
        <f t="shared" si="3"/>
        <v>vis</v>
      </c>
      <c r="E63" s="64">
        <f>VLOOKUP(C63,A!C$21:E$973,3,FALSE)</f>
        <v>-1433.497898141477</v>
      </c>
      <c r="F63" s="63" t="s">
        <v>139</v>
      </c>
      <c r="G63" s="16" t="str">
        <f t="shared" si="4"/>
        <v>47538.233</v>
      </c>
      <c r="H63" s="55">
        <f t="shared" si="5"/>
        <v>4176.5</v>
      </c>
      <c r="I63" s="65" t="s">
        <v>994</v>
      </c>
      <c r="J63" s="66" t="s">
        <v>995</v>
      </c>
      <c r="K63" s="65">
        <v>4176.5</v>
      </c>
      <c r="L63" s="65" t="s">
        <v>958</v>
      </c>
      <c r="M63" s="66" t="s">
        <v>140</v>
      </c>
      <c r="N63" s="66"/>
      <c r="O63" s="67" t="s">
        <v>992</v>
      </c>
      <c r="P63" s="68" t="s">
        <v>993</v>
      </c>
    </row>
    <row r="64" spans="1:16" ht="13.5" thickBot="1" x14ac:dyDescent="0.25">
      <c r="A64" s="55" t="str">
        <f t="shared" si="0"/>
        <v>BAVM 52 </v>
      </c>
      <c r="B64" s="63" t="str">
        <f t="shared" si="1"/>
        <v>II</v>
      </c>
      <c r="C64" s="55">
        <f t="shared" si="2"/>
        <v>47564.468000000001</v>
      </c>
      <c r="D64" s="16" t="str">
        <f t="shared" si="3"/>
        <v>vis</v>
      </c>
      <c r="E64" s="64">
        <f>VLOOKUP(C64,A!C$21:E$973,3,FALSE)</f>
        <v>-1418.5104935597149</v>
      </c>
      <c r="F64" s="63" t="s">
        <v>139</v>
      </c>
      <c r="G64" s="16" t="str">
        <f t="shared" si="4"/>
        <v>47564.468</v>
      </c>
      <c r="H64" s="55">
        <f t="shared" si="5"/>
        <v>4191.5</v>
      </c>
      <c r="I64" s="65" t="s">
        <v>996</v>
      </c>
      <c r="J64" s="66" t="s">
        <v>997</v>
      </c>
      <c r="K64" s="65">
        <v>4191.5</v>
      </c>
      <c r="L64" s="65" t="s">
        <v>638</v>
      </c>
      <c r="M64" s="66" t="s">
        <v>140</v>
      </c>
      <c r="N64" s="66"/>
      <c r="O64" s="67" t="s">
        <v>992</v>
      </c>
      <c r="P64" s="68" t="s">
        <v>993</v>
      </c>
    </row>
    <row r="65" spans="1:16" ht="13.5" thickBot="1" x14ac:dyDescent="0.25">
      <c r="A65" s="55" t="str">
        <f t="shared" si="0"/>
        <v> AOEB 4 </v>
      </c>
      <c r="B65" s="63" t="str">
        <f t="shared" si="1"/>
        <v>II</v>
      </c>
      <c r="C65" s="55">
        <f t="shared" si="2"/>
        <v>47744.773999999998</v>
      </c>
      <c r="D65" s="16" t="str">
        <f t="shared" si="3"/>
        <v>vis</v>
      </c>
      <c r="E65" s="64">
        <f>VLOOKUP(C65,A!C$21:E$973,3,FALSE)</f>
        <v>-1315.5061493432445</v>
      </c>
      <c r="F65" s="63" t="s">
        <v>139</v>
      </c>
      <c r="G65" s="16" t="str">
        <f t="shared" si="4"/>
        <v>47744.774</v>
      </c>
      <c r="H65" s="55">
        <f t="shared" si="5"/>
        <v>4294.5</v>
      </c>
      <c r="I65" s="65" t="s">
        <v>1001</v>
      </c>
      <c r="J65" s="66" t="s">
        <v>1002</v>
      </c>
      <c r="K65" s="65">
        <v>4294.5</v>
      </c>
      <c r="L65" s="65" t="s">
        <v>1003</v>
      </c>
      <c r="M65" s="66" t="s">
        <v>684</v>
      </c>
      <c r="N65" s="66"/>
      <c r="O65" s="67" t="s">
        <v>827</v>
      </c>
      <c r="P65" s="67" t="s">
        <v>824</v>
      </c>
    </row>
    <row r="66" spans="1:16" ht="13.5" thickBot="1" x14ac:dyDescent="0.25">
      <c r="A66" s="55" t="str">
        <f t="shared" si="0"/>
        <v>IBVS 3423 </v>
      </c>
      <c r="B66" s="63" t="str">
        <f t="shared" si="1"/>
        <v>II</v>
      </c>
      <c r="C66" s="55">
        <f t="shared" si="2"/>
        <v>47760.532299999999</v>
      </c>
      <c r="D66" s="16" t="str">
        <f t="shared" si="3"/>
        <v>vis</v>
      </c>
      <c r="E66" s="64">
        <f>VLOOKUP(C66,A!C$21:E$973,3,FALSE)</f>
        <v>-1306.503823533418</v>
      </c>
      <c r="F66" s="63" t="s">
        <v>139</v>
      </c>
      <c r="G66" s="16" t="str">
        <f t="shared" si="4"/>
        <v>47760.5323</v>
      </c>
      <c r="H66" s="55">
        <f t="shared" si="5"/>
        <v>4303.5</v>
      </c>
      <c r="I66" s="65" t="s">
        <v>1004</v>
      </c>
      <c r="J66" s="66" t="s">
        <v>1005</v>
      </c>
      <c r="K66" s="65">
        <v>4303.5</v>
      </c>
      <c r="L66" s="65" t="s">
        <v>1006</v>
      </c>
      <c r="M66" s="66" t="s">
        <v>582</v>
      </c>
      <c r="N66" s="66" t="s">
        <v>583</v>
      </c>
      <c r="O66" s="67" t="s">
        <v>928</v>
      </c>
      <c r="P66" s="68" t="s">
        <v>1007</v>
      </c>
    </row>
    <row r="67" spans="1:16" ht="13.5" thickBot="1" x14ac:dyDescent="0.25">
      <c r="A67" s="55" t="str">
        <f t="shared" si="0"/>
        <v>IBVS 3462 </v>
      </c>
      <c r="B67" s="63" t="str">
        <f t="shared" si="1"/>
        <v>II</v>
      </c>
      <c r="C67" s="55">
        <f t="shared" si="2"/>
        <v>47765.7808</v>
      </c>
      <c r="D67" s="16" t="str">
        <f t="shared" si="3"/>
        <v>vis</v>
      </c>
      <c r="E67" s="64">
        <f>VLOOKUP(C67,A!C$21:E$973,3,FALSE)</f>
        <v>-1303.5054857042812</v>
      </c>
      <c r="F67" s="63" t="s">
        <v>139</v>
      </c>
      <c r="G67" s="16" t="str">
        <f t="shared" si="4"/>
        <v>47765.7808</v>
      </c>
      <c r="H67" s="55">
        <f t="shared" si="5"/>
        <v>4306.5</v>
      </c>
      <c r="I67" s="65" t="s">
        <v>1008</v>
      </c>
      <c r="J67" s="66" t="s">
        <v>1009</v>
      </c>
      <c r="K67" s="65">
        <v>4306.5</v>
      </c>
      <c r="L67" s="65" t="s">
        <v>1010</v>
      </c>
      <c r="M67" s="66" t="s">
        <v>582</v>
      </c>
      <c r="N67" s="66" t="s">
        <v>583</v>
      </c>
      <c r="O67" s="67" t="s">
        <v>1011</v>
      </c>
      <c r="P67" s="68" t="s">
        <v>1012</v>
      </c>
    </row>
    <row r="68" spans="1:16" ht="13.5" thickBot="1" x14ac:dyDescent="0.25">
      <c r="A68" s="55" t="str">
        <f t="shared" si="0"/>
        <v> AOEB 4 </v>
      </c>
      <c r="B68" s="63" t="str">
        <f t="shared" si="1"/>
        <v>II</v>
      </c>
      <c r="C68" s="55">
        <f t="shared" si="2"/>
        <v>47851.552000000003</v>
      </c>
      <c r="D68" s="16" t="str">
        <f t="shared" si="3"/>
        <v>vis</v>
      </c>
      <c r="E68" s="64">
        <f>VLOOKUP(C68,A!C$21:E$973,3,FALSE)</f>
        <v>-1254.5065272189277</v>
      </c>
      <c r="F68" s="63" t="s">
        <v>139</v>
      </c>
      <c r="G68" s="16" t="str">
        <f t="shared" si="4"/>
        <v>47851.552</v>
      </c>
      <c r="H68" s="55">
        <f t="shared" si="5"/>
        <v>4355.5</v>
      </c>
      <c r="I68" s="65" t="s">
        <v>1013</v>
      </c>
      <c r="J68" s="66" t="s">
        <v>1014</v>
      </c>
      <c r="K68" s="65">
        <v>4355.5</v>
      </c>
      <c r="L68" s="65" t="s">
        <v>1003</v>
      </c>
      <c r="M68" s="66" t="s">
        <v>684</v>
      </c>
      <c r="N68" s="66"/>
      <c r="O68" s="67" t="s">
        <v>827</v>
      </c>
      <c r="P68" s="67" t="s">
        <v>824</v>
      </c>
    </row>
    <row r="69" spans="1:16" ht="13.5" thickBot="1" x14ac:dyDescent="0.25">
      <c r="A69" s="55" t="str">
        <f t="shared" si="0"/>
        <v> ASS 204.191 </v>
      </c>
      <c r="B69" s="63" t="str">
        <f t="shared" si="1"/>
        <v>II</v>
      </c>
      <c r="C69" s="55">
        <f t="shared" si="2"/>
        <v>47930.327400000002</v>
      </c>
      <c r="D69" s="16" t="str">
        <f t="shared" si="3"/>
        <v>vis</v>
      </c>
      <c r="E69" s="64">
        <f>VLOOKUP(C69,A!C$21:E$973,3,FALSE)</f>
        <v>-1209.5040957003416</v>
      </c>
      <c r="F69" s="63" t="s">
        <v>139</v>
      </c>
      <c r="G69" s="16" t="str">
        <f t="shared" si="4"/>
        <v>47930.3274</v>
      </c>
      <c r="H69" s="55">
        <f t="shared" si="5"/>
        <v>4400.5</v>
      </c>
      <c r="I69" s="65" t="s">
        <v>1015</v>
      </c>
      <c r="J69" s="66" t="s">
        <v>1016</v>
      </c>
      <c r="K69" s="65">
        <v>4400.5</v>
      </c>
      <c r="L69" s="65" t="s">
        <v>1017</v>
      </c>
      <c r="M69" s="66" t="s">
        <v>582</v>
      </c>
      <c r="N69" s="66" t="s">
        <v>583</v>
      </c>
      <c r="O69" s="67" t="s">
        <v>1018</v>
      </c>
      <c r="P69" s="67" t="s">
        <v>1019</v>
      </c>
    </row>
    <row r="70" spans="1:16" ht="13.5" thickBot="1" x14ac:dyDescent="0.25">
      <c r="A70" s="55" t="str">
        <f t="shared" si="0"/>
        <v> ASS 204.191 </v>
      </c>
      <c r="B70" s="63" t="str">
        <f t="shared" si="1"/>
        <v>II</v>
      </c>
      <c r="C70" s="55">
        <f t="shared" si="2"/>
        <v>48014.347399999999</v>
      </c>
      <c r="D70" s="16" t="str">
        <f t="shared" si="3"/>
        <v>vis</v>
      </c>
      <c r="E70" s="64">
        <f>VLOOKUP(C70,A!C$21:E$973,3,FALSE)</f>
        <v>-1161.5055543258579</v>
      </c>
      <c r="F70" s="63" t="s">
        <v>139</v>
      </c>
      <c r="G70" s="16" t="str">
        <f t="shared" si="4"/>
        <v>48014.3474</v>
      </c>
      <c r="H70" s="55">
        <f t="shared" si="5"/>
        <v>4448.5</v>
      </c>
      <c r="I70" s="65" t="s">
        <v>1020</v>
      </c>
      <c r="J70" s="66" t="s">
        <v>1021</v>
      </c>
      <c r="K70" s="65">
        <v>4448.5</v>
      </c>
      <c r="L70" s="65" t="s">
        <v>1022</v>
      </c>
      <c r="M70" s="66" t="s">
        <v>582</v>
      </c>
      <c r="N70" s="66" t="s">
        <v>583</v>
      </c>
      <c r="O70" s="67" t="s">
        <v>1018</v>
      </c>
      <c r="P70" s="67" t="s">
        <v>1019</v>
      </c>
    </row>
    <row r="71" spans="1:16" ht="13.5" thickBot="1" x14ac:dyDescent="0.25">
      <c r="A71" s="55" t="str">
        <f t="shared" si="0"/>
        <v> ASS 204.191 </v>
      </c>
      <c r="B71" s="63" t="str">
        <f t="shared" si="1"/>
        <v>I</v>
      </c>
      <c r="C71" s="55">
        <f t="shared" si="2"/>
        <v>48020.478499999997</v>
      </c>
      <c r="D71" s="16" t="str">
        <f t="shared" si="3"/>
        <v>vis</v>
      </c>
      <c r="E71" s="64">
        <f>VLOOKUP(C71,A!C$21:E$973,3,FALSE)</f>
        <v>-1158.0030090149671</v>
      </c>
      <c r="F71" s="63" t="s">
        <v>139</v>
      </c>
      <c r="G71" s="16" t="str">
        <f t="shared" si="4"/>
        <v>48020.4785</v>
      </c>
      <c r="H71" s="55">
        <f t="shared" si="5"/>
        <v>4452</v>
      </c>
      <c r="I71" s="65" t="s">
        <v>1023</v>
      </c>
      <c r="J71" s="66" t="s">
        <v>1024</v>
      </c>
      <c r="K71" s="65">
        <v>4452</v>
      </c>
      <c r="L71" s="65" t="s">
        <v>1025</v>
      </c>
      <c r="M71" s="66" t="s">
        <v>582</v>
      </c>
      <c r="N71" s="66" t="s">
        <v>583</v>
      </c>
      <c r="O71" s="67" t="s">
        <v>1018</v>
      </c>
      <c r="P71" s="67" t="s">
        <v>1019</v>
      </c>
    </row>
    <row r="72" spans="1:16" ht="13.5" thickBot="1" x14ac:dyDescent="0.25">
      <c r="A72" s="55" t="str">
        <f t="shared" si="0"/>
        <v> ASS 204.191 </v>
      </c>
      <c r="B72" s="63" t="str">
        <f t="shared" si="1"/>
        <v>I</v>
      </c>
      <c r="C72" s="55">
        <f t="shared" si="2"/>
        <v>48027.482600000003</v>
      </c>
      <c r="D72" s="16" t="str">
        <f t="shared" si="3"/>
        <v>vis</v>
      </c>
      <c r="E72" s="64">
        <f>VLOOKUP(C72,A!C$21:E$973,3,FALSE)</f>
        <v>-1154.0017404641305</v>
      </c>
      <c r="F72" s="63" t="s">
        <v>139</v>
      </c>
      <c r="G72" s="16" t="str">
        <f t="shared" si="4"/>
        <v>48027.4826</v>
      </c>
      <c r="H72" s="55">
        <f t="shared" si="5"/>
        <v>4456</v>
      </c>
      <c r="I72" s="65" t="s">
        <v>1026</v>
      </c>
      <c r="J72" s="66" t="s">
        <v>1027</v>
      </c>
      <c r="K72" s="65">
        <v>4456</v>
      </c>
      <c r="L72" s="65" t="s">
        <v>1028</v>
      </c>
      <c r="M72" s="66" t="s">
        <v>582</v>
      </c>
      <c r="N72" s="66" t="s">
        <v>583</v>
      </c>
      <c r="O72" s="67" t="s">
        <v>1018</v>
      </c>
      <c r="P72" s="67" t="s">
        <v>1019</v>
      </c>
    </row>
    <row r="73" spans="1:16" ht="13.5" thickBot="1" x14ac:dyDescent="0.25">
      <c r="A73" s="55" t="str">
        <f t="shared" si="0"/>
        <v> BRNO 31 </v>
      </c>
      <c r="B73" s="63" t="str">
        <f t="shared" si="1"/>
        <v>II</v>
      </c>
      <c r="C73" s="55">
        <f t="shared" si="2"/>
        <v>48119.377</v>
      </c>
      <c r="D73" s="16" t="str">
        <f t="shared" si="3"/>
        <v>vis</v>
      </c>
      <c r="E73" s="64">
        <f>VLOOKUP(C73,A!C$21:E$973,3,FALSE)</f>
        <v>-1101.5047497418809</v>
      </c>
      <c r="F73" s="63" t="s">
        <v>139</v>
      </c>
      <c r="G73" s="16" t="str">
        <f t="shared" si="4"/>
        <v>48119.377</v>
      </c>
      <c r="H73" s="55">
        <f t="shared" si="5"/>
        <v>4508.5</v>
      </c>
      <c r="I73" s="65" t="s">
        <v>1029</v>
      </c>
      <c r="J73" s="66" t="s">
        <v>1030</v>
      </c>
      <c r="K73" s="65">
        <v>4508.5</v>
      </c>
      <c r="L73" s="65" t="s">
        <v>1031</v>
      </c>
      <c r="M73" s="66" t="s">
        <v>684</v>
      </c>
      <c r="N73" s="66"/>
      <c r="O73" s="67" t="s">
        <v>1032</v>
      </c>
      <c r="P73" s="67" t="s">
        <v>1033</v>
      </c>
    </row>
    <row r="74" spans="1:16" ht="13.5" thickBot="1" x14ac:dyDescent="0.25">
      <c r="A74" s="55" t="str">
        <f t="shared" si="0"/>
        <v>BAVM 59 </v>
      </c>
      <c r="B74" s="63" t="str">
        <f t="shared" si="1"/>
        <v>II</v>
      </c>
      <c r="C74" s="55">
        <f t="shared" si="2"/>
        <v>48119.379000000001</v>
      </c>
      <c r="D74" s="16" t="str">
        <f t="shared" si="3"/>
        <v>vis</v>
      </c>
      <c r="E74" s="64">
        <f>VLOOKUP(C74,A!C$21:E$973,3,FALSE)</f>
        <v>-1101.5036071915029</v>
      </c>
      <c r="F74" s="63" t="s">
        <v>139</v>
      </c>
      <c r="G74" s="16" t="str">
        <f t="shared" si="4"/>
        <v>48119.379</v>
      </c>
      <c r="H74" s="55">
        <f t="shared" si="5"/>
        <v>4508.5</v>
      </c>
      <c r="I74" s="65" t="s">
        <v>1034</v>
      </c>
      <c r="J74" s="66" t="s">
        <v>1035</v>
      </c>
      <c r="K74" s="65">
        <v>4508.5</v>
      </c>
      <c r="L74" s="65" t="s">
        <v>673</v>
      </c>
      <c r="M74" s="66" t="s">
        <v>684</v>
      </c>
      <c r="N74" s="66"/>
      <c r="O74" s="67" t="s">
        <v>1036</v>
      </c>
      <c r="P74" s="68" t="s">
        <v>1037</v>
      </c>
    </row>
    <row r="75" spans="1:16" ht="13.5" thickBot="1" x14ac:dyDescent="0.25">
      <c r="A75" s="55" t="str">
        <f t="shared" ref="A75:A138" si="6">P75</f>
        <v> BRNO 31 </v>
      </c>
      <c r="B75" s="63" t="str">
        <f t="shared" ref="B75:B138" si="7">IF(H75=INT(H75),"I","II")</f>
        <v>II</v>
      </c>
      <c r="C75" s="55">
        <f t="shared" ref="C75:C138" si="8">1*G75</f>
        <v>48119.381000000001</v>
      </c>
      <c r="D75" s="16" t="str">
        <f t="shared" ref="D75:D138" si="9">VLOOKUP(F75,I$1:J$5,2,FALSE)</f>
        <v>vis</v>
      </c>
      <c r="E75" s="64">
        <f>VLOOKUP(C75,A!C$21:E$973,3,FALSE)</f>
        <v>-1101.5024646411248</v>
      </c>
      <c r="F75" s="63" t="s">
        <v>139</v>
      </c>
      <c r="G75" s="16" t="str">
        <f t="shared" ref="G75:G138" si="10">MID(I75,3,LEN(I75)-3)</f>
        <v>48119.381</v>
      </c>
      <c r="H75" s="55">
        <f t="shared" ref="H75:H138" si="11">1*K75</f>
        <v>4508.5</v>
      </c>
      <c r="I75" s="65" t="s">
        <v>1038</v>
      </c>
      <c r="J75" s="66" t="s">
        <v>1039</v>
      </c>
      <c r="K75" s="65">
        <v>4508.5</v>
      </c>
      <c r="L75" s="65" t="s">
        <v>616</v>
      </c>
      <c r="M75" s="66" t="s">
        <v>684</v>
      </c>
      <c r="N75" s="66"/>
      <c r="O75" s="67" t="s">
        <v>1040</v>
      </c>
      <c r="P75" s="67" t="s">
        <v>1033</v>
      </c>
    </row>
    <row r="76" spans="1:16" ht="13.5" thickBot="1" x14ac:dyDescent="0.25">
      <c r="A76" s="55" t="str">
        <f t="shared" si="6"/>
        <v> BRNO 31 </v>
      </c>
      <c r="B76" s="63" t="str">
        <f t="shared" si="7"/>
        <v>II</v>
      </c>
      <c r="C76" s="55">
        <f t="shared" si="8"/>
        <v>48119.387999999999</v>
      </c>
      <c r="D76" s="16" t="str">
        <f t="shared" si="9"/>
        <v>vis</v>
      </c>
      <c r="E76" s="64">
        <f>VLOOKUP(C76,A!C$21:E$973,3,FALSE)</f>
        <v>-1101.4984657148034</v>
      </c>
      <c r="F76" s="63" t="s">
        <v>139</v>
      </c>
      <c r="G76" s="16" t="str">
        <f t="shared" si="10"/>
        <v>48119.388</v>
      </c>
      <c r="H76" s="55">
        <f t="shared" si="11"/>
        <v>4508.5</v>
      </c>
      <c r="I76" s="65" t="s">
        <v>1041</v>
      </c>
      <c r="J76" s="66" t="s">
        <v>1042</v>
      </c>
      <c r="K76" s="65">
        <v>4508.5</v>
      </c>
      <c r="L76" s="65" t="s">
        <v>561</v>
      </c>
      <c r="M76" s="66" t="s">
        <v>684</v>
      </c>
      <c r="N76" s="66"/>
      <c r="O76" s="67" t="s">
        <v>1043</v>
      </c>
      <c r="P76" s="67" t="s">
        <v>1033</v>
      </c>
    </row>
    <row r="77" spans="1:16" ht="13.5" thickBot="1" x14ac:dyDescent="0.25">
      <c r="A77" s="55" t="str">
        <f t="shared" si="6"/>
        <v> BRNO 31 </v>
      </c>
      <c r="B77" s="63" t="str">
        <f t="shared" si="7"/>
        <v>II</v>
      </c>
      <c r="C77" s="55">
        <f t="shared" si="8"/>
        <v>48133.400999999998</v>
      </c>
      <c r="D77" s="16" t="str">
        <f t="shared" si="9"/>
        <v>vis</v>
      </c>
      <c r="E77" s="64">
        <f>VLOOKUP(C77,A!C$21:E$973,3,FALSE)</f>
        <v>-1093.4931864922301</v>
      </c>
      <c r="F77" s="63" t="s">
        <v>139</v>
      </c>
      <c r="G77" s="16" t="str">
        <f t="shared" si="10"/>
        <v>48133.401</v>
      </c>
      <c r="H77" s="55">
        <f t="shared" si="11"/>
        <v>4516.5</v>
      </c>
      <c r="I77" s="65" t="s">
        <v>1044</v>
      </c>
      <c r="J77" s="66" t="s">
        <v>1045</v>
      </c>
      <c r="K77" s="65">
        <v>4516.5</v>
      </c>
      <c r="L77" s="65" t="s">
        <v>571</v>
      </c>
      <c r="M77" s="66" t="s">
        <v>684</v>
      </c>
      <c r="N77" s="66"/>
      <c r="O77" s="67" t="s">
        <v>1046</v>
      </c>
      <c r="P77" s="67" t="s">
        <v>1033</v>
      </c>
    </row>
    <row r="78" spans="1:16" ht="13.5" thickBot="1" x14ac:dyDescent="0.25">
      <c r="A78" s="55" t="str">
        <f t="shared" si="6"/>
        <v> BRNO 31 </v>
      </c>
      <c r="B78" s="63" t="str">
        <f t="shared" si="7"/>
        <v>II</v>
      </c>
      <c r="C78" s="55">
        <f t="shared" si="8"/>
        <v>48175.402000000002</v>
      </c>
      <c r="D78" s="16" t="str">
        <f t="shared" si="9"/>
        <v>vis</v>
      </c>
      <c r="E78" s="64">
        <f>VLOOKUP(C78,A!C$21:E$973,3,FALSE)</f>
        <v>-1069.4990572816855</v>
      </c>
      <c r="F78" s="63" t="s">
        <v>139</v>
      </c>
      <c r="G78" s="16" t="str">
        <f t="shared" si="10"/>
        <v>48175.402</v>
      </c>
      <c r="H78" s="55">
        <f t="shared" si="11"/>
        <v>4540.5</v>
      </c>
      <c r="I78" s="65" t="s">
        <v>1047</v>
      </c>
      <c r="J78" s="66" t="s">
        <v>1048</v>
      </c>
      <c r="K78" s="65">
        <v>4540.5</v>
      </c>
      <c r="L78" s="65" t="s">
        <v>1049</v>
      </c>
      <c r="M78" s="66" t="s">
        <v>684</v>
      </c>
      <c r="N78" s="66"/>
      <c r="O78" s="67" t="s">
        <v>969</v>
      </c>
      <c r="P78" s="67" t="s">
        <v>1033</v>
      </c>
    </row>
    <row r="79" spans="1:16" ht="13.5" thickBot="1" x14ac:dyDescent="0.25">
      <c r="A79" s="55" t="str">
        <f t="shared" si="6"/>
        <v> BRNO 31 </v>
      </c>
      <c r="B79" s="63" t="str">
        <f t="shared" si="7"/>
        <v>II</v>
      </c>
      <c r="C79" s="55">
        <f t="shared" si="8"/>
        <v>48448.466</v>
      </c>
      <c r="D79" s="16" t="str">
        <f t="shared" si="9"/>
        <v>vis</v>
      </c>
      <c r="E79" s="64">
        <f>VLOOKUP(C79,A!C$21:E$973,3,FALSE)</f>
        <v>-913.50436908979702</v>
      </c>
      <c r="F79" s="63" t="s">
        <v>139</v>
      </c>
      <c r="G79" s="16" t="str">
        <f t="shared" si="10"/>
        <v>48448.466</v>
      </c>
      <c r="H79" s="55">
        <f t="shared" si="11"/>
        <v>4696.5</v>
      </c>
      <c r="I79" s="65" t="s">
        <v>1058</v>
      </c>
      <c r="J79" s="66" t="s">
        <v>1059</v>
      </c>
      <c r="K79" s="65">
        <v>4696.5</v>
      </c>
      <c r="L79" s="65" t="s">
        <v>1031</v>
      </c>
      <c r="M79" s="66" t="s">
        <v>684</v>
      </c>
      <c r="N79" s="66"/>
      <c r="O79" s="67" t="s">
        <v>1060</v>
      </c>
      <c r="P79" s="67" t="s">
        <v>1033</v>
      </c>
    </row>
    <row r="80" spans="1:16" ht="13.5" thickBot="1" x14ac:dyDescent="0.25">
      <c r="A80" s="55" t="str">
        <f t="shared" si="6"/>
        <v> BRNO 31 </v>
      </c>
      <c r="B80" s="63" t="str">
        <f t="shared" si="7"/>
        <v>II</v>
      </c>
      <c r="C80" s="55">
        <f t="shared" si="8"/>
        <v>48476.476000000002</v>
      </c>
      <c r="D80" s="16" t="str">
        <f t="shared" si="9"/>
        <v>vis</v>
      </c>
      <c r="E80" s="64">
        <f>VLOOKUP(C80,A!C$21:E$973,3,FALSE)</f>
        <v>-897.50295104767088</v>
      </c>
      <c r="F80" s="63" t="s">
        <v>139</v>
      </c>
      <c r="G80" s="16" t="str">
        <f t="shared" si="10"/>
        <v>48476.476</v>
      </c>
      <c r="H80" s="55">
        <f t="shared" si="11"/>
        <v>4712.5</v>
      </c>
      <c r="I80" s="65" t="s">
        <v>1061</v>
      </c>
      <c r="J80" s="66" t="s">
        <v>1062</v>
      </c>
      <c r="K80" s="65">
        <v>4712.5</v>
      </c>
      <c r="L80" s="65" t="s">
        <v>938</v>
      </c>
      <c r="M80" s="66" t="s">
        <v>684</v>
      </c>
      <c r="N80" s="66"/>
      <c r="O80" s="67" t="s">
        <v>1063</v>
      </c>
      <c r="P80" s="67" t="s">
        <v>1033</v>
      </c>
    </row>
    <row r="81" spans="1:16" ht="13.5" thickBot="1" x14ac:dyDescent="0.25">
      <c r="A81" s="55" t="str">
        <f t="shared" si="6"/>
        <v> BRNO 31 </v>
      </c>
      <c r="B81" s="63" t="str">
        <f t="shared" si="7"/>
        <v>I</v>
      </c>
      <c r="C81" s="55">
        <f t="shared" si="8"/>
        <v>48477.39</v>
      </c>
      <c r="D81" s="16" t="str">
        <f t="shared" si="9"/>
        <v>vis</v>
      </c>
      <c r="E81" s="64">
        <f>VLOOKUP(C81,A!C$21:E$973,3,FALSE)</f>
        <v>-896.98080552498413</v>
      </c>
      <c r="F81" s="63" t="s">
        <v>139</v>
      </c>
      <c r="G81" s="16" t="str">
        <f t="shared" si="10"/>
        <v>48477.390</v>
      </c>
      <c r="H81" s="55">
        <f t="shared" si="11"/>
        <v>4713</v>
      </c>
      <c r="I81" s="65" t="s">
        <v>1064</v>
      </c>
      <c r="J81" s="66" t="s">
        <v>1065</v>
      </c>
      <c r="K81" s="65">
        <v>4713</v>
      </c>
      <c r="L81" s="65" t="s">
        <v>1066</v>
      </c>
      <c r="M81" s="66" t="s">
        <v>684</v>
      </c>
      <c r="N81" s="66"/>
      <c r="O81" s="67" t="s">
        <v>1067</v>
      </c>
      <c r="P81" s="67" t="s">
        <v>1033</v>
      </c>
    </row>
    <row r="82" spans="1:16" ht="13.5" thickBot="1" x14ac:dyDescent="0.25">
      <c r="A82" s="55" t="str">
        <f t="shared" si="6"/>
        <v> BRNO 31 </v>
      </c>
      <c r="B82" s="63" t="str">
        <f t="shared" si="7"/>
        <v>I</v>
      </c>
      <c r="C82" s="55">
        <f t="shared" si="8"/>
        <v>48484.377</v>
      </c>
      <c r="D82" s="16" t="str">
        <f t="shared" si="9"/>
        <v>vis</v>
      </c>
      <c r="E82" s="64">
        <f>VLOOKUP(C82,A!C$21:E$973,3,FALSE)</f>
        <v>-892.98930577988085</v>
      </c>
      <c r="F82" s="63" t="s">
        <v>139</v>
      </c>
      <c r="G82" s="16" t="str">
        <f t="shared" si="10"/>
        <v>48484.377</v>
      </c>
      <c r="H82" s="55">
        <f t="shared" si="11"/>
        <v>4717</v>
      </c>
      <c r="I82" s="65" t="s">
        <v>1071</v>
      </c>
      <c r="J82" s="66" t="s">
        <v>1072</v>
      </c>
      <c r="K82" s="65">
        <v>4717</v>
      </c>
      <c r="L82" s="65" t="s">
        <v>526</v>
      </c>
      <c r="M82" s="66" t="s">
        <v>684</v>
      </c>
      <c r="N82" s="66"/>
      <c r="O82" s="67" t="s">
        <v>1067</v>
      </c>
      <c r="P82" s="67" t="s">
        <v>1033</v>
      </c>
    </row>
    <row r="83" spans="1:16" ht="13.5" thickBot="1" x14ac:dyDescent="0.25">
      <c r="A83" s="55" t="str">
        <f t="shared" si="6"/>
        <v> BRNO 31 </v>
      </c>
      <c r="B83" s="63" t="str">
        <f t="shared" si="7"/>
        <v>I</v>
      </c>
      <c r="C83" s="55">
        <f t="shared" si="8"/>
        <v>48484.379000000001</v>
      </c>
      <c r="D83" s="16" t="str">
        <f t="shared" si="9"/>
        <v>vis</v>
      </c>
      <c r="E83" s="64">
        <f>VLOOKUP(C83,A!C$21:E$973,3,FALSE)</f>
        <v>-892.98816322950279</v>
      </c>
      <c r="F83" s="63" t="s">
        <v>139</v>
      </c>
      <c r="G83" s="16" t="str">
        <f t="shared" si="10"/>
        <v>48484.379</v>
      </c>
      <c r="H83" s="55">
        <f t="shared" si="11"/>
        <v>4717</v>
      </c>
      <c r="I83" s="65" t="s">
        <v>1073</v>
      </c>
      <c r="J83" s="66" t="s">
        <v>1074</v>
      </c>
      <c r="K83" s="65">
        <v>4717</v>
      </c>
      <c r="L83" s="65" t="s">
        <v>577</v>
      </c>
      <c r="M83" s="66" t="s">
        <v>684</v>
      </c>
      <c r="N83" s="66"/>
      <c r="O83" s="67" t="s">
        <v>1046</v>
      </c>
      <c r="P83" s="67" t="s">
        <v>1033</v>
      </c>
    </row>
    <row r="84" spans="1:16" ht="13.5" thickBot="1" x14ac:dyDescent="0.25">
      <c r="A84" s="55" t="str">
        <f t="shared" si="6"/>
        <v> BRNO 31 </v>
      </c>
      <c r="B84" s="63" t="str">
        <f t="shared" si="7"/>
        <v>I</v>
      </c>
      <c r="C84" s="55">
        <f t="shared" si="8"/>
        <v>48484.383000000002</v>
      </c>
      <c r="D84" s="16" t="str">
        <f t="shared" si="9"/>
        <v>vis</v>
      </c>
      <c r="E84" s="64">
        <f>VLOOKUP(C84,A!C$21:E$973,3,FALSE)</f>
        <v>-892.98587812874655</v>
      </c>
      <c r="F84" s="63" t="s">
        <v>139</v>
      </c>
      <c r="G84" s="16" t="str">
        <f t="shared" si="10"/>
        <v>48484.383</v>
      </c>
      <c r="H84" s="55">
        <f t="shared" si="11"/>
        <v>4717</v>
      </c>
      <c r="I84" s="65" t="s">
        <v>1075</v>
      </c>
      <c r="J84" s="66" t="s">
        <v>1076</v>
      </c>
      <c r="K84" s="65">
        <v>4717</v>
      </c>
      <c r="L84" s="65" t="s">
        <v>1077</v>
      </c>
      <c r="M84" s="66" t="s">
        <v>684</v>
      </c>
      <c r="N84" s="66"/>
      <c r="O84" s="67" t="s">
        <v>924</v>
      </c>
      <c r="P84" s="67" t="s">
        <v>1033</v>
      </c>
    </row>
    <row r="85" spans="1:16" ht="13.5" thickBot="1" x14ac:dyDescent="0.25">
      <c r="A85" s="55" t="str">
        <f t="shared" si="6"/>
        <v>BAVM 60 </v>
      </c>
      <c r="B85" s="63" t="str">
        <f t="shared" si="7"/>
        <v>I</v>
      </c>
      <c r="C85" s="55">
        <f t="shared" si="8"/>
        <v>48540.3681</v>
      </c>
      <c r="D85" s="16" t="str">
        <f t="shared" si="9"/>
        <v>vis</v>
      </c>
      <c r="E85" s="64">
        <f>VLOOKUP(C85,A!C$21:E$973,3,FALSE)</f>
        <v>-861.00297954859161</v>
      </c>
      <c r="F85" s="63" t="s">
        <v>139</v>
      </c>
      <c r="G85" s="16" t="str">
        <f t="shared" si="10"/>
        <v>48540.3681</v>
      </c>
      <c r="H85" s="55">
        <f t="shared" si="11"/>
        <v>4749</v>
      </c>
      <c r="I85" s="65" t="s">
        <v>1081</v>
      </c>
      <c r="J85" s="66" t="s">
        <v>1082</v>
      </c>
      <c r="K85" s="65">
        <v>4749</v>
      </c>
      <c r="L85" s="65" t="s">
        <v>1025</v>
      </c>
      <c r="M85" s="66" t="s">
        <v>582</v>
      </c>
      <c r="N85" s="66" t="s">
        <v>1083</v>
      </c>
      <c r="O85" s="67" t="s">
        <v>1084</v>
      </c>
      <c r="P85" s="68" t="s">
        <v>1085</v>
      </c>
    </row>
    <row r="86" spans="1:16" ht="13.5" thickBot="1" x14ac:dyDescent="0.25">
      <c r="A86" s="55" t="str">
        <f t="shared" si="6"/>
        <v>BAVM 60 </v>
      </c>
      <c r="B86" s="63" t="str">
        <f t="shared" si="7"/>
        <v>I</v>
      </c>
      <c r="C86" s="55">
        <f t="shared" si="8"/>
        <v>48540.368499999997</v>
      </c>
      <c r="D86" s="16" t="str">
        <f t="shared" si="9"/>
        <v>vis</v>
      </c>
      <c r="E86" s="64">
        <f>VLOOKUP(C86,A!C$21:E$973,3,FALSE)</f>
        <v>-861.00275103851766</v>
      </c>
      <c r="F86" s="63" t="s">
        <v>139</v>
      </c>
      <c r="G86" s="16" t="str">
        <f t="shared" si="10"/>
        <v>48540.3685</v>
      </c>
      <c r="H86" s="55">
        <f t="shared" si="11"/>
        <v>4749</v>
      </c>
      <c r="I86" s="65" t="s">
        <v>1086</v>
      </c>
      <c r="J86" s="66" t="s">
        <v>1082</v>
      </c>
      <c r="K86" s="65">
        <v>4749</v>
      </c>
      <c r="L86" s="65" t="s">
        <v>1087</v>
      </c>
      <c r="M86" s="66" t="s">
        <v>582</v>
      </c>
      <c r="N86" s="66" t="s">
        <v>1088</v>
      </c>
      <c r="O86" s="67" t="s">
        <v>1084</v>
      </c>
      <c r="P86" s="68" t="s">
        <v>1085</v>
      </c>
    </row>
    <row r="87" spans="1:16" ht="13.5" thickBot="1" x14ac:dyDescent="0.25">
      <c r="A87" s="55" t="str">
        <f t="shared" si="6"/>
        <v> BRNO 31 </v>
      </c>
      <c r="B87" s="63" t="str">
        <f t="shared" si="7"/>
        <v>I</v>
      </c>
      <c r="C87" s="55">
        <f t="shared" si="8"/>
        <v>48624.381000000001</v>
      </c>
      <c r="D87" s="16" t="str">
        <f t="shared" si="9"/>
        <v>vis</v>
      </c>
      <c r="E87" s="64">
        <f>VLOOKUP(C87,A!C$21:E$973,3,FALSE)</f>
        <v>-813.00849422794658</v>
      </c>
      <c r="F87" s="63" t="s">
        <v>139</v>
      </c>
      <c r="G87" s="16" t="str">
        <f t="shared" si="10"/>
        <v>48624.381</v>
      </c>
      <c r="H87" s="55">
        <f t="shared" si="11"/>
        <v>4797</v>
      </c>
      <c r="I87" s="65" t="s">
        <v>1089</v>
      </c>
      <c r="J87" s="66" t="s">
        <v>1090</v>
      </c>
      <c r="K87" s="65">
        <v>4797</v>
      </c>
      <c r="L87" s="65" t="s">
        <v>571</v>
      </c>
      <c r="M87" s="66" t="s">
        <v>684</v>
      </c>
      <c r="N87" s="66"/>
      <c r="O87" s="67" t="s">
        <v>1091</v>
      </c>
      <c r="P87" s="67" t="s">
        <v>1033</v>
      </c>
    </row>
    <row r="88" spans="1:16" ht="13.5" thickBot="1" x14ac:dyDescent="0.25">
      <c r="A88" s="55" t="str">
        <f t="shared" si="6"/>
        <v> ASS 204.191 </v>
      </c>
      <c r="B88" s="63" t="str">
        <f t="shared" si="7"/>
        <v>I</v>
      </c>
      <c r="C88" s="55">
        <f t="shared" si="8"/>
        <v>48645.395900000003</v>
      </c>
      <c r="D88" s="16" t="str">
        <f t="shared" si="9"/>
        <v>vis</v>
      </c>
      <c r="E88" s="64">
        <f>VLOOKUP(C88,A!C$21:E$973,3,FALSE)</f>
        <v>-801.00320325995358</v>
      </c>
      <c r="F88" s="63" t="s">
        <v>139</v>
      </c>
      <c r="G88" s="16" t="str">
        <f t="shared" si="10"/>
        <v>48645.3959</v>
      </c>
      <c r="H88" s="55">
        <f t="shared" si="11"/>
        <v>4809</v>
      </c>
      <c r="I88" s="65" t="s">
        <v>1092</v>
      </c>
      <c r="J88" s="66" t="s">
        <v>1093</v>
      </c>
      <c r="K88" s="65">
        <v>4809</v>
      </c>
      <c r="L88" s="65" t="s">
        <v>1094</v>
      </c>
      <c r="M88" s="66" t="s">
        <v>582</v>
      </c>
      <c r="N88" s="66" t="s">
        <v>583</v>
      </c>
      <c r="O88" s="67" t="s">
        <v>1018</v>
      </c>
      <c r="P88" s="67" t="s">
        <v>1019</v>
      </c>
    </row>
    <row r="89" spans="1:16" ht="13.5" thickBot="1" x14ac:dyDescent="0.25">
      <c r="A89" s="55" t="str">
        <f t="shared" si="6"/>
        <v> ASS 204.191 </v>
      </c>
      <c r="B89" s="63" t="str">
        <f t="shared" si="7"/>
        <v>II</v>
      </c>
      <c r="C89" s="55">
        <f t="shared" si="8"/>
        <v>48749.55</v>
      </c>
      <c r="D89" s="16" t="str">
        <f t="shared" si="9"/>
        <v>vis</v>
      </c>
      <c r="E89" s="64">
        <f>VLOOKUP(C89,A!C$21:E$973,3,FALSE)</f>
        <v>-741.50255010389196</v>
      </c>
      <c r="F89" s="63" t="s">
        <v>139</v>
      </c>
      <c r="G89" s="16" t="str">
        <f t="shared" si="10"/>
        <v>48749.5500</v>
      </c>
      <c r="H89" s="55">
        <f t="shared" si="11"/>
        <v>4868.5</v>
      </c>
      <c r="I89" s="65" t="s">
        <v>1095</v>
      </c>
      <c r="J89" s="66" t="s">
        <v>1096</v>
      </c>
      <c r="K89" s="65">
        <v>4868.5</v>
      </c>
      <c r="L89" s="65" t="s">
        <v>1097</v>
      </c>
      <c r="M89" s="66" t="s">
        <v>582</v>
      </c>
      <c r="N89" s="66" t="s">
        <v>583</v>
      </c>
      <c r="O89" s="67" t="s">
        <v>1018</v>
      </c>
      <c r="P89" s="67" t="s">
        <v>1019</v>
      </c>
    </row>
    <row r="90" spans="1:16" ht="13.5" thickBot="1" x14ac:dyDescent="0.25">
      <c r="A90" s="55" t="str">
        <f t="shared" si="6"/>
        <v> BRNO 31 </v>
      </c>
      <c r="B90" s="63" t="str">
        <f t="shared" si="7"/>
        <v>I</v>
      </c>
      <c r="C90" s="55">
        <f t="shared" si="8"/>
        <v>48827.434000000001</v>
      </c>
      <c r="D90" s="16" t="str">
        <f t="shared" si="9"/>
        <v>vis</v>
      </c>
      <c r="E90" s="64">
        <f>VLOOKUP(C90,A!C$21:E$973,3,FALSE)</f>
        <v>-697.00935328872481</v>
      </c>
      <c r="F90" s="63" t="s">
        <v>139</v>
      </c>
      <c r="G90" s="16" t="str">
        <f t="shared" si="10"/>
        <v>48827.434</v>
      </c>
      <c r="H90" s="55">
        <f t="shared" si="11"/>
        <v>4913</v>
      </c>
      <c r="I90" s="65" t="s">
        <v>1098</v>
      </c>
      <c r="J90" s="66" t="s">
        <v>1099</v>
      </c>
      <c r="K90" s="65">
        <v>4913</v>
      </c>
      <c r="L90" s="65" t="s">
        <v>632</v>
      </c>
      <c r="M90" s="66" t="s">
        <v>684</v>
      </c>
      <c r="N90" s="66"/>
      <c r="O90" s="67" t="s">
        <v>1100</v>
      </c>
      <c r="P90" s="67" t="s">
        <v>1033</v>
      </c>
    </row>
    <row r="91" spans="1:16" ht="13.5" thickBot="1" x14ac:dyDescent="0.25">
      <c r="A91" s="55" t="str">
        <f t="shared" si="6"/>
        <v> BRNO 31 </v>
      </c>
      <c r="B91" s="63" t="str">
        <f t="shared" si="7"/>
        <v>I</v>
      </c>
      <c r="C91" s="55">
        <f t="shared" si="8"/>
        <v>48827.438999999998</v>
      </c>
      <c r="D91" s="16" t="str">
        <f t="shared" si="9"/>
        <v>vis</v>
      </c>
      <c r="E91" s="64">
        <f>VLOOKUP(C91,A!C$21:E$973,3,FALSE)</f>
        <v>-697.00649691278159</v>
      </c>
      <c r="F91" s="63" t="s">
        <v>139</v>
      </c>
      <c r="G91" s="16" t="str">
        <f t="shared" si="10"/>
        <v>48827.439</v>
      </c>
      <c r="H91" s="55">
        <f t="shared" si="11"/>
        <v>4913</v>
      </c>
      <c r="I91" s="65" t="s">
        <v>1101</v>
      </c>
      <c r="J91" s="66" t="s">
        <v>1102</v>
      </c>
      <c r="K91" s="65">
        <v>4913</v>
      </c>
      <c r="L91" s="65" t="s">
        <v>1103</v>
      </c>
      <c r="M91" s="66" t="s">
        <v>684</v>
      </c>
      <c r="N91" s="66"/>
      <c r="O91" s="67" t="s">
        <v>1104</v>
      </c>
      <c r="P91" s="67" t="s">
        <v>1033</v>
      </c>
    </row>
    <row r="92" spans="1:16" ht="13.5" thickBot="1" x14ac:dyDescent="0.25">
      <c r="A92" s="55" t="str">
        <f t="shared" si="6"/>
        <v> BRNO 31 </v>
      </c>
      <c r="B92" s="63" t="str">
        <f t="shared" si="7"/>
        <v>I</v>
      </c>
      <c r="C92" s="55">
        <f t="shared" si="8"/>
        <v>48827.442000000003</v>
      </c>
      <c r="D92" s="16" t="str">
        <f t="shared" si="9"/>
        <v>vis</v>
      </c>
      <c r="E92" s="64">
        <f>VLOOKUP(C92,A!C$21:E$973,3,FALSE)</f>
        <v>-697.00478308721233</v>
      </c>
      <c r="F92" s="63" t="s">
        <v>139</v>
      </c>
      <c r="G92" s="16" t="str">
        <f t="shared" si="10"/>
        <v>48827.442</v>
      </c>
      <c r="H92" s="55">
        <f t="shared" si="11"/>
        <v>4913</v>
      </c>
      <c r="I92" s="65" t="s">
        <v>1105</v>
      </c>
      <c r="J92" s="66" t="s">
        <v>1106</v>
      </c>
      <c r="K92" s="65">
        <v>4913</v>
      </c>
      <c r="L92" s="65" t="s">
        <v>555</v>
      </c>
      <c r="M92" s="66" t="s">
        <v>684</v>
      </c>
      <c r="N92" s="66"/>
      <c r="O92" s="67" t="s">
        <v>1107</v>
      </c>
      <c r="P92" s="67" t="s">
        <v>1033</v>
      </c>
    </row>
    <row r="93" spans="1:16" ht="13.5" thickBot="1" x14ac:dyDescent="0.25">
      <c r="A93" s="55" t="str">
        <f t="shared" si="6"/>
        <v> BRNO 31 </v>
      </c>
      <c r="B93" s="63" t="str">
        <f t="shared" si="7"/>
        <v>I</v>
      </c>
      <c r="C93" s="55">
        <f t="shared" si="8"/>
        <v>48827.442999999999</v>
      </c>
      <c r="D93" s="16" t="str">
        <f t="shared" si="9"/>
        <v>vis</v>
      </c>
      <c r="E93" s="64">
        <f>VLOOKUP(C93,A!C$21:E$973,3,FALSE)</f>
        <v>-697.00421181202535</v>
      </c>
      <c r="F93" s="63" t="s">
        <v>139</v>
      </c>
      <c r="G93" s="16" t="str">
        <f t="shared" si="10"/>
        <v>48827.443</v>
      </c>
      <c r="H93" s="55">
        <f t="shared" si="11"/>
        <v>4913</v>
      </c>
      <c r="I93" s="65" t="s">
        <v>1108</v>
      </c>
      <c r="J93" s="66" t="s">
        <v>1109</v>
      </c>
      <c r="K93" s="65">
        <v>4913</v>
      </c>
      <c r="L93" s="65" t="s">
        <v>518</v>
      </c>
      <c r="M93" s="66" t="s">
        <v>684</v>
      </c>
      <c r="N93" s="66"/>
      <c r="O93" s="67" t="s">
        <v>924</v>
      </c>
      <c r="P93" s="67" t="s">
        <v>1033</v>
      </c>
    </row>
    <row r="94" spans="1:16" ht="13.5" thickBot="1" x14ac:dyDescent="0.25">
      <c r="A94" s="55" t="str">
        <f t="shared" si="6"/>
        <v> BRNO 31 </v>
      </c>
      <c r="B94" s="63" t="str">
        <f t="shared" si="7"/>
        <v>I</v>
      </c>
      <c r="C94" s="55">
        <f t="shared" si="8"/>
        <v>48827.442999999999</v>
      </c>
      <c r="D94" s="16" t="str">
        <f t="shared" si="9"/>
        <v>vis</v>
      </c>
      <c r="E94" s="64">
        <f>VLOOKUP(C94,A!C$21:E$973,3,FALSE)</f>
        <v>-697.00421181202535</v>
      </c>
      <c r="F94" s="63" t="s">
        <v>139</v>
      </c>
      <c r="G94" s="16" t="str">
        <f t="shared" si="10"/>
        <v>48827.443</v>
      </c>
      <c r="H94" s="55">
        <f t="shared" si="11"/>
        <v>4913</v>
      </c>
      <c r="I94" s="65" t="s">
        <v>1108</v>
      </c>
      <c r="J94" s="66" t="s">
        <v>1109</v>
      </c>
      <c r="K94" s="65">
        <v>4913</v>
      </c>
      <c r="L94" s="65" t="s">
        <v>518</v>
      </c>
      <c r="M94" s="66" t="s">
        <v>684</v>
      </c>
      <c r="N94" s="66"/>
      <c r="O94" s="67" t="s">
        <v>1067</v>
      </c>
      <c r="P94" s="67" t="s">
        <v>1033</v>
      </c>
    </row>
    <row r="95" spans="1:16" ht="13.5" thickBot="1" x14ac:dyDescent="0.25">
      <c r="A95" s="55" t="str">
        <f t="shared" si="6"/>
        <v> BRNO 31 </v>
      </c>
      <c r="B95" s="63" t="str">
        <f t="shared" si="7"/>
        <v>I</v>
      </c>
      <c r="C95" s="55">
        <f t="shared" si="8"/>
        <v>48827.444000000003</v>
      </c>
      <c r="D95" s="16" t="str">
        <f t="shared" si="9"/>
        <v>vis</v>
      </c>
      <c r="E95" s="64">
        <f>VLOOKUP(C95,A!C$21:E$973,3,FALSE)</f>
        <v>-697.00364053683427</v>
      </c>
      <c r="F95" s="63" t="s">
        <v>139</v>
      </c>
      <c r="G95" s="16" t="str">
        <f t="shared" si="10"/>
        <v>48827.444</v>
      </c>
      <c r="H95" s="55">
        <f t="shared" si="11"/>
        <v>4913</v>
      </c>
      <c r="I95" s="65" t="s">
        <v>1110</v>
      </c>
      <c r="J95" s="66" t="s">
        <v>1111</v>
      </c>
      <c r="K95" s="65">
        <v>4913</v>
      </c>
      <c r="L95" s="65" t="s">
        <v>853</v>
      </c>
      <c r="M95" s="66" t="s">
        <v>684</v>
      </c>
      <c r="N95" s="66"/>
      <c r="O95" s="67" t="s">
        <v>969</v>
      </c>
      <c r="P95" s="67" t="s">
        <v>1033</v>
      </c>
    </row>
    <row r="96" spans="1:16" ht="13.5" thickBot="1" x14ac:dyDescent="0.25">
      <c r="A96" s="55" t="str">
        <f t="shared" si="6"/>
        <v> BRNO 31 </v>
      </c>
      <c r="B96" s="63" t="str">
        <f t="shared" si="7"/>
        <v>I</v>
      </c>
      <c r="C96" s="55">
        <f t="shared" si="8"/>
        <v>48827.446000000004</v>
      </c>
      <c r="D96" s="16" t="str">
        <f t="shared" si="9"/>
        <v>vis</v>
      </c>
      <c r="E96" s="64">
        <f>VLOOKUP(C96,A!C$21:E$973,3,FALSE)</f>
        <v>-697.00249798645609</v>
      </c>
      <c r="F96" s="63" t="s">
        <v>139</v>
      </c>
      <c r="G96" s="16" t="str">
        <f t="shared" si="10"/>
        <v>48827.446</v>
      </c>
      <c r="H96" s="55">
        <f t="shared" si="11"/>
        <v>4913</v>
      </c>
      <c r="I96" s="65" t="s">
        <v>1112</v>
      </c>
      <c r="J96" s="66" t="s">
        <v>1113</v>
      </c>
      <c r="K96" s="65">
        <v>4913</v>
      </c>
      <c r="L96" s="65" t="s">
        <v>917</v>
      </c>
      <c r="M96" s="66" t="s">
        <v>684</v>
      </c>
      <c r="N96" s="66"/>
      <c r="O96" s="67" t="s">
        <v>1114</v>
      </c>
      <c r="P96" s="67" t="s">
        <v>1033</v>
      </c>
    </row>
    <row r="97" spans="1:16" ht="13.5" thickBot="1" x14ac:dyDescent="0.25">
      <c r="A97" s="55" t="str">
        <f t="shared" si="6"/>
        <v> BRNO 31 </v>
      </c>
      <c r="B97" s="63" t="str">
        <f t="shared" si="7"/>
        <v>I</v>
      </c>
      <c r="C97" s="55">
        <f t="shared" si="8"/>
        <v>48827.447</v>
      </c>
      <c r="D97" s="16" t="str">
        <f t="shared" si="9"/>
        <v>vis</v>
      </c>
      <c r="E97" s="64">
        <f>VLOOKUP(C97,A!C$21:E$973,3,FALSE)</f>
        <v>-697.00192671126911</v>
      </c>
      <c r="F97" s="63" t="s">
        <v>139</v>
      </c>
      <c r="G97" s="16" t="str">
        <f t="shared" si="10"/>
        <v>48827.447</v>
      </c>
      <c r="H97" s="55">
        <f t="shared" si="11"/>
        <v>4913</v>
      </c>
      <c r="I97" s="65" t="s">
        <v>1115</v>
      </c>
      <c r="J97" s="66" t="s">
        <v>1116</v>
      </c>
      <c r="K97" s="65">
        <v>4913</v>
      </c>
      <c r="L97" s="65" t="s">
        <v>921</v>
      </c>
      <c r="M97" s="66" t="s">
        <v>684</v>
      </c>
      <c r="N97" s="66"/>
      <c r="O97" s="67" t="s">
        <v>1117</v>
      </c>
      <c r="P97" s="67" t="s">
        <v>1033</v>
      </c>
    </row>
    <row r="98" spans="1:16" ht="13.5" thickBot="1" x14ac:dyDescent="0.25">
      <c r="A98" s="55" t="str">
        <f t="shared" si="6"/>
        <v> BRNO 31 </v>
      </c>
      <c r="B98" s="63" t="str">
        <f t="shared" si="7"/>
        <v>I</v>
      </c>
      <c r="C98" s="55">
        <f t="shared" si="8"/>
        <v>48827.45</v>
      </c>
      <c r="D98" s="16" t="str">
        <f t="shared" si="9"/>
        <v>vis</v>
      </c>
      <c r="E98" s="64">
        <f>VLOOKUP(C98,A!C$21:E$973,3,FALSE)</f>
        <v>-697.00021288570406</v>
      </c>
      <c r="F98" s="63" t="s">
        <v>139</v>
      </c>
      <c r="G98" s="16" t="str">
        <f t="shared" si="10"/>
        <v>48827.450</v>
      </c>
      <c r="H98" s="55">
        <f t="shared" si="11"/>
        <v>4913</v>
      </c>
      <c r="I98" s="65" t="s">
        <v>1118</v>
      </c>
      <c r="J98" s="66" t="s">
        <v>1119</v>
      </c>
      <c r="K98" s="65">
        <v>4913</v>
      </c>
      <c r="L98" s="65" t="s">
        <v>927</v>
      </c>
      <c r="M98" s="66" t="s">
        <v>684</v>
      </c>
      <c r="N98" s="66"/>
      <c r="O98" s="67" t="s">
        <v>1120</v>
      </c>
      <c r="P98" s="67" t="s">
        <v>1033</v>
      </c>
    </row>
    <row r="99" spans="1:16" ht="13.5" thickBot="1" x14ac:dyDescent="0.25">
      <c r="A99" s="55" t="str">
        <f t="shared" si="6"/>
        <v> BRNO 31 </v>
      </c>
      <c r="B99" s="63" t="str">
        <f t="shared" si="7"/>
        <v>I</v>
      </c>
      <c r="C99" s="55">
        <f t="shared" si="8"/>
        <v>48827.453999999998</v>
      </c>
      <c r="D99" s="16" t="str">
        <f t="shared" si="9"/>
        <v>vis</v>
      </c>
      <c r="E99" s="64">
        <f>VLOOKUP(C99,A!C$21:E$973,3,FALSE)</f>
        <v>-696.99792778494782</v>
      </c>
      <c r="F99" s="63" t="s">
        <v>139</v>
      </c>
      <c r="G99" s="16" t="str">
        <f t="shared" si="10"/>
        <v>48827.454</v>
      </c>
      <c r="H99" s="55">
        <f t="shared" si="11"/>
        <v>4913</v>
      </c>
      <c r="I99" s="65" t="s">
        <v>1121</v>
      </c>
      <c r="J99" s="66" t="s">
        <v>1122</v>
      </c>
      <c r="K99" s="65">
        <v>4913</v>
      </c>
      <c r="L99" s="65" t="s">
        <v>877</v>
      </c>
      <c r="M99" s="66" t="s">
        <v>684</v>
      </c>
      <c r="N99" s="66"/>
      <c r="O99" s="67" t="s">
        <v>1070</v>
      </c>
      <c r="P99" s="67" t="s">
        <v>1033</v>
      </c>
    </row>
    <row r="100" spans="1:16" ht="13.5" thickBot="1" x14ac:dyDescent="0.25">
      <c r="A100" s="55" t="str">
        <f t="shared" si="6"/>
        <v> BRNO 31 </v>
      </c>
      <c r="B100" s="63" t="str">
        <f t="shared" si="7"/>
        <v>I</v>
      </c>
      <c r="C100" s="55">
        <f t="shared" si="8"/>
        <v>48827.461000000003</v>
      </c>
      <c r="D100" s="16" t="str">
        <f t="shared" si="9"/>
        <v>vis</v>
      </c>
      <c r="E100" s="64">
        <f>VLOOKUP(C100,A!C$21:E$973,3,FALSE)</f>
        <v>-696.99392885862244</v>
      </c>
      <c r="F100" s="63" t="s">
        <v>139</v>
      </c>
      <c r="G100" s="16" t="str">
        <f t="shared" si="10"/>
        <v>48827.461</v>
      </c>
      <c r="H100" s="55">
        <f t="shared" si="11"/>
        <v>4913</v>
      </c>
      <c r="I100" s="65" t="s">
        <v>1123</v>
      </c>
      <c r="J100" s="66" t="s">
        <v>1124</v>
      </c>
      <c r="K100" s="65">
        <v>4913</v>
      </c>
      <c r="L100" s="65" t="s">
        <v>613</v>
      </c>
      <c r="M100" s="66" t="s">
        <v>684</v>
      </c>
      <c r="N100" s="66"/>
      <c r="O100" s="67" t="s">
        <v>914</v>
      </c>
      <c r="P100" s="67" t="s">
        <v>1033</v>
      </c>
    </row>
    <row r="101" spans="1:16" ht="13.5" thickBot="1" x14ac:dyDescent="0.25">
      <c r="A101" s="55" t="str">
        <f t="shared" si="6"/>
        <v> BRNO 31 </v>
      </c>
      <c r="B101" s="63" t="str">
        <f t="shared" si="7"/>
        <v>I</v>
      </c>
      <c r="C101" s="55">
        <f t="shared" si="8"/>
        <v>48834.440999999999</v>
      </c>
      <c r="D101" s="16" t="str">
        <f t="shared" si="9"/>
        <v>vis</v>
      </c>
      <c r="E101" s="64">
        <f>VLOOKUP(C101,A!C$21:E$973,3,FALSE)</f>
        <v>-693.00642803984454</v>
      </c>
      <c r="F101" s="63" t="s">
        <v>139</v>
      </c>
      <c r="G101" s="16" t="str">
        <f t="shared" si="10"/>
        <v>48834.441</v>
      </c>
      <c r="H101" s="55">
        <f t="shared" si="11"/>
        <v>4917</v>
      </c>
      <c r="I101" s="65" t="s">
        <v>1125</v>
      </c>
      <c r="J101" s="66" t="s">
        <v>1126</v>
      </c>
      <c r="K101" s="65">
        <v>4917</v>
      </c>
      <c r="L101" s="65" t="s">
        <v>1103</v>
      </c>
      <c r="M101" s="66" t="s">
        <v>684</v>
      </c>
      <c r="N101" s="66"/>
      <c r="O101" s="67" t="s">
        <v>1117</v>
      </c>
      <c r="P101" s="67" t="s">
        <v>1033</v>
      </c>
    </row>
    <row r="102" spans="1:16" ht="13.5" thickBot="1" x14ac:dyDescent="0.25">
      <c r="A102" s="55" t="str">
        <f t="shared" si="6"/>
        <v> BRNO 31 </v>
      </c>
      <c r="B102" s="63" t="str">
        <f t="shared" si="7"/>
        <v>I</v>
      </c>
      <c r="C102" s="55">
        <f t="shared" si="8"/>
        <v>48834.449000000001</v>
      </c>
      <c r="D102" s="16" t="str">
        <f t="shared" si="9"/>
        <v>vis</v>
      </c>
      <c r="E102" s="64">
        <f>VLOOKUP(C102,A!C$21:E$973,3,FALSE)</f>
        <v>-693.00185783833217</v>
      </c>
      <c r="F102" s="63" t="s">
        <v>139</v>
      </c>
      <c r="G102" s="16" t="str">
        <f t="shared" si="10"/>
        <v>48834.449</v>
      </c>
      <c r="H102" s="55">
        <f t="shared" si="11"/>
        <v>4917</v>
      </c>
      <c r="I102" s="65" t="s">
        <v>1127</v>
      </c>
      <c r="J102" s="66" t="s">
        <v>1128</v>
      </c>
      <c r="K102" s="65">
        <v>4917</v>
      </c>
      <c r="L102" s="65" t="s">
        <v>921</v>
      </c>
      <c r="M102" s="66" t="s">
        <v>684</v>
      </c>
      <c r="N102" s="66"/>
      <c r="O102" s="67" t="s">
        <v>1120</v>
      </c>
      <c r="P102" s="67" t="s">
        <v>1033</v>
      </c>
    </row>
    <row r="103" spans="1:16" ht="13.5" thickBot="1" x14ac:dyDescent="0.25">
      <c r="A103" s="55" t="str">
        <f t="shared" si="6"/>
        <v> BRNO 31 </v>
      </c>
      <c r="B103" s="63" t="str">
        <f t="shared" si="7"/>
        <v>I</v>
      </c>
      <c r="C103" s="55">
        <f t="shared" si="8"/>
        <v>48834.449000000001</v>
      </c>
      <c r="D103" s="16" t="str">
        <f t="shared" si="9"/>
        <v>vis</v>
      </c>
      <c r="E103" s="64">
        <f>VLOOKUP(C103,A!C$21:E$973,3,FALSE)</f>
        <v>-693.00185783833217</v>
      </c>
      <c r="F103" s="63" t="s">
        <v>139</v>
      </c>
      <c r="G103" s="16" t="str">
        <f t="shared" si="10"/>
        <v>48834.449</v>
      </c>
      <c r="H103" s="55">
        <f t="shared" si="11"/>
        <v>4917</v>
      </c>
      <c r="I103" s="65" t="s">
        <v>1127</v>
      </c>
      <c r="J103" s="66" t="s">
        <v>1128</v>
      </c>
      <c r="K103" s="65">
        <v>4917</v>
      </c>
      <c r="L103" s="65" t="s">
        <v>921</v>
      </c>
      <c r="M103" s="66" t="s">
        <v>684</v>
      </c>
      <c r="N103" s="66"/>
      <c r="O103" s="67" t="s">
        <v>1129</v>
      </c>
      <c r="P103" s="67" t="s">
        <v>1033</v>
      </c>
    </row>
    <row r="104" spans="1:16" ht="13.5" thickBot="1" x14ac:dyDescent="0.25">
      <c r="A104" s="55" t="str">
        <f t="shared" si="6"/>
        <v> BRNO 31 </v>
      </c>
      <c r="B104" s="63" t="str">
        <f t="shared" si="7"/>
        <v>I</v>
      </c>
      <c r="C104" s="55">
        <f t="shared" si="8"/>
        <v>48834.451999999997</v>
      </c>
      <c r="D104" s="16" t="str">
        <f t="shared" si="9"/>
        <v>vis</v>
      </c>
      <c r="E104" s="64">
        <f>VLOOKUP(C104,A!C$21:E$973,3,FALSE)</f>
        <v>-693.00014401276701</v>
      </c>
      <c r="F104" s="63" t="s">
        <v>139</v>
      </c>
      <c r="G104" s="16" t="str">
        <f t="shared" si="10"/>
        <v>48834.452</v>
      </c>
      <c r="H104" s="55">
        <f t="shared" si="11"/>
        <v>4917</v>
      </c>
      <c r="I104" s="65" t="s">
        <v>1130</v>
      </c>
      <c r="J104" s="66" t="s">
        <v>1131</v>
      </c>
      <c r="K104" s="65">
        <v>4917</v>
      </c>
      <c r="L104" s="65" t="s">
        <v>927</v>
      </c>
      <c r="M104" s="66" t="s">
        <v>684</v>
      </c>
      <c r="N104" s="66"/>
      <c r="O104" s="67" t="s">
        <v>1104</v>
      </c>
      <c r="P104" s="67" t="s">
        <v>1033</v>
      </c>
    </row>
    <row r="105" spans="1:16" ht="13.5" thickBot="1" x14ac:dyDescent="0.25">
      <c r="A105" s="55" t="str">
        <f t="shared" si="6"/>
        <v> BRNO 31 </v>
      </c>
      <c r="B105" s="63" t="str">
        <f t="shared" si="7"/>
        <v>I</v>
      </c>
      <c r="C105" s="55">
        <f t="shared" si="8"/>
        <v>48834.455999999998</v>
      </c>
      <c r="D105" s="16" t="str">
        <f t="shared" si="9"/>
        <v>vis</v>
      </c>
      <c r="E105" s="64">
        <f>VLOOKUP(C105,A!C$21:E$973,3,FALSE)</f>
        <v>-692.99785891201088</v>
      </c>
      <c r="F105" s="63" t="s">
        <v>139</v>
      </c>
      <c r="G105" s="16" t="str">
        <f t="shared" si="10"/>
        <v>48834.456</v>
      </c>
      <c r="H105" s="55">
        <f t="shared" si="11"/>
        <v>4917</v>
      </c>
      <c r="I105" s="65" t="s">
        <v>1132</v>
      </c>
      <c r="J105" s="66" t="s">
        <v>1133</v>
      </c>
      <c r="K105" s="65">
        <v>4917</v>
      </c>
      <c r="L105" s="65" t="s">
        <v>877</v>
      </c>
      <c r="M105" s="66" t="s">
        <v>684</v>
      </c>
      <c r="N105" s="66"/>
      <c r="O105" s="67" t="s">
        <v>1134</v>
      </c>
      <c r="P105" s="67" t="s">
        <v>1033</v>
      </c>
    </row>
    <row r="106" spans="1:16" ht="13.5" thickBot="1" x14ac:dyDescent="0.25">
      <c r="A106" s="55" t="str">
        <f t="shared" si="6"/>
        <v> BRNO 31 </v>
      </c>
      <c r="B106" s="63" t="str">
        <f t="shared" si="7"/>
        <v>I</v>
      </c>
      <c r="C106" s="55">
        <f t="shared" si="8"/>
        <v>48834.463000000003</v>
      </c>
      <c r="D106" s="16" t="str">
        <f t="shared" si="9"/>
        <v>vis</v>
      </c>
      <c r="E106" s="64">
        <f>VLOOKUP(C106,A!C$21:E$973,3,FALSE)</f>
        <v>-692.99385998568539</v>
      </c>
      <c r="F106" s="63" t="s">
        <v>139</v>
      </c>
      <c r="G106" s="16" t="str">
        <f t="shared" si="10"/>
        <v>48834.463</v>
      </c>
      <c r="H106" s="55">
        <f t="shared" si="11"/>
        <v>4917</v>
      </c>
      <c r="I106" s="65" t="s">
        <v>1135</v>
      </c>
      <c r="J106" s="66" t="s">
        <v>1136</v>
      </c>
      <c r="K106" s="65">
        <v>4917</v>
      </c>
      <c r="L106" s="65" t="s">
        <v>613</v>
      </c>
      <c r="M106" s="66" t="s">
        <v>684</v>
      </c>
      <c r="N106" s="66"/>
      <c r="O106" s="67" t="s">
        <v>1137</v>
      </c>
      <c r="P106" s="67" t="s">
        <v>1033</v>
      </c>
    </row>
    <row r="107" spans="1:16" ht="13.5" thickBot="1" x14ac:dyDescent="0.25">
      <c r="A107" s="55" t="str">
        <f t="shared" si="6"/>
        <v> BRNO 31 </v>
      </c>
      <c r="B107" s="63" t="str">
        <f t="shared" si="7"/>
        <v>I</v>
      </c>
      <c r="C107" s="55">
        <f t="shared" si="8"/>
        <v>48862.432000000001</v>
      </c>
      <c r="D107" s="16" t="str">
        <f t="shared" si="9"/>
        <v>vis</v>
      </c>
      <c r="E107" s="64">
        <f>VLOOKUP(C107,A!C$21:E$973,3,FALSE)</f>
        <v>-677.01586422630839</v>
      </c>
      <c r="F107" s="63" t="s">
        <v>139</v>
      </c>
      <c r="G107" s="16" t="str">
        <f t="shared" si="10"/>
        <v>48862.432</v>
      </c>
      <c r="H107" s="55">
        <f t="shared" si="11"/>
        <v>4933</v>
      </c>
      <c r="I107" s="65" t="s">
        <v>1138</v>
      </c>
      <c r="J107" s="66" t="s">
        <v>1139</v>
      </c>
      <c r="K107" s="65">
        <v>4933</v>
      </c>
      <c r="L107" s="65" t="s">
        <v>1140</v>
      </c>
      <c r="M107" s="66" t="s">
        <v>684</v>
      </c>
      <c r="N107" s="66"/>
      <c r="O107" s="67" t="s">
        <v>1141</v>
      </c>
      <c r="P107" s="67" t="s">
        <v>1033</v>
      </c>
    </row>
    <row r="108" spans="1:16" ht="13.5" thickBot="1" x14ac:dyDescent="0.25">
      <c r="A108" s="55" t="str">
        <f t="shared" si="6"/>
        <v> AOEB 4 </v>
      </c>
      <c r="B108" s="63" t="str">
        <f t="shared" si="7"/>
        <v>II</v>
      </c>
      <c r="C108" s="55">
        <f t="shared" si="8"/>
        <v>48917.595999999998</v>
      </c>
      <c r="D108" s="16" t="str">
        <f t="shared" si="9"/>
        <v>vis</v>
      </c>
      <c r="E108" s="64">
        <f>VLOOKUP(C108,A!C$21:E$973,3,FALSE)</f>
        <v>-645.50203970379016</v>
      </c>
      <c r="F108" s="63" t="s">
        <v>139</v>
      </c>
      <c r="G108" s="16" t="str">
        <f t="shared" si="10"/>
        <v>48917.596</v>
      </c>
      <c r="H108" s="55">
        <f t="shared" si="11"/>
        <v>4964.5</v>
      </c>
      <c r="I108" s="65" t="s">
        <v>1142</v>
      </c>
      <c r="J108" s="66" t="s">
        <v>1143</v>
      </c>
      <c r="K108" s="65">
        <v>4964.5</v>
      </c>
      <c r="L108" s="65" t="s">
        <v>616</v>
      </c>
      <c r="M108" s="66" t="s">
        <v>684</v>
      </c>
      <c r="N108" s="66"/>
      <c r="O108" s="67" t="s">
        <v>827</v>
      </c>
      <c r="P108" s="67" t="s">
        <v>824</v>
      </c>
    </row>
    <row r="109" spans="1:16" ht="13.5" thickBot="1" x14ac:dyDescent="0.25">
      <c r="A109" s="55" t="str">
        <f t="shared" si="6"/>
        <v>IBVS 4194 </v>
      </c>
      <c r="B109" s="63" t="str">
        <f t="shared" si="7"/>
        <v>II</v>
      </c>
      <c r="C109" s="55">
        <f t="shared" si="8"/>
        <v>49185.419800000003</v>
      </c>
      <c r="D109" s="16" t="str">
        <f t="shared" si="9"/>
        <v>vis</v>
      </c>
      <c r="E109" s="64">
        <f>VLOOKUP(C109,A!C$21:E$973,3,FALSE)</f>
        <v>-492.50094775696533</v>
      </c>
      <c r="F109" s="63" t="s">
        <v>139</v>
      </c>
      <c r="G109" s="16" t="str">
        <f t="shared" si="10"/>
        <v>49185.4198</v>
      </c>
      <c r="H109" s="55">
        <f t="shared" si="11"/>
        <v>5117.5</v>
      </c>
      <c r="I109" s="65" t="s">
        <v>1144</v>
      </c>
      <c r="J109" s="66" t="s">
        <v>1145</v>
      </c>
      <c r="K109" s="65">
        <v>5117.5</v>
      </c>
      <c r="L109" s="65" t="s">
        <v>1146</v>
      </c>
      <c r="M109" s="66" t="s">
        <v>582</v>
      </c>
      <c r="N109" s="66" t="s">
        <v>583</v>
      </c>
      <c r="O109" s="67" t="s">
        <v>1147</v>
      </c>
      <c r="P109" s="68" t="s">
        <v>1148</v>
      </c>
    </row>
    <row r="110" spans="1:16" ht="13.5" thickBot="1" x14ac:dyDescent="0.25">
      <c r="A110" s="55" t="str">
        <f t="shared" si="6"/>
        <v>IBVS 4194 </v>
      </c>
      <c r="B110" s="63" t="str">
        <f t="shared" si="7"/>
        <v>II</v>
      </c>
      <c r="C110" s="55">
        <f t="shared" si="8"/>
        <v>49192.416899999997</v>
      </c>
      <c r="D110" s="16" t="str">
        <f t="shared" si="9"/>
        <v>vis</v>
      </c>
      <c r="E110" s="64">
        <f>VLOOKUP(C110,A!C$21:E$973,3,FALSE)</f>
        <v>-488.50367813245816</v>
      </c>
      <c r="F110" s="63" t="s">
        <v>139</v>
      </c>
      <c r="G110" s="16" t="str">
        <f t="shared" si="10"/>
        <v>49192.4169</v>
      </c>
      <c r="H110" s="55">
        <f t="shared" si="11"/>
        <v>5121.5</v>
      </c>
      <c r="I110" s="65" t="s">
        <v>1149</v>
      </c>
      <c r="J110" s="66" t="s">
        <v>1150</v>
      </c>
      <c r="K110" s="65">
        <v>5121.5</v>
      </c>
      <c r="L110" s="65" t="s">
        <v>1151</v>
      </c>
      <c r="M110" s="66" t="s">
        <v>582</v>
      </c>
      <c r="N110" s="66" t="s">
        <v>583</v>
      </c>
      <c r="O110" s="67" t="s">
        <v>1147</v>
      </c>
      <c r="P110" s="68" t="s">
        <v>1148</v>
      </c>
    </row>
    <row r="111" spans="1:16" ht="13.5" thickBot="1" x14ac:dyDescent="0.25">
      <c r="A111" s="55" t="str">
        <f t="shared" si="6"/>
        <v> BRNO 31 </v>
      </c>
      <c r="B111" s="63" t="str">
        <f t="shared" si="7"/>
        <v>II</v>
      </c>
      <c r="C111" s="55">
        <f t="shared" si="8"/>
        <v>49199.406000000003</v>
      </c>
      <c r="D111" s="16" t="str">
        <f t="shared" si="9"/>
        <v>vis</v>
      </c>
      <c r="E111" s="64">
        <f>VLOOKUP(C111,A!C$21:E$973,3,FALSE)</f>
        <v>-484.51097870945517</v>
      </c>
      <c r="F111" s="63" t="s">
        <v>139</v>
      </c>
      <c r="G111" s="16" t="str">
        <f t="shared" si="10"/>
        <v>49199.406</v>
      </c>
      <c r="H111" s="55">
        <f t="shared" si="11"/>
        <v>5125.5</v>
      </c>
      <c r="I111" s="65" t="s">
        <v>1152</v>
      </c>
      <c r="J111" s="66" t="s">
        <v>1153</v>
      </c>
      <c r="K111" s="65">
        <v>5125.5</v>
      </c>
      <c r="L111" s="65" t="s">
        <v>1154</v>
      </c>
      <c r="M111" s="66" t="s">
        <v>684</v>
      </c>
      <c r="N111" s="66"/>
      <c r="O111" s="67" t="s">
        <v>1155</v>
      </c>
      <c r="P111" s="67" t="s">
        <v>1033</v>
      </c>
    </row>
    <row r="112" spans="1:16" ht="13.5" thickBot="1" x14ac:dyDescent="0.25">
      <c r="A112" s="55" t="str">
        <f t="shared" si="6"/>
        <v>IBVS 4194 </v>
      </c>
      <c r="B112" s="63" t="str">
        <f t="shared" si="7"/>
        <v>II</v>
      </c>
      <c r="C112" s="55">
        <f t="shared" si="8"/>
        <v>49199.421399999999</v>
      </c>
      <c r="D112" s="16" t="str">
        <f t="shared" si="9"/>
        <v>vis</v>
      </c>
      <c r="E112" s="64">
        <f>VLOOKUP(C112,A!C$21:E$973,3,FALSE)</f>
        <v>-484.50218107154751</v>
      </c>
      <c r="F112" s="63" t="s">
        <v>139</v>
      </c>
      <c r="G112" s="16" t="str">
        <f t="shared" si="10"/>
        <v>49199.4214</v>
      </c>
      <c r="H112" s="55">
        <f t="shared" si="11"/>
        <v>5125.5</v>
      </c>
      <c r="I112" s="65" t="s">
        <v>1156</v>
      </c>
      <c r="J112" s="66" t="s">
        <v>1157</v>
      </c>
      <c r="K112" s="65">
        <v>5125.5</v>
      </c>
      <c r="L112" s="65" t="s">
        <v>1158</v>
      </c>
      <c r="M112" s="66" t="s">
        <v>582</v>
      </c>
      <c r="N112" s="66" t="s">
        <v>583</v>
      </c>
      <c r="O112" s="67" t="s">
        <v>1147</v>
      </c>
      <c r="P112" s="68" t="s">
        <v>1148</v>
      </c>
    </row>
    <row r="113" spans="1:16" ht="13.5" thickBot="1" x14ac:dyDescent="0.25">
      <c r="A113" s="55" t="str">
        <f t="shared" si="6"/>
        <v> AJ 109.2680 </v>
      </c>
      <c r="B113" s="63" t="str">
        <f t="shared" si="7"/>
        <v>I</v>
      </c>
      <c r="C113" s="55">
        <f t="shared" si="8"/>
        <v>49210.795599999998</v>
      </c>
      <c r="D113" s="16" t="str">
        <f t="shared" si="9"/>
        <v>vis</v>
      </c>
      <c r="E113" s="64">
        <f>VLOOKUP(C113,A!C$21:E$973,3,FALSE)</f>
        <v>-478.00438281754134</v>
      </c>
      <c r="F113" s="63" t="s">
        <v>139</v>
      </c>
      <c r="G113" s="16" t="str">
        <f t="shared" si="10"/>
        <v>49210.7956</v>
      </c>
      <c r="H113" s="55">
        <f t="shared" si="11"/>
        <v>5132</v>
      </c>
      <c r="I113" s="65" t="s">
        <v>1159</v>
      </c>
      <c r="J113" s="66" t="s">
        <v>1160</v>
      </c>
      <c r="K113" s="65">
        <v>5132</v>
      </c>
      <c r="L113" s="65" t="s">
        <v>1161</v>
      </c>
      <c r="M113" s="66" t="s">
        <v>582</v>
      </c>
      <c r="N113" s="66" t="s">
        <v>583</v>
      </c>
      <c r="O113" s="67" t="s">
        <v>1162</v>
      </c>
      <c r="P113" s="67" t="s">
        <v>1163</v>
      </c>
    </row>
    <row r="114" spans="1:16" ht="13.5" thickBot="1" x14ac:dyDescent="0.25">
      <c r="A114" s="55" t="str">
        <f t="shared" si="6"/>
        <v> BRNO 31 </v>
      </c>
      <c r="B114" s="63" t="str">
        <f t="shared" si="7"/>
        <v>II</v>
      </c>
      <c r="C114" s="55">
        <f t="shared" si="8"/>
        <v>49213.417000000001</v>
      </c>
      <c r="D114" s="16" t="str">
        <f t="shared" si="9"/>
        <v>vis</v>
      </c>
      <c r="E114" s="64">
        <f>VLOOKUP(C114,A!C$21:E$973,3,FALSE)</f>
        <v>-476.50684203725984</v>
      </c>
      <c r="F114" s="63" t="s">
        <v>139</v>
      </c>
      <c r="G114" s="16" t="str">
        <f t="shared" si="10"/>
        <v>49213.417</v>
      </c>
      <c r="H114" s="55">
        <f t="shared" si="11"/>
        <v>5133.5</v>
      </c>
      <c r="I114" s="65" t="s">
        <v>1164</v>
      </c>
      <c r="J114" s="66" t="s">
        <v>1165</v>
      </c>
      <c r="K114" s="65">
        <v>5133.5</v>
      </c>
      <c r="L114" s="65" t="s">
        <v>991</v>
      </c>
      <c r="M114" s="66" t="s">
        <v>684</v>
      </c>
      <c r="N114" s="66"/>
      <c r="O114" s="67" t="s">
        <v>1137</v>
      </c>
      <c r="P114" s="67" t="s">
        <v>1033</v>
      </c>
    </row>
    <row r="115" spans="1:16" ht="13.5" thickBot="1" x14ac:dyDescent="0.25">
      <c r="A115" s="55" t="str">
        <f t="shared" si="6"/>
        <v>IBVS 4194 </v>
      </c>
      <c r="B115" s="63" t="str">
        <f t="shared" si="7"/>
        <v>II</v>
      </c>
      <c r="C115" s="55">
        <f t="shared" si="8"/>
        <v>49213.4274</v>
      </c>
      <c r="D115" s="16" t="str">
        <f t="shared" si="9"/>
        <v>vis</v>
      </c>
      <c r="E115" s="64">
        <f>VLOOKUP(C115,A!C$21:E$973,3,FALSE)</f>
        <v>-476.50090077529535</v>
      </c>
      <c r="F115" s="63" t="s">
        <v>139</v>
      </c>
      <c r="G115" s="16" t="str">
        <f t="shared" si="10"/>
        <v>49213.4274</v>
      </c>
      <c r="H115" s="55">
        <f t="shared" si="11"/>
        <v>5133.5</v>
      </c>
      <c r="I115" s="65" t="s">
        <v>1166</v>
      </c>
      <c r="J115" s="66" t="s">
        <v>1167</v>
      </c>
      <c r="K115" s="65">
        <v>5133.5</v>
      </c>
      <c r="L115" s="65" t="s">
        <v>1168</v>
      </c>
      <c r="M115" s="66" t="s">
        <v>582</v>
      </c>
      <c r="N115" s="66" t="s">
        <v>583</v>
      </c>
      <c r="O115" s="67" t="s">
        <v>1147</v>
      </c>
      <c r="P115" s="68" t="s">
        <v>1148</v>
      </c>
    </row>
    <row r="116" spans="1:16" ht="13.5" thickBot="1" x14ac:dyDescent="0.25">
      <c r="A116" s="55" t="str">
        <f t="shared" si="6"/>
        <v>IBVS 4194 </v>
      </c>
      <c r="B116" s="63" t="str">
        <f t="shared" si="7"/>
        <v>I</v>
      </c>
      <c r="C116" s="55">
        <f t="shared" si="8"/>
        <v>49214.300199999998</v>
      </c>
      <c r="D116" s="16" t="str">
        <f t="shared" si="9"/>
        <v>vis</v>
      </c>
      <c r="E116" s="64">
        <f>VLOOKUP(C116,A!C$21:E$973,3,FALSE)</f>
        <v>-476.00229179039269</v>
      </c>
      <c r="F116" s="63" t="s">
        <v>139</v>
      </c>
      <c r="G116" s="16" t="str">
        <f t="shared" si="10"/>
        <v>49214.3002</v>
      </c>
      <c r="H116" s="55">
        <f t="shared" si="11"/>
        <v>5134</v>
      </c>
      <c r="I116" s="65" t="s">
        <v>1169</v>
      </c>
      <c r="J116" s="66" t="s">
        <v>1170</v>
      </c>
      <c r="K116" s="65">
        <v>5134</v>
      </c>
      <c r="L116" s="65" t="s">
        <v>1171</v>
      </c>
      <c r="M116" s="66" t="s">
        <v>582</v>
      </c>
      <c r="N116" s="66" t="s">
        <v>583</v>
      </c>
      <c r="O116" s="67" t="s">
        <v>1147</v>
      </c>
      <c r="P116" s="68" t="s">
        <v>1148</v>
      </c>
    </row>
    <row r="117" spans="1:16" ht="13.5" thickBot="1" x14ac:dyDescent="0.25">
      <c r="A117" s="55" t="str">
        <f t="shared" si="6"/>
        <v> AJ 109.2680 </v>
      </c>
      <c r="B117" s="63" t="str">
        <f t="shared" si="7"/>
        <v>II</v>
      </c>
      <c r="C117" s="55">
        <f t="shared" si="8"/>
        <v>49216.927100000001</v>
      </c>
      <c r="D117" s="16" t="str">
        <f t="shared" si="9"/>
        <v>vis</v>
      </c>
      <c r="E117" s="64">
        <f>VLOOKUP(C117,A!C$21:E$973,3,FALSE)</f>
        <v>-474.50160899657243</v>
      </c>
      <c r="F117" s="63" t="s">
        <v>139</v>
      </c>
      <c r="G117" s="16" t="str">
        <f t="shared" si="10"/>
        <v>49216.9271</v>
      </c>
      <c r="H117" s="55">
        <f t="shared" si="11"/>
        <v>5135.5</v>
      </c>
      <c r="I117" s="65" t="s">
        <v>1172</v>
      </c>
      <c r="J117" s="66" t="s">
        <v>1173</v>
      </c>
      <c r="K117" s="65">
        <v>5135.5</v>
      </c>
      <c r="L117" s="65" t="s">
        <v>1174</v>
      </c>
      <c r="M117" s="66" t="s">
        <v>582</v>
      </c>
      <c r="N117" s="66" t="s">
        <v>583</v>
      </c>
      <c r="O117" s="67" t="s">
        <v>1162</v>
      </c>
      <c r="P117" s="67" t="s">
        <v>1163</v>
      </c>
    </row>
    <row r="118" spans="1:16" ht="13.5" thickBot="1" x14ac:dyDescent="0.25">
      <c r="A118" s="55" t="str">
        <f t="shared" si="6"/>
        <v>IBVS 4194 </v>
      </c>
      <c r="B118" s="63" t="str">
        <f t="shared" si="7"/>
        <v>II</v>
      </c>
      <c r="C118" s="55">
        <f t="shared" si="8"/>
        <v>49220.427600000003</v>
      </c>
      <c r="D118" s="16" t="str">
        <f t="shared" si="9"/>
        <v>vis</v>
      </c>
      <c r="E118" s="64">
        <f>VLOOKUP(C118,A!C$21:E$973,3,FALSE)</f>
        <v>-472.5018601976974</v>
      </c>
      <c r="F118" s="63" t="s">
        <v>139</v>
      </c>
      <c r="G118" s="16" t="str">
        <f t="shared" si="10"/>
        <v>49220.4276</v>
      </c>
      <c r="H118" s="55">
        <f t="shared" si="11"/>
        <v>5137.5</v>
      </c>
      <c r="I118" s="65" t="s">
        <v>1175</v>
      </c>
      <c r="J118" s="66" t="s">
        <v>1176</v>
      </c>
      <c r="K118" s="65">
        <v>5137.5</v>
      </c>
      <c r="L118" s="65" t="s">
        <v>1177</v>
      </c>
      <c r="M118" s="66" t="s">
        <v>582</v>
      </c>
      <c r="N118" s="66" t="s">
        <v>583</v>
      </c>
      <c r="O118" s="67" t="s">
        <v>1147</v>
      </c>
      <c r="P118" s="68" t="s">
        <v>1148</v>
      </c>
    </row>
    <row r="119" spans="1:16" ht="13.5" thickBot="1" x14ac:dyDescent="0.25">
      <c r="A119" s="55" t="str">
        <f t="shared" si="6"/>
        <v> MN 277.95 </v>
      </c>
      <c r="B119" s="63" t="str">
        <f t="shared" si="7"/>
        <v>I</v>
      </c>
      <c r="C119" s="55">
        <f t="shared" si="8"/>
        <v>49226.55</v>
      </c>
      <c r="D119" s="16" t="str">
        <f t="shared" si="9"/>
        <v>vis</v>
      </c>
      <c r="E119" s="64">
        <f>VLOOKUP(C119,A!C$21:E$973,3,FALSE)</f>
        <v>-469.00428498094948</v>
      </c>
      <c r="F119" s="63" t="s">
        <v>139</v>
      </c>
      <c r="G119" s="16" t="str">
        <f t="shared" si="10"/>
        <v>49226.550</v>
      </c>
      <c r="H119" s="55">
        <f t="shared" si="11"/>
        <v>5141</v>
      </c>
      <c r="I119" s="65" t="s">
        <v>1178</v>
      </c>
      <c r="J119" s="66" t="s">
        <v>1179</v>
      </c>
      <c r="K119" s="65">
        <v>5141</v>
      </c>
      <c r="L119" s="65" t="s">
        <v>518</v>
      </c>
      <c r="M119" s="66" t="s">
        <v>582</v>
      </c>
      <c r="N119" s="66" t="s">
        <v>583</v>
      </c>
      <c r="O119" s="67" t="s">
        <v>1180</v>
      </c>
      <c r="P119" s="67" t="s">
        <v>1181</v>
      </c>
    </row>
    <row r="120" spans="1:16" ht="13.5" thickBot="1" x14ac:dyDescent="0.25">
      <c r="A120" s="55" t="str">
        <f t="shared" si="6"/>
        <v> AJ 109.2680 </v>
      </c>
      <c r="B120" s="63" t="str">
        <f t="shared" si="7"/>
        <v>II</v>
      </c>
      <c r="C120" s="55">
        <f t="shared" si="8"/>
        <v>49237.9326</v>
      </c>
      <c r="D120" s="16" t="str">
        <f t="shared" si="9"/>
        <v>vis</v>
      </c>
      <c r="E120" s="64">
        <f>VLOOKUP(C120,A!C$21:E$973,3,FALSE)</f>
        <v>-462.50168801535699</v>
      </c>
      <c r="F120" s="63" t="s">
        <v>139</v>
      </c>
      <c r="G120" s="16" t="str">
        <f t="shared" si="10"/>
        <v>49237.9326</v>
      </c>
      <c r="H120" s="55">
        <f t="shared" si="11"/>
        <v>5147.5</v>
      </c>
      <c r="I120" s="65" t="s">
        <v>1182</v>
      </c>
      <c r="J120" s="66" t="s">
        <v>1183</v>
      </c>
      <c r="K120" s="65">
        <v>5147.5</v>
      </c>
      <c r="L120" s="65" t="s">
        <v>1184</v>
      </c>
      <c r="M120" s="66" t="s">
        <v>582</v>
      </c>
      <c r="N120" s="66" t="s">
        <v>583</v>
      </c>
      <c r="O120" s="67" t="s">
        <v>1162</v>
      </c>
      <c r="P120" s="67" t="s">
        <v>1163</v>
      </c>
    </row>
    <row r="121" spans="1:16" ht="13.5" thickBot="1" x14ac:dyDescent="0.25">
      <c r="A121" s="55" t="str">
        <f t="shared" si="6"/>
        <v> AJ 109.2680 </v>
      </c>
      <c r="B121" s="63" t="str">
        <f t="shared" si="7"/>
        <v>I</v>
      </c>
      <c r="C121" s="55">
        <f t="shared" si="8"/>
        <v>49238.803399999997</v>
      </c>
      <c r="D121" s="16" t="str">
        <f t="shared" si="9"/>
        <v>vis</v>
      </c>
      <c r="E121" s="64">
        <f>VLOOKUP(C121,A!C$21:E$973,3,FALSE)</f>
        <v>-462.00422158083239</v>
      </c>
      <c r="F121" s="63" t="s">
        <v>139</v>
      </c>
      <c r="G121" s="16" t="str">
        <f t="shared" si="10"/>
        <v>49238.8034</v>
      </c>
      <c r="H121" s="55">
        <f t="shared" si="11"/>
        <v>5148</v>
      </c>
      <c r="I121" s="65" t="s">
        <v>1185</v>
      </c>
      <c r="J121" s="66" t="s">
        <v>1186</v>
      </c>
      <c r="K121" s="65">
        <v>5148</v>
      </c>
      <c r="L121" s="65" t="s">
        <v>1187</v>
      </c>
      <c r="M121" s="66" t="s">
        <v>582</v>
      </c>
      <c r="N121" s="66" t="s">
        <v>583</v>
      </c>
      <c r="O121" s="67" t="s">
        <v>1162</v>
      </c>
      <c r="P121" s="67" t="s">
        <v>1163</v>
      </c>
    </row>
    <row r="122" spans="1:16" ht="13.5" thickBot="1" x14ac:dyDescent="0.25">
      <c r="A122" s="55" t="str">
        <f t="shared" si="6"/>
        <v> AJ 109.2680 </v>
      </c>
      <c r="B122" s="63" t="str">
        <f t="shared" si="7"/>
        <v>II</v>
      </c>
      <c r="C122" s="55">
        <f t="shared" si="8"/>
        <v>49239.683100000002</v>
      </c>
      <c r="D122" s="16" t="str">
        <f t="shared" si="9"/>
        <v>vis</v>
      </c>
      <c r="E122" s="64">
        <f>VLOOKUP(C122,A!C$21:E$973,3,FALSE)</f>
        <v>-461.50167079712168</v>
      </c>
      <c r="F122" s="63" t="s">
        <v>139</v>
      </c>
      <c r="G122" s="16" t="str">
        <f t="shared" si="10"/>
        <v>49239.6831</v>
      </c>
      <c r="H122" s="55">
        <f t="shared" si="11"/>
        <v>5148.5</v>
      </c>
      <c r="I122" s="65" t="s">
        <v>1188</v>
      </c>
      <c r="J122" s="66" t="s">
        <v>1189</v>
      </c>
      <c r="K122" s="65">
        <v>5148.5</v>
      </c>
      <c r="L122" s="65" t="s">
        <v>1184</v>
      </c>
      <c r="M122" s="66" t="s">
        <v>582</v>
      </c>
      <c r="N122" s="66" t="s">
        <v>583</v>
      </c>
      <c r="O122" s="67" t="s">
        <v>1162</v>
      </c>
      <c r="P122" s="67" t="s">
        <v>1163</v>
      </c>
    </row>
    <row r="123" spans="1:16" ht="13.5" thickBot="1" x14ac:dyDescent="0.25">
      <c r="A123" s="55" t="str">
        <f t="shared" si="6"/>
        <v> AJ 109.2680 </v>
      </c>
      <c r="B123" s="63" t="str">
        <f t="shared" si="7"/>
        <v>II</v>
      </c>
      <c r="C123" s="55">
        <f t="shared" si="8"/>
        <v>49244.934999999998</v>
      </c>
      <c r="D123" s="16" t="str">
        <f t="shared" si="9"/>
        <v>vis</v>
      </c>
      <c r="E123" s="64">
        <f>VLOOKUP(C123,A!C$21:E$973,3,FALSE)</f>
        <v>-458.50139063234599</v>
      </c>
      <c r="F123" s="63" t="s">
        <v>139</v>
      </c>
      <c r="G123" s="16" t="str">
        <f t="shared" si="10"/>
        <v>49244.9350</v>
      </c>
      <c r="H123" s="55">
        <f t="shared" si="11"/>
        <v>5151.5</v>
      </c>
      <c r="I123" s="65" t="s">
        <v>1190</v>
      </c>
      <c r="J123" s="66" t="s">
        <v>1191</v>
      </c>
      <c r="K123" s="65">
        <v>5151.5</v>
      </c>
      <c r="L123" s="65" t="s">
        <v>1192</v>
      </c>
      <c r="M123" s="66" t="s">
        <v>582</v>
      </c>
      <c r="N123" s="66" t="s">
        <v>583</v>
      </c>
      <c r="O123" s="67" t="s">
        <v>1162</v>
      </c>
      <c r="P123" s="67" t="s">
        <v>1163</v>
      </c>
    </row>
    <row r="124" spans="1:16" ht="13.5" thickBot="1" x14ac:dyDescent="0.25">
      <c r="A124" s="55" t="str">
        <f t="shared" si="6"/>
        <v> AJ 109.2680 </v>
      </c>
      <c r="B124" s="63" t="str">
        <f t="shared" si="7"/>
        <v>I</v>
      </c>
      <c r="C124" s="55">
        <f t="shared" si="8"/>
        <v>49245.805200000003</v>
      </c>
      <c r="D124" s="16" t="str">
        <f t="shared" si="9"/>
        <v>vis</v>
      </c>
      <c r="E124" s="64">
        <f>VLOOKUP(C124,A!C$21:E$973,3,FALSE)</f>
        <v>-458.00426696293027</v>
      </c>
      <c r="F124" s="63" t="s">
        <v>139</v>
      </c>
      <c r="G124" s="16" t="str">
        <f t="shared" si="10"/>
        <v>49245.8052</v>
      </c>
      <c r="H124" s="55">
        <f t="shared" si="11"/>
        <v>5152</v>
      </c>
      <c r="I124" s="65" t="s">
        <v>1193</v>
      </c>
      <c r="J124" s="66" t="s">
        <v>1194</v>
      </c>
      <c r="K124" s="65">
        <v>5152</v>
      </c>
      <c r="L124" s="65" t="s">
        <v>1195</v>
      </c>
      <c r="M124" s="66" t="s">
        <v>582</v>
      </c>
      <c r="N124" s="66" t="s">
        <v>583</v>
      </c>
      <c r="O124" s="67" t="s">
        <v>1162</v>
      </c>
      <c r="P124" s="67" t="s">
        <v>1163</v>
      </c>
    </row>
    <row r="125" spans="1:16" ht="13.5" thickBot="1" x14ac:dyDescent="0.25">
      <c r="A125" s="55" t="str">
        <f t="shared" si="6"/>
        <v>IBVS 4194 </v>
      </c>
      <c r="B125" s="63" t="str">
        <f t="shared" si="7"/>
        <v>I</v>
      </c>
      <c r="C125" s="55">
        <f t="shared" si="8"/>
        <v>49249.305500000002</v>
      </c>
      <c r="D125" s="16" t="str">
        <f t="shared" si="9"/>
        <v>vis</v>
      </c>
      <c r="E125" s="64">
        <f>VLOOKUP(C125,A!C$21:E$973,3,FALSE)</f>
        <v>-456.00463241909432</v>
      </c>
      <c r="F125" s="63" t="s">
        <v>139</v>
      </c>
      <c r="G125" s="16" t="str">
        <f t="shared" si="10"/>
        <v>49249.3055</v>
      </c>
      <c r="H125" s="55">
        <f t="shared" si="11"/>
        <v>5154</v>
      </c>
      <c r="I125" s="65" t="s">
        <v>1196</v>
      </c>
      <c r="J125" s="66" t="s">
        <v>1197</v>
      </c>
      <c r="K125" s="65">
        <v>5154</v>
      </c>
      <c r="L125" s="65" t="s">
        <v>1198</v>
      </c>
      <c r="M125" s="66" t="s">
        <v>582</v>
      </c>
      <c r="N125" s="66" t="s">
        <v>583</v>
      </c>
      <c r="O125" s="67" t="s">
        <v>1147</v>
      </c>
      <c r="P125" s="68" t="s">
        <v>1148</v>
      </c>
    </row>
    <row r="126" spans="1:16" ht="13.5" thickBot="1" x14ac:dyDescent="0.25">
      <c r="A126" s="55" t="str">
        <f t="shared" si="6"/>
        <v> AJ 109.2680 </v>
      </c>
      <c r="B126" s="63" t="str">
        <f t="shared" si="7"/>
        <v>II</v>
      </c>
      <c r="C126" s="55">
        <f t="shared" si="8"/>
        <v>49251.936300000001</v>
      </c>
      <c r="D126" s="16" t="str">
        <f t="shared" si="9"/>
        <v>vis</v>
      </c>
      <c r="E126" s="64">
        <f>VLOOKUP(C126,A!C$21:E$973,3,FALSE)</f>
        <v>-454.50172165203946</v>
      </c>
      <c r="F126" s="63" t="s">
        <v>139</v>
      </c>
      <c r="G126" s="16" t="str">
        <f t="shared" si="10"/>
        <v>49251.9363</v>
      </c>
      <c r="H126" s="55">
        <f t="shared" si="11"/>
        <v>5155.5</v>
      </c>
      <c r="I126" s="65" t="s">
        <v>1199</v>
      </c>
      <c r="J126" s="66" t="s">
        <v>1200</v>
      </c>
      <c r="K126" s="65">
        <v>5155.5</v>
      </c>
      <c r="L126" s="65" t="s">
        <v>1201</v>
      </c>
      <c r="M126" s="66" t="s">
        <v>582</v>
      </c>
      <c r="N126" s="66" t="s">
        <v>583</v>
      </c>
      <c r="O126" s="67" t="s">
        <v>1162</v>
      </c>
      <c r="P126" s="67" t="s">
        <v>1163</v>
      </c>
    </row>
    <row r="127" spans="1:16" ht="13.5" thickBot="1" x14ac:dyDescent="0.25">
      <c r="A127" s="55" t="str">
        <f t="shared" si="6"/>
        <v> AJ 109.2680 </v>
      </c>
      <c r="B127" s="63" t="str">
        <f t="shared" si="7"/>
        <v>I</v>
      </c>
      <c r="C127" s="55">
        <f t="shared" si="8"/>
        <v>49252.806900000003</v>
      </c>
      <c r="D127" s="16" t="str">
        <f t="shared" si="9"/>
        <v>vis</v>
      </c>
      <c r="E127" s="64">
        <f>VLOOKUP(C127,A!C$21:E$973,3,FALSE)</f>
        <v>-454.00436947254974</v>
      </c>
      <c r="F127" s="63" t="s">
        <v>139</v>
      </c>
      <c r="G127" s="16" t="str">
        <f t="shared" si="10"/>
        <v>49252.8069</v>
      </c>
      <c r="H127" s="55">
        <f t="shared" si="11"/>
        <v>5156</v>
      </c>
      <c r="I127" s="65" t="s">
        <v>1202</v>
      </c>
      <c r="J127" s="66" t="s">
        <v>1203</v>
      </c>
      <c r="K127" s="65">
        <v>5156</v>
      </c>
      <c r="L127" s="65" t="s">
        <v>1161</v>
      </c>
      <c r="M127" s="66" t="s">
        <v>582</v>
      </c>
      <c r="N127" s="66" t="s">
        <v>583</v>
      </c>
      <c r="O127" s="67" t="s">
        <v>1162</v>
      </c>
      <c r="P127" s="67" t="s">
        <v>1163</v>
      </c>
    </row>
    <row r="128" spans="1:16" ht="13.5" thickBot="1" x14ac:dyDescent="0.25">
      <c r="A128" s="55" t="str">
        <f t="shared" si="6"/>
        <v>IBVS 4194 </v>
      </c>
      <c r="B128" s="63" t="str">
        <f t="shared" si="7"/>
        <v>I</v>
      </c>
      <c r="C128" s="55">
        <f t="shared" si="8"/>
        <v>49256.307699999998</v>
      </c>
      <c r="D128" s="16" t="str">
        <f t="shared" si="9"/>
        <v>vis</v>
      </c>
      <c r="E128" s="64">
        <f>VLOOKUP(C128,A!C$21:E$973,3,FALSE)</f>
        <v>-452.0044492911224</v>
      </c>
      <c r="F128" s="63" t="s">
        <v>139</v>
      </c>
      <c r="G128" s="16" t="str">
        <f t="shared" si="10"/>
        <v>49256.3077</v>
      </c>
      <c r="H128" s="55">
        <f t="shared" si="11"/>
        <v>5158</v>
      </c>
      <c r="I128" s="65" t="s">
        <v>1204</v>
      </c>
      <c r="J128" s="66" t="s">
        <v>1205</v>
      </c>
      <c r="K128" s="65">
        <v>5158</v>
      </c>
      <c r="L128" s="65" t="s">
        <v>1206</v>
      </c>
      <c r="M128" s="66" t="s">
        <v>582</v>
      </c>
      <c r="N128" s="66" t="s">
        <v>583</v>
      </c>
      <c r="O128" s="67" t="s">
        <v>1147</v>
      </c>
      <c r="P128" s="68" t="s">
        <v>1148</v>
      </c>
    </row>
    <row r="129" spans="1:16" ht="13.5" thickBot="1" x14ac:dyDescent="0.25">
      <c r="A129" s="55" t="str">
        <f t="shared" si="6"/>
        <v> AJ 109.2680 </v>
      </c>
      <c r="B129" s="63" t="str">
        <f t="shared" si="7"/>
        <v>II</v>
      </c>
      <c r="C129" s="55">
        <f t="shared" si="8"/>
        <v>49267.691099999996</v>
      </c>
      <c r="D129" s="16" t="str">
        <f t="shared" si="9"/>
        <v>vis</v>
      </c>
      <c r="E129" s="64">
        <f>VLOOKUP(C129,A!C$21:E$973,3,FALSE)</f>
        <v>-445.5013953053778</v>
      </c>
      <c r="F129" s="63" t="s">
        <v>139</v>
      </c>
      <c r="G129" s="16" t="str">
        <f t="shared" si="10"/>
        <v>49267.6911</v>
      </c>
      <c r="H129" s="55">
        <f t="shared" si="11"/>
        <v>5164.5</v>
      </c>
      <c r="I129" s="65" t="s">
        <v>1207</v>
      </c>
      <c r="J129" s="66" t="s">
        <v>1208</v>
      </c>
      <c r="K129" s="65">
        <v>5164.5</v>
      </c>
      <c r="L129" s="65" t="s">
        <v>1192</v>
      </c>
      <c r="M129" s="66" t="s">
        <v>582</v>
      </c>
      <c r="N129" s="66" t="s">
        <v>583</v>
      </c>
      <c r="O129" s="67" t="s">
        <v>1162</v>
      </c>
      <c r="P129" s="67" t="s">
        <v>1163</v>
      </c>
    </row>
    <row r="130" spans="1:16" ht="13.5" thickBot="1" x14ac:dyDescent="0.25">
      <c r="A130" s="55" t="str">
        <f t="shared" si="6"/>
        <v> MN 277.95 </v>
      </c>
      <c r="B130" s="63" t="str">
        <f t="shared" si="7"/>
        <v>I</v>
      </c>
      <c r="C130" s="55">
        <f t="shared" si="8"/>
        <v>49270.307500000003</v>
      </c>
      <c r="D130" s="16" t="str">
        <f t="shared" si="9"/>
        <v>vis</v>
      </c>
      <c r="E130" s="64">
        <f>VLOOKUP(C130,A!C$21:E$973,3,FALSE)</f>
        <v>-444.00671090103947</v>
      </c>
      <c r="F130" s="63" t="s">
        <v>139</v>
      </c>
      <c r="G130" s="16" t="str">
        <f t="shared" si="10"/>
        <v>49270.3075</v>
      </c>
      <c r="H130" s="55">
        <f t="shared" si="11"/>
        <v>5166</v>
      </c>
      <c r="I130" s="65" t="s">
        <v>1209</v>
      </c>
      <c r="J130" s="66" t="s">
        <v>1210</v>
      </c>
      <c r="K130" s="65">
        <v>5166</v>
      </c>
      <c r="L130" s="65" t="s">
        <v>1211</v>
      </c>
      <c r="M130" s="66" t="s">
        <v>582</v>
      </c>
      <c r="N130" s="66" t="s">
        <v>583</v>
      </c>
      <c r="O130" s="67" t="s">
        <v>1180</v>
      </c>
      <c r="P130" s="67" t="s">
        <v>1181</v>
      </c>
    </row>
    <row r="131" spans="1:16" ht="13.5" thickBot="1" x14ac:dyDescent="0.25">
      <c r="A131" s="55" t="str">
        <f t="shared" si="6"/>
        <v> AJ 109.2680 </v>
      </c>
      <c r="B131" s="63" t="str">
        <f t="shared" si="7"/>
        <v>I</v>
      </c>
      <c r="C131" s="55">
        <f t="shared" si="8"/>
        <v>49273.8122</v>
      </c>
      <c r="D131" s="16" t="str">
        <f t="shared" si="9"/>
        <v>vis</v>
      </c>
      <c r="E131" s="64">
        <f>VLOOKUP(C131,A!C$21:E$973,3,FALSE)</f>
        <v>-442.00456274637332</v>
      </c>
      <c r="F131" s="63" t="s">
        <v>139</v>
      </c>
      <c r="G131" s="16" t="str">
        <f t="shared" si="10"/>
        <v>49273.8122</v>
      </c>
      <c r="H131" s="55">
        <f t="shared" si="11"/>
        <v>5168</v>
      </c>
      <c r="I131" s="65" t="s">
        <v>1212</v>
      </c>
      <c r="J131" s="66" t="s">
        <v>1213</v>
      </c>
      <c r="K131" s="65">
        <v>5168</v>
      </c>
      <c r="L131" s="65" t="s">
        <v>1214</v>
      </c>
      <c r="M131" s="66" t="s">
        <v>582</v>
      </c>
      <c r="N131" s="66" t="s">
        <v>583</v>
      </c>
      <c r="O131" s="67" t="s">
        <v>1162</v>
      </c>
      <c r="P131" s="67" t="s">
        <v>1163</v>
      </c>
    </row>
    <row r="132" spans="1:16" ht="13.5" thickBot="1" x14ac:dyDescent="0.25">
      <c r="A132" s="55" t="str">
        <f t="shared" si="6"/>
        <v>IBVS 4194 </v>
      </c>
      <c r="B132" s="63" t="str">
        <f t="shared" si="7"/>
        <v>I</v>
      </c>
      <c r="C132" s="55">
        <f t="shared" si="8"/>
        <v>49277.313499999997</v>
      </c>
      <c r="D132" s="16" t="str">
        <f t="shared" si="9"/>
        <v>vis</v>
      </c>
      <c r="E132" s="64">
        <f>VLOOKUP(C132,A!C$21:E$973,3,FALSE)</f>
        <v>-440.00435692735039</v>
      </c>
      <c r="F132" s="63" t="s">
        <v>139</v>
      </c>
      <c r="G132" s="16" t="str">
        <f t="shared" si="10"/>
        <v>49277.3135</v>
      </c>
      <c r="H132" s="55">
        <f t="shared" si="11"/>
        <v>5170</v>
      </c>
      <c r="I132" s="65" t="s">
        <v>1215</v>
      </c>
      <c r="J132" s="66" t="s">
        <v>1216</v>
      </c>
      <c r="K132" s="65">
        <v>5170</v>
      </c>
      <c r="L132" s="65" t="s">
        <v>1161</v>
      </c>
      <c r="M132" s="66" t="s">
        <v>582</v>
      </c>
      <c r="N132" s="66" t="s">
        <v>583</v>
      </c>
      <c r="O132" s="67" t="s">
        <v>1147</v>
      </c>
      <c r="P132" s="68" t="s">
        <v>1148</v>
      </c>
    </row>
    <row r="133" spans="1:16" ht="13.5" thickBot="1" x14ac:dyDescent="0.25">
      <c r="A133" s="55" t="str">
        <f t="shared" si="6"/>
        <v> AJ 109.2680 </v>
      </c>
      <c r="B133" s="63" t="str">
        <f t="shared" si="7"/>
        <v>I</v>
      </c>
      <c r="C133" s="55">
        <f t="shared" si="8"/>
        <v>49280.814400000003</v>
      </c>
      <c r="D133" s="16" t="str">
        <f t="shared" si="9"/>
        <v>vis</v>
      </c>
      <c r="E133" s="64">
        <f>VLOOKUP(C133,A!C$21:E$973,3,FALSE)</f>
        <v>-438.00437961839731</v>
      </c>
      <c r="F133" s="63" t="s">
        <v>139</v>
      </c>
      <c r="G133" s="16" t="str">
        <f t="shared" si="10"/>
        <v>49280.8144</v>
      </c>
      <c r="H133" s="55">
        <f t="shared" si="11"/>
        <v>5172</v>
      </c>
      <c r="I133" s="65" t="s">
        <v>1217</v>
      </c>
      <c r="J133" s="66" t="s">
        <v>1218</v>
      </c>
      <c r="K133" s="65">
        <v>5172</v>
      </c>
      <c r="L133" s="65" t="s">
        <v>1161</v>
      </c>
      <c r="M133" s="66" t="s">
        <v>582</v>
      </c>
      <c r="N133" s="66" t="s">
        <v>583</v>
      </c>
      <c r="O133" s="67" t="s">
        <v>1162</v>
      </c>
      <c r="P133" s="67" t="s">
        <v>1163</v>
      </c>
    </row>
    <row r="134" spans="1:16" ht="13.5" thickBot="1" x14ac:dyDescent="0.25">
      <c r="A134" s="55" t="str">
        <f t="shared" si="6"/>
        <v> AJ 109.2680 </v>
      </c>
      <c r="B134" s="63" t="str">
        <f t="shared" si="7"/>
        <v>II</v>
      </c>
      <c r="C134" s="55">
        <f t="shared" si="8"/>
        <v>49281.6944</v>
      </c>
      <c r="D134" s="16" t="str">
        <f t="shared" si="9"/>
        <v>vis</v>
      </c>
      <c r="E134" s="64">
        <f>VLOOKUP(C134,A!C$21:E$973,3,FALSE)</f>
        <v>-437.50165745213422</v>
      </c>
      <c r="F134" s="63" t="s">
        <v>139</v>
      </c>
      <c r="G134" s="16" t="str">
        <f t="shared" si="10"/>
        <v>49281.6944</v>
      </c>
      <c r="H134" s="55">
        <f t="shared" si="11"/>
        <v>5172.5</v>
      </c>
      <c r="I134" s="65" t="s">
        <v>1219</v>
      </c>
      <c r="J134" s="66" t="s">
        <v>1220</v>
      </c>
      <c r="K134" s="65">
        <v>5172.5</v>
      </c>
      <c r="L134" s="65" t="s">
        <v>1184</v>
      </c>
      <c r="M134" s="66" t="s">
        <v>582</v>
      </c>
      <c r="N134" s="66" t="s">
        <v>583</v>
      </c>
      <c r="O134" s="67" t="s">
        <v>1162</v>
      </c>
      <c r="P134" s="67" t="s">
        <v>1163</v>
      </c>
    </row>
    <row r="135" spans="1:16" ht="13.5" thickBot="1" x14ac:dyDescent="0.25">
      <c r="A135" s="55" t="str">
        <f t="shared" si="6"/>
        <v> AJ 109.2680 </v>
      </c>
      <c r="B135" s="63" t="str">
        <f t="shared" si="7"/>
        <v>II</v>
      </c>
      <c r="C135" s="55">
        <f t="shared" si="8"/>
        <v>49295.697999999997</v>
      </c>
      <c r="D135" s="16" t="str">
        <f t="shared" si="9"/>
        <v>vis</v>
      </c>
      <c r="E135" s="64">
        <f>VLOOKUP(C135,A!C$21:E$973,3,FALSE)</f>
        <v>-429.50174821633834</v>
      </c>
      <c r="F135" s="63" t="s">
        <v>139</v>
      </c>
      <c r="G135" s="16" t="str">
        <f t="shared" si="10"/>
        <v>49295.6980</v>
      </c>
      <c r="H135" s="55">
        <f t="shared" si="11"/>
        <v>5180.5</v>
      </c>
      <c r="I135" s="65" t="s">
        <v>1221</v>
      </c>
      <c r="J135" s="66" t="s">
        <v>1222</v>
      </c>
      <c r="K135" s="65">
        <v>5180.5</v>
      </c>
      <c r="L135" s="65" t="s">
        <v>1201</v>
      </c>
      <c r="M135" s="66" t="s">
        <v>582</v>
      </c>
      <c r="N135" s="66" t="s">
        <v>583</v>
      </c>
      <c r="O135" s="67" t="s">
        <v>1162</v>
      </c>
      <c r="P135" s="67" t="s">
        <v>1163</v>
      </c>
    </row>
    <row r="136" spans="1:16" ht="13.5" thickBot="1" x14ac:dyDescent="0.25">
      <c r="A136" s="55" t="str">
        <f t="shared" si="6"/>
        <v> BRNO 31 </v>
      </c>
      <c r="B136" s="63" t="str">
        <f t="shared" si="7"/>
        <v>II</v>
      </c>
      <c r="C136" s="55">
        <f t="shared" si="8"/>
        <v>49486.476000000002</v>
      </c>
      <c r="D136" s="16" t="str">
        <f t="shared" si="9"/>
        <v>vis</v>
      </c>
      <c r="E136" s="64">
        <f>VLOOKUP(C136,A!C$21:E$973,3,FALSE)</f>
        <v>-320.5150102213147</v>
      </c>
      <c r="F136" s="63" t="s">
        <v>139</v>
      </c>
      <c r="G136" s="16" t="str">
        <f t="shared" si="10"/>
        <v>49486.476</v>
      </c>
      <c r="H136" s="55">
        <f t="shared" si="11"/>
        <v>5289.5</v>
      </c>
      <c r="I136" s="65" t="s">
        <v>1223</v>
      </c>
      <c r="J136" s="66" t="s">
        <v>1224</v>
      </c>
      <c r="K136" s="65">
        <v>5289.5</v>
      </c>
      <c r="L136" s="65" t="s">
        <v>981</v>
      </c>
      <c r="M136" s="66" t="s">
        <v>684</v>
      </c>
      <c r="N136" s="66"/>
      <c r="O136" s="67" t="s">
        <v>1137</v>
      </c>
      <c r="P136" s="67" t="s">
        <v>1033</v>
      </c>
    </row>
    <row r="137" spans="1:16" ht="13.5" thickBot="1" x14ac:dyDescent="0.25">
      <c r="A137" s="55" t="str">
        <f t="shared" si="6"/>
        <v>IBVS 4194 </v>
      </c>
      <c r="B137" s="63" t="str">
        <f t="shared" si="7"/>
        <v>I</v>
      </c>
      <c r="C137" s="55">
        <f t="shared" si="8"/>
        <v>49529.379300000001</v>
      </c>
      <c r="D137" s="16" t="str">
        <f t="shared" si="9"/>
        <v>vis</v>
      </c>
      <c r="E137" s="64">
        <f>VLOOKUP(C137,A!C$21:E$973,3,FALSE)</f>
        <v>-296.00541940779556</v>
      </c>
      <c r="F137" s="63" t="s">
        <v>139</v>
      </c>
      <c r="G137" s="16" t="str">
        <f t="shared" si="10"/>
        <v>49529.3793</v>
      </c>
      <c r="H137" s="55">
        <f t="shared" si="11"/>
        <v>5314</v>
      </c>
      <c r="I137" s="65" t="s">
        <v>1225</v>
      </c>
      <c r="J137" s="66" t="s">
        <v>1226</v>
      </c>
      <c r="K137" s="65">
        <v>5314</v>
      </c>
      <c r="L137" s="65" t="s">
        <v>1227</v>
      </c>
      <c r="M137" s="66" t="s">
        <v>582</v>
      </c>
      <c r="N137" s="66" t="s">
        <v>583</v>
      </c>
      <c r="O137" s="67" t="s">
        <v>1228</v>
      </c>
      <c r="P137" s="68" t="s">
        <v>1148</v>
      </c>
    </row>
    <row r="138" spans="1:16" ht="13.5" thickBot="1" x14ac:dyDescent="0.25">
      <c r="A138" s="55" t="str">
        <f t="shared" si="6"/>
        <v> BBS 107 </v>
      </c>
      <c r="B138" s="63" t="str">
        <f t="shared" si="7"/>
        <v>I</v>
      </c>
      <c r="C138" s="55">
        <f t="shared" si="8"/>
        <v>49543.392</v>
      </c>
      <c r="D138" s="16" t="str">
        <f t="shared" si="9"/>
        <v>vis</v>
      </c>
      <c r="E138" s="64">
        <f>VLOOKUP(C138,A!C$21:E$973,3,FALSE)</f>
        <v>-288.00031156777862</v>
      </c>
      <c r="F138" s="63" t="s">
        <v>139</v>
      </c>
      <c r="G138" s="16" t="str">
        <f t="shared" si="10"/>
        <v>49543.392</v>
      </c>
      <c r="H138" s="55">
        <f t="shared" si="11"/>
        <v>5322</v>
      </c>
      <c r="I138" s="65" t="s">
        <v>1229</v>
      </c>
      <c r="J138" s="66" t="s">
        <v>1230</v>
      </c>
      <c r="K138" s="65">
        <v>5322</v>
      </c>
      <c r="L138" s="65" t="s">
        <v>927</v>
      </c>
      <c r="M138" s="66" t="s">
        <v>684</v>
      </c>
      <c r="N138" s="66"/>
      <c r="O138" s="67" t="s">
        <v>1231</v>
      </c>
      <c r="P138" s="67" t="s">
        <v>1232</v>
      </c>
    </row>
    <row r="139" spans="1:16" ht="13.5" thickBot="1" x14ac:dyDescent="0.25">
      <c r="A139" s="55" t="str">
        <f t="shared" ref="A139:A202" si="12">P139</f>
        <v> BBS 107 </v>
      </c>
      <c r="B139" s="63" t="str">
        <f t="shared" ref="B139:B202" si="13">IF(H139=INT(H139),"I","II")</f>
        <v>I</v>
      </c>
      <c r="C139" s="55">
        <f t="shared" ref="C139:C202" si="14">1*G139</f>
        <v>49550.39</v>
      </c>
      <c r="D139" s="16" t="str">
        <f t="shared" ref="D139:D202" si="15">VLOOKUP(F139,I$1:J$5,2,FALSE)</f>
        <v>vis</v>
      </c>
      <c r="E139" s="64">
        <f>VLOOKUP(C139,A!C$21:E$973,3,FALSE)</f>
        <v>-284.00252779559781</v>
      </c>
      <c r="F139" s="63" t="s">
        <v>139</v>
      </c>
      <c r="G139" s="16" t="str">
        <f t="shared" ref="G139:G202" si="16">MID(I139,3,LEN(I139)-3)</f>
        <v>49550.390</v>
      </c>
      <c r="H139" s="55">
        <f t="shared" ref="H139:H202" si="17">1*K139</f>
        <v>5326</v>
      </c>
      <c r="I139" s="65" t="s">
        <v>1233</v>
      </c>
      <c r="J139" s="66" t="s">
        <v>1234</v>
      </c>
      <c r="K139" s="65">
        <v>5326</v>
      </c>
      <c r="L139" s="65" t="s">
        <v>917</v>
      </c>
      <c r="M139" s="66" t="s">
        <v>684</v>
      </c>
      <c r="N139" s="66"/>
      <c r="O139" s="67" t="s">
        <v>1231</v>
      </c>
      <c r="P139" s="67" t="s">
        <v>1232</v>
      </c>
    </row>
    <row r="140" spans="1:16" ht="13.5" thickBot="1" x14ac:dyDescent="0.25">
      <c r="A140" s="55" t="str">
        <f t="shared" si="12"/>
        <v>IBVS 4194 </v>
      </c>
      <c r="B140" s="63" t="str">
        <f t="shared" si="13"/>
        <v>II</v>
      </c>
      <c r="C140" s="55">
        <f t="shared" si="14"/>
        <v>49570.522799999999</v>
      </c>
      <c r="D140" s="16" t="str">
        <f t="shared" si="15"/>
        <v>vis</v>
      </c>
      <c r="E140" s="64">
        <f>VLOOKUP(C140,A!C$21:E$973,3,FALSE)</f>
        <v>-272.5011586717676</v>
      </c>
      <c r="F140" s="63" t="s">
        <v>139</v>
      </c>
      <c r="G140" s="16" t="str">
        <f t="shared" si="16"/>
        <v>49570.5228</v>
      </c>
      <c r="H140" s="55">
        <f t="shared" si="17"/>
        <v>5337.5</v>
      </c>
      <c r="I140" s="65" t="s">
        <v>1235</v>
      </c>
      <c r="J140" s="66" t="s">
        <v>1236</v>
      </c>
      <c r="K140" s="65">
        <v>5337.5</v>
      </c>
      <c r="L140" s="65" t="s">
        <v>1237</v>
      </c>
      <c r="M140" s="66" t="s">
        <v>582</v>
      </c>
      <c r="N140" s="66" t="s">
        <v>583</v>
      </c>
      <c r="O140" s="67" t="s">
        <v>1147</v>
      </c>
      <c r="P140" s="68" t="s">
        <v>1148</v>
      </c>
    </row>
    <row r="141" spans="1:16" ht="13.5" thickBot="1" x14ac:dyDescent="0.25">
      <c r="A141" s="55" t="str">
        <f t="shared" si="12"/>
        <v>IBVS 4194 </v>
      </c>
      <c r="B141" s="63" t="str">
        <f t="shared" si="13"/>
        <v>I</v>
      </c>
      <c r="C141" s="55">
        <f t="shared" si="14"/>
        <v>49578.394500000002</v>
      </c>
      <c r="D141" s="16" t="str">
        <f t="shared" si="15"/>
        <v>vis</v>
      </c>
      <c r="E141" s="64">
        <f>VLOOKUP(C141,A!C$21:E$973,3,FALSE)</f>
        <v>-268.00425176701043</v>
      </c>
      <c r="F141" s="63" t="s">
        <v>139</v>
      </c>
      <c r="G141" s="16" t="str">
        <f t="shared" si="16"/>
        <v>49578.3945</v>
      </c>
      <c r="H141" s="55">
        <f t="shared" si="17"/>
        <v>5342</v>
      </c>
      <c r="I141" s="65" t="s">
        <v>1238</v>
      </c>
      <c r="J141" s="66" t="s">
        <v>1239</v>
      </c>
      <c r="K141" s="65">
        <v>5342</v>
      </c>
      <c r="L141" s="65" t="s">
        <v>1195</v>
      </c>
      <c r="M141" s="66" t="s">
        <v>582</v>
      </c>
      <c r="N141" s="66" t="s">
        <v>583</v>
      </c>
      <c r="O141" s="67" t="s">
        <v>1147</v>
      </c>
      <c r="P141" s="68" t="s">
        <v>1148</v>
      </c>
    </row>
    <row r="142" spans="1:16" ht="13.5" thickBot="1" x14ac:dyDescent="0.25">
      <c r="A142" s="55" t="str">
        <f t="shared" si="12"/>
        <v>IBVS 4194 </v>
      </c>
      <c r="B142" s="63" t="str">
        <f t="shared" si="13"/>
        <v>I</v>
      </c>
      <c r="C142" s="55">
        <f t="shared" si="14"/>
        <v>49592.396099999998</v>
      </c>
      <c r="D142" s="16" t="str">
        <f t="shared" si="15"/>
        <v>vis</v>
      </c>
      <c r="E142" s="64">
        <f>VLOOKUP(C142,A!C$21:E$973,3,FALSE)</f>
        <v>-260.00548508159261</v>
      </c>
      <c r="F142" s="63" t="s">
        <v>139</v>
      </c>
      <c r="G142" s="16" t="str">
        <f t="shared" si="16"/>
        <v>49592.3961</v>
      </c>
      <c r="H142" s="55">
        <f t="shared" si="17"/>
        <v>5350</v>
      </c>
      <c r="I142" s="65" t="s">
        <v>1240</v>
      </c>
      <c r="J142" s="66" t="s">
        <v>1241</v>
      </c>
      <c r="K142" s="65">
        <v>5350</v>
      </c>
      <c r="L142" s="65" t="s">
        <v>1242</v>
      </c>
      <c r="M142" s="66" t="s">
        <v>582</v>
      </c>
      <c r="N142" s="66" t="s">
        <v>583</v>
      </c>
      <c r="O142" s="67" t="s">
        <v>1228</v>
      </c>
      <c r="P142" s="68" t="s">
        <v>1148</v>
      </c>
    </row>
    <row r="143" spans="1:16" ht="13.5" thickBot="1" x14ac:dyDescent="0.25">
      <c r="A143" s="55" t="str">
        <f t="shared" si="12"/>
        <v> MN 277.95 </v>
      </c>
      <c r="B143" s="63" t="str">
        <f t="shared" si="13"/>
        <v>II</v>
      </c>
      <c r="C143" s="55">
        <f t="shared" si="14"/>
        <v>49619.536200000002</v>
      </c>
      <c r="D143" s="16" t="str">
        <f t="shared" si="15"/>
        <v>vis</v>
      </c>
      <c r="E143" s="64">
        <f>VLOOKUP(C143,A!C$21:E$973,3,FALSE)</f>
        <v>-244.50101932632154</v>
      </c>
      <c r="F143" s="63" t="s">
        <v>139</v>
      </c>
      <c r="G143" s="16" t="str">
        <f t="shared" si="16"/>
        <v>49619.5362</v>
      </c>
      <c r="H143" s="55">
        <f t="shared" si="17"/>
        <v>5365.5</v>
      </c>
      <c r="I143" s="65" t="s">
        <v>1247</v>
      </c>
      <c r="J143" s="66" t="s">
        <v>1248</v>
      </c>
      <c r="K143" s="65">
        <v>5365.5</v>
      </c>
      <c r="L143" s="65" t="s">
        <v>1249</v>
      </c>
      <c r="M143" s="66" t="s">
        <v>582</v>
      </c>
      <c r="N143" s="66" t="s">
        <v>583</v>
      </c>
      <c r="O143" s="67" t="s">
        <v>1180</v>
      </c>
      <c r="P143" s="67" t="s">
        <v>1181</v>
      </c>
    </row>
    <row r="144" spans="1:16" ht="13.5" thickBot="1" x14ac:dyDescent="0.25">
      <c r="A144" s="55" t="str">
        <f t="shared" si="12"/>
        <v> MN 277.95 </v>
      </c>
      <c r="B144" s="63" t="str">
        <f t="shared" si="13"/>
        <v>II</v>
      </c>
      <c r="C144" s="55">
        <f t="shared" si="14"/>
        <v>49647.543599999997</v>
      </c>
      <c r="D144" s="16" t="str">
        <f t="shared" si="15"/>
        <v>vis</v>
      </c>
      <c r="E144" s="64">
        <f>VLOOKUP(C144,A!C$21:E$973,3,FALSE)</f>
        <v>-228.50108659969067</v>
      </c>
      <c r="F144" s="63" t="s">
        <v>139</v>
      </c>
      <c r="G144" s="16" t="str">
        <f t="shared" si="16"/>
        <v>49647.5436</v>
      </c>
      <c r="H144" s="55">
        <f t="shared" si="17"/>
        <v>5381.5</v>
      </c>
      <c r="I144" s="65" t="s">
        <v>1250</v>
      </c>
      <c r="J144" s="66" t="s">
        <v>1251</v>
      </c>
      <c r="K144" s="65">
        <v>5381.5</v>
      </c>
      <c r="L144" s="65" t="s">
        <v>1252</v>
      </c>
      <c r="M144" s="66" t="s">
        <v>582</v>
      </c>
      <c r="N144" s="66" t="s">
        <v>583</v>
      </c>
      <c r="O144" s="67" t="s">
        <v>1180</v>
      </c>
      <c r="P144" s="67" t="s">
        <v>1181</v>
      </c>
    </row>
    <row r="145" spans="1:16" ht="13.5" thickBot="1" x14ac:dyDescent="0.25">
      <c r="A145" s="55" t="str">
        <f t="shared" si="12"/>
        <v> MN 277.95 </v>
      </c>
      <c r="B145" s="63" t="str">
        <f t="shared" si="13"/>
        <v>I</v>
      </c>
      <c r="C145" s="55">
        <f t="shared" si="14"/>
        <v>49655.412499999999</v>
      </c>
      <c r="D145" s="16" t="str">
        <f t="shared" si="15"/>
        <v>vis</v>
      </c>
      <c r="E145" s="64">
        <f>VLOOKUP(C145,A!C$21:E$973,3,FALSE)</f>
        <v>-224.00577926546367</v>
      </c>
      <c r="F145" s="63" t="s">
        <v>139</v>
      </c>
      <c r="G145" s="16" t="str">
        <f t="shared" si="16"/>
        <v>49655.4125</v>
      </c>
      <c r="H145" s="55">
        <f t="shared" si="17"/>
        <v>5386</v>
      </c>
      <c r="I145" s="65" t="s">
        <v>1253</v>
      </c>
      <c r="J145" s="66" t="s">
        <v>1254</v>
      </c>
      <c r="K145" s="65">
        <v>5386</v>
      </c>
      <c r="L145" s="65" t="s">
        <v>1255</v>
      </c>
      <c r="M145" s="66" t="s">
        <v>582</v>
      </c>
      <c r="N145" s="66" t="s">
        <v>583</v>
      </c>
      <c r="O145" s="67" t="s">
        <v>1180</v>
      </c>
      <c r="P145" s="67" t="s">
        <v>1181</v>
      </c>
    </row>
    <row r="146" spans="1:16" ht="13.5" thickBot="1" x14ac:dyDescent="0.25">
      <c r="A146" s="55" t="str">
        <f t="shared" si="12"/>
        <v> BBS 109 </v>
      </c>
      <c r="B146" s="63" t="str">
        <f t="shared" si="13"/>
        <v>I</v>
      </c>
      <c r="C146" s="55">
        <f t="shared" si="14"/>
        <v>49928.491499999996</v>
      </c>
      <c r="D146" s="16" t="str">
        <f t="shared" si="15"/>
        <v>vis</v>
      </c>
      <c r="E146" s="64">
        <f>VLOOKUP(C146,A!C$21:E$973,3,FALSE)</f>
        <v>-68.002521945741591</v>
      </c>
      <c r="F146" s="63" t="s">
        <v>139</v>
      </c>
      <c r="G146" s="16" t="str">
        <f t="shared" si="16"/>
        <v>49928.4915</v>
      </c>
      <c r="H146" s="55">
        <f t="shared" si="17"/>
        <v>5542</v>
      </c>
      <c r="I146" s="65" t="s">
        <v>1256</v>
      </c>
      <c r="J146" s="66" t="s">
        <v>1257</v>
      </c>
      <c r="K146" s="65">
        <v>5542</v>
      </c>
      <c r="L146" s="65" t="s">
        <v>1080</v>
      </c>
      <c r="M146" s="66" t="s">
        <v>582</v>
      </c>
      <c r="N146" s="66" t="s">
        <v>583</v>
      </c>
      <c r="O146" s="67" t="s">
        <v>789</v>
      </c>
      <c r="P146" s="67" t="s">
        <v>1258</v>
      </c>
    </row>
    <row r="147" spans="1:16" ht="13.5" thickBot="1" x14ac:dyDescent="0.25">
      <c r="A147" s="55" t="str">
        <f t="shared" si="12"/>
        <v> AOEB 4 </v>
      </c>
      <c r="B147" s="63" t="str">
        <f t="shared" si="13"/>
        <v>II</v>
      </c>
      <c r="C147" s="55">
        <f t="shared" si="14"/>
        <v>49983.614999999998</v>
      </c>
      <c r="D147" s="16" t="str">
        <f t="shared" si="15"/>
        <v>vis</v>
      </c>
      <c r="E147" s="64">
        <f>VLOOKUP(C147,A!C$21:E$973,3,FALSE)</f>
        <v>-36.511834068372757</v>
      </c>
      <c r="F147" s="63" t="s">
        <v>139</v>
      </c>
      <c r="G147" s="16" t="str">
        <f t="shared" si="16"/>
        <v>49983.615</v>
      </c>
      <c r="H147" s="55">
        <f t="shared" si="17"/>
        <v>5573.5</v>
      </c>
      <c r="I147" s="65" t="s">
        <v>1263</v>
      </c>
      <c r="J147" s="66" t="s">
        <v>1264</v>
      </c>
      <c r="K147" s="65">
        <v>5573.5</v>
      </c>
      <c r="L147" s="65" t="s">
        <v>1265</v>
      </c>
      <c r="M147" s="66" t="s">
        <v>684</v>
      </c>
      <c r="N147" s="66"/>
      <c r="O147" s="67" t="s">
        <v>827</v>
      </c>
      <c r="P147" s="67" t="s">
        <v>824</v>
      </c>
    </row>
    <row r="148" spans="1:16" ht="13.5" thickBot="1" x14ac:dyDescent="0.25">
      <c r="A148" s="55" t="str">
        <f t="shared" si="12"/>
        <v>IBVS 4300 </v>
      </c>
      <c r="B148" s="63" t="str">
        <f t="shared" si="13"/>
        <v>II</v>
      </c>
      <c r="C148" s="55">
        <f t="shared" si="14"/>
        <v>50048.403100000003</v>
      </c>
      <c r="D148" s="16" t="str">
        <f t="shared" si="15"/>
        <v>vis</v>
      </c>
      <c r="E148" s="64">
        <f>VLOOKUP(C148,A!C$21:E$973,3,FALSE)</f>
        <v>0.49999999999859018</v>
      </c>
      <c r="F148" s="63" t="s">
        <v>139</v>
      </c>
      <c r="G148" s="16" t="str">
        <f t="shared" si="16"/>
        <v>50048.4031</v>
      </c>
      <c r="H148" s="55">
        <f t="shared" si="17"/>
        <v>5610.5</v>
      </c>
      <c r="I148" s="65" t="s">
        <v>1266</v>
      </c>
      <c r="J148" s="66" t="s">
        <v>1267</v>
      </c>
      <c r="K148" s="65">
        <v>5610.5</v>
      </c>
      <c r="L148" s="65" t="s">
        <v>1268</v>
      </c>
      <c r="M148" s="66" t="s">
        <v>582</v>
      </c>
      <c r="N148" s="66" t="s">
        <v>583</v>
      </c>
      <c r="O148" s="67" t="s">
        <v>1269</v>
      </c>
      <c r="P148" s="68" t="s">
        <v>1270</v>
      </c>
    </row>
    <row r="149" spans="1:16" ht="13.5" thickBot="1" x14ac:dyDescent="0.25">
      <c r="A149" s="55" t="str">
        <f t="shared" si="12"/>
        <v> AOEB 4 </v>
      </c>
      <c r="B149" s="63" t="str">
        <f t="shared" si="13"/>
        <v>II</v>
      </c>
      <c r="C149" s="55">
        <f t="shared" si="14"/>
        <v>50053.648999999998</v>
      </c>
      <c r="D149" s="16" t="str">
        <f t="shared" si="15"/>
        <v>vis</v>
      </c>
      <c r="E149" s="64">
        <f>VLOOKUP(C149,A!C$21:E$973,3,FALSE)</f>
        <v>3.496852513639948</v>
      </c>
      <c r="F149" s="63" t="s">
        <v>139</v>
      </c>
      <c r="G149" s="16" t="str">
        <f t="shared" si="16"/>
        <v>50053.649</v>
      </c>
      <c r="H149" s="55">
        <f t="shared" si="17"/>
        <v>5613.5</v>
      </c>
      <c r="I149" s="65" t="s">
        <v>1271</v>
      </c>
      <c r="J149" s="66" t="s">
        <v>1272</v>
      </c>
      <c r="K149" s="65">
        <v>5613.5</v>
      </c>
      <c r="L149" s="65" t="s">
        <v>673</v>
      </c>
      <c r="M149" s="66" t="s">
        <v>684</v>
      </c>
      <c r="N149" s="66"/>
      <c r="O149" s="67" t="s">
        <v>827</v>
      </c>
      <c r="P149" s="67" t="s">
        <v>824</v>
      </c>
    </row>
    <row r="150" spans="1:16" ht="13.5" thickBot="1" x14ac:dyDescent="0.25">
      <c r="A150" s="55" t="str">
        <f t="shared" si="12"/>
        <v> AOEB 4 </v>
      </c>
      <c r="B150" s="63" t="str">
        <f t="shared" si="13"/>
        <v>II</v>
      </c>
      <c r="C150" s="55">
        <f t="shared" si="14"/>
        <v>50067.650999999998</v>
      </c>
      <c r="D150" s="16" t="str">
        <f t="shared" si="15"/>
        <v>vis</v>
      </c>
      <c r="E150" s="64">
        <f>VLOOKUP(C150,A!C$21:E$973,3,FALSE)</f>
        <v>11.495847709135864</v>
      </c>
      <c r="F150" s="63" t="s">
        <v>139</v>
      </c>
      <c r="G150" s="16" t="str">
        <f t="shared" si="16"/>
        <v>50067.651</v>
      </c>
      <c r="H150" s="55">
        <f t="shared" si="17"/>
        <v>5621.5</v>
      </c>
      <c r="I150" s="65" t="s">
        <v>1273</v>
      </c>
      <c r="J150" s="66" t="s">
        <v>1274</v>
      </c>
      <c r="K150" s="65">
        <v>5621.5</v>
      </c>
      <c r="L150" s="65" t="s">
        <v>590</v>
      </c>
      <c r="M150" s="66" t="s">
        <v>684</v>
      </c>
      <c r="N150" s="66"/>
      <c r="O150" s="67" t="s">
        <v>827</v>
      </c>
      <c r="P150" s="67" t="s">
        <v>824</v>
      </c>
    </row>
    <row r="151" spans="1:16" ht="13.5" thickBot="1" x14ac:dyDescent="0.25">
      <c r="A151" s="55" t="str">
        <f t="shared" si="12"/>
        <v>IBVS 4555 </v>
      </c>
      <c r="B151" s="63" t="str">
        <f t="shared" si="13"/>
        <v>II</v>
      </c>
      <c r="C151" s="55">
        <f t="shared" si="14"/>
        <v>50279.466500000002</v>
      </c>
      <c r="D151" s="16" t="str">
        <f t="shared" si="15"/>
        <v>vis</v>
      </c>
      <c r="E151" s="64">
        <f>VLOOKUP(C151,A!C$21:E$973,3,FALSE)</f>
        <v>132.50078749142051</v>
      </c>
      <c r="F151" s="63" t="s">
        <v>139</v>
      </c>
      <c r="G151" s="16" t="str">
        <f t="shared" si="16"/>
        <v>50279.4665</v>
      </c>
      <c r="H151" s="55">
        <f t="shared" si="17"/>
        <v>5742.5</v>
      </c>
      <c r="I151" s="65" t="s">
        <v>1284</v>
      </c>
      <c r="J151" s="66" t="s">
        <v>1285</v>
      </c>
      <c r="K151" s="65">
        <v>5742.5</v>
      </c>
      <c r="L151" s="65" t="s">
        <v>1286</v>
      </c>
      <c r="M151" s="66" t="s">
        <v>582</v>
      </c>
      <c r="N151" s="66" t="s">
        <v>1287</v>
      </c>
      <c r="O151" s="67" t="s">
        <v>1288</v>
      </c>
      <c r="P151" s="68" t="s">
        <v>1289</v>
      </c>
    </row>
    <row r="152" spans="1:16" ht="13.5" thickBot="1" x14ac:dyDescent="0.25">
      <c r="A152" s="55" t="str">
        <f t="shared" si="12"/>
        <v>IBVS 4555 </v>
      </c>
      <c r="B152" s="63" t="str">
        <f t="shared" si="13"/>
        <v>II</v>
      </c>
      <c r="C152" s="55">
        <f t="shared" si="14"/>
        <v>50279.466699999997</v>
      </c>
      <c r="D152" s="16" t="str">
        <f t="shared" si="15"/>
        <v>vis</v>
      </c>
      <c r="E152" s="64">
        <f>VLOOKUP(C152,A!C$21:E$973,3,FALSE)</f>
        <v>132.50090174645541</v>
      </c>
      <c r="F152" s="63" t="s">
        <v>139</v>
      </c>
      <c r="G152" s="16" t="str">
        <f t="shared" si="16"/>
        <v>50279.4667</v>
      </c>
      <c r="H152" s="55">
        <f t="shared" si="17"/>
        <v>5742.5</v>
      </c>
      <c r="I152" s="65" t="s">
        <v>1290</v>
      </c>
      <c r="J152" s="66" t="s">
        <v>1291</v>
      </c>
      <c r="K152" s="65">
        <v>5742.5</v>
      </c>
      <c r="L152" s="65" t="s">
        <v>1292</v>
      </c>
      <c r="M152" s="66" t="s">
        <v>582</v>
      </c>
      <c r="N152" s="66" t="s">
        <v>1083</v>
      </c>
      <c r="O152" s="67" t="s">
        <v>1288</v>
      </c>
      <c r="P152" s="68" t="s">
        <v>1289</v>
      </c>
    </row>
    <row r="153" spans="1:16" ht="13.5" thickBot="1" x14ac:dyDescent="0.25">
      <c r="A153" s="55" t="str">
        <f t="shared" si="12"/>
        <v> AOEB 4 </v>
      </c>
      <c r="B153" s="63" t="str">
        <f t="shared" si="13"/>
        <v>II</v>
      </c>
      <c r="C153" s="55">
        <f t="shared" si="14"/>
        <v>50284.703999999998</v>
      </c>
      <c r="D153" s="16" t="str">
        <f t="shared" si="15"/>
        <v>vis</v>
      </c>
      <c r="E153" s="64">
        <f>VLOOKUP(C153,A!C$21:E$973,3,FALSE)</f>
        <v>135.49284129347549</v>
      </c>
      <c r="F153" s="63" t="s">
        <v>139</v>
      </c>
      <c r="G153" s="16" t="str">
        <f t="shared" si="16"/>
        <v>50284.704</v>
      </c>
      <c r="H153" s="55">
        <f t="shared" si="17"/>
        <v>5745.5</v>
      </c>
      <c r="I153" s="65" t="s">
        <v>1297</v>
      </c>
      <c r="J153" s="66" t="s">
        <v>1298</v>
      </c>
      <c r="K153" s="65">
        <v>5745.5</v>
      </c>
      <c r="L153" s="65" t="s">
        <v>942</v>
      </c>
      <c r="M153" s="66" t="s">
        <v>684</v>
      </c>
      <c r="N153" s="66"/>
      <c r="O153" s="67" t="s">
        <v>827</v>
      </c>
      <c r="P153" s="67" t="s">
        <v>824</v>
      </c>
    </row>
    <row r="154" spans="1:16" ht="13.5" thickBot="1" x14ac:dyDescent="0.25">
      <c r="A154" s="55" t="str">
        <f t="shared" si="12"/>
        <v> BBS 112 </v>
      </c>
      <c r="B154" s="63" t="str">
        <f t="shared" si="13"/>
        <v>II</v>
      </c>
      <c r="C154" s="55">
        <f t="shared" si="14"/>
        <v>50286.464200000002</v>
      </c>
      <c r="D154" s="16" t="str">
        <f t="shared" si="15"/>
        <v>vis</v>
      </c>
      <c r="E154" s="64">
        <f>VLOOKUP(C154,A!C$21:E$973,3,FALSE)</f>
        <v>136.4983998810448</v>
      </c>
      <c r="F154" s="63" t="s">
        <v>139</v>
      </c>
      <c r="G154" s="16" t="str">
        <f t="shared" si="16"/>
        <v>50286.4642</v>
      </c>
      <c r="H154" s="55">
        <f t="shared" si="17"/>
        <v>5746.5</v>
      </c>
      <c r="I154" s="65" t="s">
        <v>1299</v>
      </c>
      <c r="J154" s="66" t="s">
        <v>1300</v>
      </c>
      <c r="K154" s="65">
        <v>5746.5</v>
      </c>
      <c r="L154" s="65" t="s">
        <v>1174</v>
      </c>
      <c r="M154" s="66" t="s">
        <v>582</v>
      </c>
      <c r="N154" s="66" t="s">
        <v>583</v>
      </c>
      <c r="O154" s="67" t="s">
        <v>789</v>
      </c>
      <c r="P154" s="67" t="s">
        <v>1301</v>
      </c>
    </row>
    <row r="155" spans="1:16" ht="13.5" thickBot="1" x14ac:dyDescent="0.25">
      <c r="A155" s="55" t="str">
        <f t="shared" si="12"/>
        <v>IBVS 4597 </v>
      </c>
      <c r="B155" s="63" t="str">
        <f t="shared" si="13"/>
        <v>II</v>
      </c>
      <c r="C155" s="55">
        <f t="shared" si="14"/>
        <v>50321.477099999996</v>
      </c>
      <c r="D155" s="16" t="str">
        <f t="shared" si="15"/>
        <v>vis</v>
      </c>
      <c r="E155" s="64">
        <f>VLOOKUP(C155,A!C$21:E$973,3,FALSE)</f>
        <v>156.50040094377334</v>
      </c>
      <c r="F155" s="63" t="s">
        <v>139</v>
      </c>
      <c r="G155" s="16" t="str">
        <f t="shared" si="16"/>
        <v>50321.4771</v>
      </c>
      <c r="H155" s="55">
        <f t="shared" si="17"/>
        <v>5766.5</v>
      </c>
      <c r="I155" s="65" t="s">
        <v>1302</v>
      </c>
      <c r="J155" s="66" t="s">
        <v>1303</v>
      </c>
      <c r="K155" s="65">
        <v>5766.5</v>
      </c>
      <c r="L155" s="65" t="s">
        <v>1304</v>
      </c>
      <c r="M155" s="66" t="s">
        <v>582</v>
      </c>
      <c r="N155" s="66" t="s">
        <v>583</v>
      </c>
      <c r="O155" s="67" t="s">
        <v>1305</v>
      </c>
      <c r="P155" s="68" t="s">
        <v>1306</v>
      </c>
    </row>
    <row r="156" spans="1:16" ht="13.5" thickBot="1" x14ac:dyDescent="0.25">
      <c r="A156" s="55" t="str">
        <f t="shared" si="12"/>
        <v> AOEB 4 </v>
      </c>
      <c r="B156" s="63" t="str">
        <f t="shared" si="13"/>
        <v>I</v>
      </c>
      <c r="C156" s="55">
        <f t="shared" si="14"/>
        <v>50348.601999999999</v>
      </c>
      <c r="D156" s="16" t="str">
        <f t="shared" si="15"/>
        <v>vis</v>
      </c>
      <c r="E156" s="64">
        <f>VLOOKUP(C156,A!C$21:E$973,3,FALSE)</f>
        <v>171.99618331617165</v>
      </c>
      <c r="F156" s="63" t="s">
        <v>139</v>
      </c>
      <c r="G156" s="16" t="str">
        <f t="shared" si="16"/>
        <v>50348.602</v>
      </c>
      <c r="H156" s="55">
        <f t="shared" si="17"/>
        <v>5782</v>
      </c>
      <c r="I156" s="65" t="s">
        <v>1307</v>
      </c>
      <c r="J156" s="66" t="s">
        <v>1308</v>
      </c>
      <c r="K156" s="65">
        <v>5782</v>
      </c>
      <c r="L156" s="65" t="s">
        <v>853</v>
      </c>
      <c r="M156" s="66" t="s">
        <v>1309</v>
      </c>
      <c r="N156" s="66"/>
      <c r="O156" s="67" t="s">
        <v>1310</v>
      </c>
      <c r="P156" s="67" t="s">
        <v>824</v>
      </c>
    </row>
    <row r="157" spans="1:16" ht="13.5" thickBot="1" x14ac:dyDescent="0.25">
      <c r="A157" s="55" t="str">
        <f t="shared" si="12"/>
        <v> BBS 115 </v>
      </c>
      <c r="B157" s="63" t="str">
        <f t="shared" si="13"/>
        <v>I</v>
      </c>
      <c r="C157" s="55">
        <f t="shared" si="14"/>
        <v>50658.428</v>
      </c>
      <c r="D157" s="16" t="str">
        <f t="shared" si="15"/>
        <v>vis</v>
      </c>
      <c r="E157" s="64">
        <f>VLOOKUP(C157,A!C$21:E$973,3,FALSE)</f>
        <v>348.99209000376288</v>
      </c>
      <c r="F157" s="63" t="s">
        <v>139</v>
      </c>
      <c r="G157" s="16" t="str">
        <f t="shared" si="16"/>
        <v>50658.4280</v>
      </c>
      <c r="H157" s="55">
        <f t="shared" si="17"/>
        <v>5959</v>
      </c>
      <c r="I157" s="65" t="s">
        <v>1317</v>
      </c>
      <c r="J157" s="66" t="s">
        <v>1318</v>
      </c>
      <c r="K157" s="65">
        <v>5959</v>
      </c>
      <c r="L157" s="65" t="s">
        <v>1319</v>
      </c>
      <c r="M157" s="66" t="s">
        <v>582</v>
      </c>
      <c r="N157" s="66" t="s">
        <v>583</v>
      </c>
      <c r="O157" s="67" t="s">
        <v>789</v>
      </c>
      <c r="P157" s="67" t="s">
        <v>1320</v>
      </c>
    </row>
    <row r="158" spans="1:16" ht="13.5" thickBot="1" x14ac:dyDescent="0.25">
      <c r="A158" s="55" t="str">
        <f t="shared" si="12"/>
        <v> BBS 116 </v>
      </c>
      <c r="B158" s="63" t="str">
        <f t="shared" si="13"/>
        <v>II</v>
      </c>
      <c r="C158" s="55">
        <f t="shared" si="14"/>
        <v>50778.351000000002</v>
      </c>
      <c r="D158" s="16" t="str">
        <f t="shared" si="15"/>
        <v>vis</v>
      </c>
      <c r="E158" s="64">
        <f>VLOOKUP(C158,A!C$21:E$973,3,FALSE)</f>
        <v>417.50112448665453</v>
      </c>
      <c r="F158" s="63" t="s">
        <v>139</v>
      </c>
      <c r="G158" s="16" t="str">
        <f t="shared" si="16"/>
        <v>50778.351</v>
      </c>
      <c r="H158" s="55">
        <f t="shared" si="17"/>
        <v>6027.5</v>
      </c>
      <c r="I158" s="65" t="s">
        <v>1332</v>
      </c>
      <c r="J158" s="66" t="s">
        <v>1333</v>
      </c>
      <c r="K158" s="65">
        <v>6027.5</v>
      </c>
      <c r="L158" s="65" t="s">
        <v>1049</v>
      </c>
      <c r="M158" s="66" t="s">
        <v>582</v>
      </c>
      <c r="N158" s="66" t="s">
        <v>583</v>
      </c>
      <c r="O158" s="67" t="s">
        <v>789</v>
      </c>
      <c r="P158" s="67" t="s">
        <v>1334</v>
      </c>
    </row>
    <row r="159" spans="1:16" ht="13.5" thickBot="1" x14ac:dyDescent="0.25">
      <c r="A159" s="55" t="str">
        <f t="shared" si="12"/>
        <v>IBVS 4633/4653 </v>
      </c>
      <c r="B159" s="63" t="str">
        <f t="shared" si="13"/>
        <v>I</v>
      </c>
      <c r="C159" s="55">
        <f t="shared" si="14"/>
        <v>51015.524400000002</v>
      </c>
      <c r="D159" s="16" t="str">
        <f t="shared" si="15"/>
        <v>vis</v>
      </c>
      <c r="E159" s="64">
        <f>VLOOKUP(C159,A!C$21:E$973,3,FALSE)</f>
        <v>552.99240338248183</v>
      </c>
      <c r="F159" s="63" t="s">
        <v>139</v>
      </c>
      <c r="G159" s="16" t="str">
        <f t="shared" si="16"/>
        <v>51015.5244</v>
      </c>
      <c r="H159" s="55">
        <f t="shared" si="17"/>
        <v>6163</v>
      </c>
      <c r="I159" s="65" t="s">
        <v>1335</v>
      </c>
      <c r="J159" s="66" t="s">
        <v>1336</v>
      </c>
      <c r="K159" s="65">
        <v>6163</v>
      </c>
      <c r="L159" s="65" t="s">
        <v>1337</v>
      </c>
      <c r="M159" s="66" t="s">
        <v>582</v>
      </c>
      <c r="N159" s="66" t="s">
        <v>1287</v>
      </c>
      <c r="O159" s="67" t="s">
        <v>1288</v>
      </c>
      <c r="P159" s="68" t="s">
        <v>1338</v>
      </c>
    </row>
    <row r="160" spans="1:16" ht="13.5" thickBot="1" x14ac:dyDescent="0.25">
      <c r="A160" s="55" t="str">
        <f t="shared" si="12"/>
        <v>BAVM 132 </v>
      </c>
      <c r="B160" s="63" t="str">
        <f t="shared" si="13"/>
        <v>I</v>
      </c>
      <c r="C160" s="55">
        <f t="shared" si="14"/>
        <v>51549.414499999999</v>
      </c>
      <c r="D160" s="16" t="str">
        <f t="shared" si="15"/>
        <v>vis</v>
      </c>
      <c r="E160" s="64">
        <f>VLOOKUP(C160,A!C$21:E$973,3,FALSE)</f>
        <v>857.99057113156653</v>
      </c>
      <c r="F160" s="63" t="s">
        <v>139</v>
      </c>
      <c r="G160" s="16" t="str">
        <f t="shared" si="16"/>
        <v>51549.4145</v>
      </c>
      <c r="H160" s="55">
        <f t="shared" si="17"/>
        <v>6468</v>
      </c>
      <c r="I160" s="65" t="s">
        <v>1361</v>
      </c>
      <c r="J160" s="66" t="s">
        <v>1362</v>
      </c>
      <c r="K160" s="65">
        <v>6468</v>
      </c>
      <c r="L160" s="65" t="s">
        <v>1363</v>
      </c>
      <c r="M160" s="66" t="s">
        <v>582</v>
      </c>
      <c r="N160" s="66" t="s">
        <v>1364</v>
      </c>
      <c r="O160" s="67" t="s">
        <v>1365</v>
      </c>
      <c r="P160" s="68" t="s">
        <v>1366</v>
      </c>
    </row>
    <row r="161" spans="1:16" ht="13.5" thickBot="1" x14ac:dyDescent="0.25">
      <c r="A161" s="55" t="str">
        <f t="shared" si="12"/>
        <v>BAVM 132 </v>
      </c>
      <c r="B161" s="63" t="str">
        <f t="shared" si="13"/>
        <v>II</v>
      </c>
      <c r="C161" s="55">
        <f t="shared" si="14"/>
        <v>51557.313600000001</v>
      </c>
      <c r="D161" s="16" t="str">
        <f t="shared" si="15"/>
        <v>vis</v>
      </c>
      <c r="E161" s="64">
        <f>VLOOKUP(C161,A!C$21:E$973,3,FALSE)</f>
        <v>862.50313097650007</v>
      </c>
      <c r="F161" s="63" t="s">
        <v>139</v>
      </c>
      <c r="G161" s="16" t="str">
        <f t="shared" si="16"/>
        <v>51557.3136</v>
      </c>
      <c r="H161" s="55">
        <f t="shared" si="17"/>
        <v>6472.5</v>
      </c>
      <c r="I161" s="65" t="s">
        <v>1367</v>
      </c>
      <c r="J161" s="66" t="s">
        <v>1368</v>
      </c>
      <c r="K161" s="65" t="s">
        <v>1369</v>
      </c>
      <c r="L161" s="65" t="s">
        <v>1370</v>
      </c>
      <c r="M161" s="66" t="s">
        <v>582</v>
      </c>
      <c r="N161" s="66" t="s">
        <v>1364</v>
      </c>
      <c r="O161" s="67" t="s">
        <v>1365</v>
      </c>
      <c r="P161" s="68" t="s">
        <v>1366</v>
      </c>
    </row>
    <row r="162" spans="1:16" ht="13.5" thickBot="1" x14ac:dyDescent="0.25">
      <c r="A162" s="55" t="str">
        <f t="shared" si="12"/>
        <v>IBVS 5206 </v>
      </c>
      <c r="B162" s="63" t="str">
        <f t="shared" si="13"/>
        <v>II</v>
      </c>
      <c r="C162" s="55">
        <f t="shared" si="14"/>
        <v>51872.397900000004</v>
      </c>
      <c r="D162" s="16" t="str">
        <f t="shared" si="15"/>
        <v>vis</v>
      </c>
      <c r="E162" s="64">
        <f>VLOOKUP(C162,A!C$21:E$973,3,FALSE)</f>
        <v>1042.5029739900795</v>
      </c>
      <c r="F162" s="63" t="s">
        <v>139</v>
      </c>
      <c r="G162" s="16" t="str">
        <f t="shared" si="16"/>
        <v>51872.3979</v>
      </c>
      <c r="H162" s="55">
        <f t="shared" si="17"/>
        <v>6652.5</v>
      </c>
      <c r="I162" s="65" t="s">
        <v>1382</v>
      </c>
      <c r="J162" s="66" t="s">
        <v>1383</v>
      </c>
      <c r="K162" s="65" t="s">
        <v>1384</v>
      </c>
      <c r="L162" s="65" t="s">
        <v>1385</v>
      </c>
      <c r="M162" s="66" t="s">
        <v>582</v>
      </c>
      <c r="N162" s="66" t="s">
        <v>583</v>
      </c>
      <c r="O162" s="67" t="s">
        <v>1288</v>
      </c>
      <c r="P162" s="68" t="s">
        <v>1386</v>
      </c>
    </row>
    <row r="163" spans="1:16" ht="13.5" thickBot="1" x14ac:dyDescent="0.25">
      <c r="A163" s="55" t="str">
        <f t="shared" si="12"/>
        <v>BAVM 152 </v>
      </c>
      <c r="B163" s="63" t="str">
        <f t="shared" si="13"/>
        <v>II</v>
      </c>
      <c r="C163" s="55">
        <f t="shared" si="14"/>
        <v>51900.407599999999</v>
      </c>
      <c r="D163" s="16" t="str">
        <f t="shared" si="15"/>
        <v>vis</v>
      </c>
      <c r="E163" s="64">
        <f>VLOOKUP(C163,A!C$21:E$973,3,FALSE)</f>
        <v>1058.5042206496448</v>
      </c>
      <c r="F163" s="63" t="s">
        <v>139</v>
      </c>
      <c r="G163" s="16" t="str">
        <f t="shared" si="16"/>
        <v>51900.4076</v>
      </c>
      <c r="H163" s="55">
        <f t="shared" si="17"/>
        <v>6668.5</v>
      </c>
      <c r="I163" s="65" t="s">
        <v>1387</v>
      </c>
      <c r="J163" s="66" t="s">
        <v>1388</v>
      </c>
      <c r="K163" s="65" t="s">
        <v>1389</v>
      </c>
      <c r="L163" s="65" t="s">
        <v>1390</v>
      </c>
      <c r="M163" s="66" t="s">
        <v>582</v>
      </c>
      <c r="N163" s="66" t="s">
        <v>1364</v>
      </c>
      <c r="O163" s="67" t="s">
        <v>1360</v>
      </c>
      <c r="P163" s="68" t="s">
        <v>1391</v>
      </c>
    </row>
    <row r="164" spans="1:16" ht="13.5" thickBot="1" x14ac:dyDescent="0.25">
      <c r="A164" s="55" t="str">
        <f t="shared" si="12"/>
        <v>IBVS 5224 </v>
      </c>
      <c r="B164" s="63" t="str">
        <f t="shared" si="13"/>
        <v>I</v>
      </c>
      <c r="C164" s="55">
        <f t="shared" si="14"/>
        <v>52135.821400000001</v>
      </c>
      <c r="D164" s="16" t="str">
        <f t="shared" si="15"/>
        <v>vis</v>
      </c>
      <c r="E164" s="64">
        <f>VLOOKUP(C164,A!C$21:E$973,3,FALSE)</f>
        <v>1192.99028372302</v>
      </c>
      <c r="F164" s="63" t="s">
        <v>139</v>
      </c>
      <c r="G164" s="16" t="str">
        <f t="shared" si="16"/>
        <v>52135.8214</v>
      </c>
      <c r="H164" s="55">
        <f t="shared" si="17"/>
        <v>6803</v>
      </c>
      <c r="I164" s="65" t="s">
        <v>1392</v>
      </c>
      <c r="J164" s="66" t="s">
        <v>1393</v>
      </c>
      <c r="K164" s="65" t="s">
        <v>1394</v>
      </c>
      <c r="L164" s="65" t="s">
        <v>1395</v>
      </c>
      <c r="M164" s="66" t="s">
        <v>582</v>
      </c>
      <c r="N164" s="66" t="s">
        <v>583</v>
      </c>
      <c r="O164" s="67" t="s">
        <v>1396</v>
      </c>
      <c r="P164" s="68" t="s">
        <v>1397</v>
      </c>
    </row>
    <row r="165" spans="1:16" ht="13.5" thickBot="1" x14ac:dyDescent="0.25">
      <c r="A165" s="55" t="str">
        <f t="shared" si="12"/>
        <v>BAVM 152 </v>
      </c>
      <c r="B165" s="63" t="str">
        <f t="shared" si="13"/>
        <v>I</v>
      </c>
      <c r="C165" s="55">
        <f t="shared" si="14"/>
        <v>52188.335099999997</v>
      </c>
      <c r="D165" s="16" t="str">
        <f t="shared" si="15"/>
        <v>vis</v>
      </c>
      <c r="E165" s="64">
        <f>VLOOKUP(C165,A!C$21:E$973,3,FALSE)</f>
        <v>1222.990057612298</v>
      </c>
      <c r="F165" s="63" t="s">
        <v>139</v>
      </c>
      <c r="G165" s="16" t="str">
        <f t="shared" si="16"/>
        <v>52188.3351</v>
      </c>
      <c r="H165" s="55">
        <f t="shared" si="17"/>
        <v>6833</v>
      </c>
      <c r="I165" s="65" t="s">
        <v>1404</v>
      </c>
      <c r="J165" s="66" t="s">
        <v>1405</v>
      </c>
      <c r="K165" s="65" t="s">
        <v>1406</v>
      </c>
      <c r="L165" s="65" t="s">
        <v>1407</v>
      </c>
      <c r="M165" s="66" t="s">
        <v>582</v>
      </c>
      <c r="N165" s="66" t="s">
        <v>1364</v>
      </c>
      <c r="O165" s="67" t="s">
        <v>1360</v>
      </c>
      <c r="P165" s="68" t="s">
        <v>1391</v>
      </c>
    </row>
    <row r="166" spans="1:16" ht="13.5" thickBot="1" x14ac:dyDescent="0.25">
      <c r="A166" s="55" t="str">
        <f t="shared" si="12"/>
        <v>BAVM 152 </v>
      </c>
      <c r="B166" s="63" t="str">
        <f t="shared" si="13"/>
        <v>I</v>
      </c>
      <c r="C166" s="55">
        <f t="shared" si="14"/>
        <v>52188.335500000001</v>
      </c>
      <c r="D166" s="16" t="str">
        <f t="shared" si="15"/>
        <v>vis</v>
      </c>
      <c r="E166" s="64">
        <f>VLOOKUP(C166,A!C$21:E$973,3,FALSE)</f>
        <v>1222.9902861223761</v>
      </c>
      <c r="F166" s="63" t="s">
        <v>139</v>
      </c>
      <c r="G166" s="16" t="str">
        <f t="shared" si="16"/>
        <v>52188.3355</v>
      </c>
      <c r="H166" s="55">
        <f t="shared" si="17"/>
        <v>6833</v>
      </c>
      <c r="I166" s="65" t="s">
        <v>1408</v>
      </c>
      <c r="J166" s="66" t="s">
        <v>1409</v>
      </c>
      <c r="K166" s="65" t="s">
        <v>1406</v>
      </c>
      <c r="L166" s="65" t="s">
        <v>1395</v>
      </c>
      <c r="M166" s="66" t="s">
        <v>582</v>
      </c>
      <c r="N166" s="66" t="s">
        <v>1410</v>
      </c>
      <c r="O166" s="67" t="s">
        <v>1411</v>
      </c>
      <c r="P166" s="68" t="s">
        <v>1391</v>
      </c>
    </row>
    <row r="167" spans="1:16" ht="13.5" thickBot="1" x14ac:dyDescent="0.25">
      <c r="A167" s="55" t="str">
        <f t="shared" si="12"/>
        <v> BBS 126 </v>
      </c>
      <c r="B167" s="63" t="str">
        <f t="shared" si="13"/>
        <v>I</v>
      </c>
      <c r="C167" s="55">
        <f t="shared" si="14"/>
        <v>52195.337899999999</v>
      </c>
      <c r="D167" s="16" t="str">
        <f t="shared" si="15"/>
        <v>vis</v>
      </c>
      <c r="E167" s="64">
        <f>VLOOKUP(C167,A!C$21:E$973,3,FALSE)</f>
        <v>1226.9905835053869</v>
      </c>
      <c r="F167" s="63" t="s">
        <v>139</v>
      </c>
      <c r="G167" s="16" t="str">
        <f t="shared" si="16"/>
        <v>52195.3379</v>
      </c>
      <c r="H167" s="55">
        <f t="shared" si="17"/>
        <v>6837</v>
      </c>
      <c r="I167" s="65" t="s">
        <v>1412</v>
      </c>
      <c r="J167" s="66" t="s">
        <v>1413</v>
      </c>
      <c r="K167" s="65" t="s">
        <v>1414</v>
      </c>
      <c r="L167" s="65" t="s">
        <v>1415</v>
      </c>
      <c r="M167" s="66" t="s">
        <v>582</v>
      </c>
      <c r="N167" s="66" t="s">
        <v>583</v>
      </c>
      <c r="O167" s="67" t="s">
        <v>1416</v>
      </c>
      <c r="P167" s="67" t="s">
        <v>1417</v>
      </c>
    </row>
    <row r="168" spans="1:16" ht="13.5" thickBot="1" x14ac:dyDescent="0.25">
      <c r="A168" s="55" t="str">
        <f t="shared" si="12"/>
        <v>BAVM 152 </v>
      </c>
      <c r="B168" s="63" t="str">
        <f t="shared" si="13"/>
        <v>I</v>
      </c>
      <c r="C168" s="55">
        <f t="shared" si="14"/>
        <v>52195.337899999999</v>
      </c>
      <c r="D168" s="16" t="str">
        <f t="shared" si="15"/>
        <v>vis</v>
      </c>
      <c r="E168" s="64">
        <f>VLOOKUP(C168,A!C$21:E$973,3,FALSE)</f>
        <v>1226.9905835053869</v>
      </c>
      <c r="F168" s="63" t="s">
        <v>139</v>
      </c>
      <c r="G168" s="16" t="str">
        <f t="shared" si="16"/>
        <v>52195.3379</v>
      </c>
      <c r="H168" s="55">
        <f t="shared" si="17"/>
        <v>6837</v>
      </c>
      <c r="I168" s="65" t="s">
        <v>1412</v>
      </c>
      <c r="J168" s="66" t="s">
        <v>1413</v>
      </c>
      <c r="K168" s="65" t="s">
        <v>1414</v>
      </c>
      <c r="L168" s="65" t="s">
        <v>1415</v>
      </c>
      <c r="M168" s="66" t="s">
        <v>582</v>
      </c>
      <c r="N168" s="66" t="s">
        <v>1410</v>
      </c>
      <c r="O168" s="67" t="s">
        <v>1411</v>
      </c>
      <c r="P168" s="68" t="s">
        <v>1391</v>
      </c>
    </row>
    <row r="169" spans="1:16" ht="13.5" thickBot="1" x14ac:dyDescent="0.25">
      <c r="A169" s="55" t="str">
        <f t="shared" si="12"/>
        <v>BAVM 152 </v>
      </c>
      <c r="B169" s="63" t="str">
        <f t="shared" si="13"/>
        <v>I</v>
      </c>
      <c r="C169" s="55">
        <f t="shared" si="14"/>
        <v>52209.340600000003</v>
      </c>
      <c r="D169" s="16" t="str">
        <f t="shared" si="15"/>
        <v>vis</v>
      </c>
      <c r="E169" s="64">
        <f>VLOOKUP(C169,A!C$21:E$973,3,FALSE)</f>
        <v>1234.9899785935174</v>
      </c>
      <c r="F169" s="63" t="s">
        <v>139</v>
      </c>
      <c r="G169" s="16" t="str">
        <f t="shared" si="16"/>
        <v>52209.3406</v>
      </c>
      <c r="H169" s="55">
        <f t="shared" si="17"/>
        <v>6845</v>
      </c>
      <c r="I169" s="65" t="s">
        <v>1418</v>
      </c>
      <c r="J169" s="66" t="s">
        <v>1419</v>
      </c>
      <c r="K169" s="65" t="s">
        <v>1420</v>
      </c>
      <c r="L169" s="65" t="s">
        <v>1421</v>
      </c>
      <c r="M169" s="66" t="s">
        <v>582</v>
      </c>
      <c r="N169" s="66" t="s">
        <v>1364</v>
      </c>
      <c r="O169" s="67" t="s">
        <v>1422</v>
      </c>
      <c r="P169" s="68" t="s">
        <v>1391</v>
      </c>
    </row>
    <row r="170" spans="1:16" ht="13.5" thickBot="1" x14ac:dyDescent="0.25">
      <c r="A170" s="55" t="str">
        <f t="shared" si="12"/>
        <v>BAVM 152 </v>
      </c>
      <c r="B170" s="63" t="str">
        <f t="shared" si="13"/>
        <v>II</v>
      </c>
      <c r="C170" s="55">
        <f t="shared" si="14"/>
        <v>52224.244299999998</v>
      </c>
      <c r="D170" s="16" t="str">
        <f t="shared" si="15"/>
        <v>vis</v>
      </c>
      <c r="E170" s="64">
        <f>VLOOKUP(C170,A!C$21:E$973,3,FALSE)</f>
        <v>1243.504092626875</v>
      </c>
      <c r="F170" s="63" t="s">
        <v>139</v>
      </c>
      <c r="G170" s="16" t="str">
        <f t="shared" si="16"/>
        <v>52224.2443</v>
      </c>
      <c r="H170" s="55">
        <f t="shared" si="17"/>
        <v>6853.5</v>
      </c>
      <c r="I170" s="65" t="s">
        <v>1423</v>
      </c>
      <c r="J170" s="66" t="s">
        <v>1424</v>
      </c>
      <c r="K170" s="65" t="s">
        <v>1425</v>
      </c>
      <c r="L170" s="65" t="s">
        <v>1426</v>
      </c>
      <c r="M170" s="66" t="s">
        <v>582</v>
      </c>
      <c r="N170" s="66" t="s">
        <v>1364</v>
      </c>
      <c r="O170" s="67" t="s">
        <v>1422</v>
      </c>
      <c r="P170" s="68" t="s">
        <v>1391</v>
      </c>
    </row>
    <row r="171" spans="1:16" ht="13.5" thickBot="1" x14ac:dyDescent="0.25">
      <c r="A171" s="55" t="str">
        <f t="shared" si="12"/>
        <v>OEJV 0074 </v>
      </c>
      <c r="B171" s="63" t="str">
        <f t="shared" si="13"/>
        <v>I</v>
      </c>
      <c r="C171" s="55">
        <f t="shared" si="14"/>
        <v>52461.407639999998</v>
      </c>
      <c r="D171" s="16" t="str">
        <f t="shared" si="15"/>
        <v>vis</v>
      </c>
      <c r="E171" s="64">
        <f>VLOOKUP(C171,A!C$21:E$973,3,FALSE)</f>
        <v>1378.9896244943013</v>
      </c>
      <c r="F171" s="63" t="s">
        <v>139</v>
      </c>
      <c r="G171" s="16" t="str">
        <f t="shared" si="16"/>
        <v>52461.40764</v>
      </c>
      <c r="H171" s="55">
        <f t="shared" si="17"/>
        <v>6989</v>
      </c>
      <c r="I171" s="65" t="s">
        <v>1430</v>
      </c>
      <c r="J171" s="66" t="s">
        <v>1431</v>
      </c>
      <c r="K171" s="65" t="s">
        <v>1432</v>
      </c>
      <c r="L171" s="65" t="s">
        <v>1433</v>
      </c>
      <c r="M171" s="66" t="s">
        <v>1309</v>
      </c>
      <c r="N171" s="66" t="s">
        <v>1410</v>
      </c>
      <c r="O171" s="67" t="s">
        <v>1434</v>
      </c>
      <c r="P171" s="68" t="s">
        <v>1435</v>
      </c>
    </row>
    <row r="172" spans="1:16" ht="13.5" thickBot="1" x14ac:dyDescent="0.25">
      <c r="A172" s="55" t="str">
        <f t="shared" si="12"/>
        <v>BAVM 158 </v>
      </c>
      <c r="B172" s="63" t="str">
        <f t="shared" si="13"/>
        <v>I</v>
      </c>
      <c r="C172" s="55">
        <f t="shared" si="14"/>
        <v>52489.414700000001</v>
      </c>
      <c r="D172" s="16" t="str">
        <f t="shared" si="15"/>
        <v>vis</v>
      </c>
      <c r="E172" s="64">
        <f>VLOOKUP(C172,A!C$21:E$973,3,FALSE)</f>
        <v>1394.9893629873727</v>
      </c>
      <c r="F172" s="63" t="s">
        <v>139</v>
      </c>
      <c r="G172" s="16" t="str">
        <f t="shared" si="16"/>
        <v>52489.4147</v>
      </c>
      <c r="H172" s="55">
        <f t="shared" si="17"/>
        <v>7005</v>
      </c>
      <c r="I172" s="65" t="s">
        <v>1436</v>
      </c>
      <c r="J172" s="66" t="s">
        <v>1437</v>
      </c>
      <c r="K172" s="65" t="s">
        <v>1438</v>
      </c>
      <c r="L172" s="65" t="s">
        <v>1439</v>
      </c>
      <c r="M172" s="66" t="s">
        <v>582</v>
      </c>
      <c r="N172" s="66" t="s">
        <v>139</v>
      </c>
      <c r="O172" s="67" t="s">
        <v>1422</v>
      </c>
      <c r="P172" s="68" t="s">
        <v>1440</v>
      </c>
    </row>
    <row r="173" spans="1:16" ht="13.5" thickBot="1" x14ac:dyDescent="0.25">
      <c r="A173" s="55" t="str">
        <f t="shared" si="12"/>
        <v>BAVM 158 </v>
      </c>
      <c r="B173" s="63" t="str">
        <f t="shared" si="13"/>
        <v>II</v>
      </c>
      <c r="C173" s="55">
        <f t="shared" si="14"/>
        <v>52532.3272</v>
      </c>
      <c r="D173" s="16" t="str">
        <f t="shared" si="15"/>
        <v>vis</v>
      </c>
      <c r="E173" s="64">
        <f>VLOOKUP(C173,A!C$21:E$973,3,FALSE)</f>
        <v>1419.5042095326303</v>
      </c>
      <c r="F173" s="63" t="s">
        <v>139</v>
      </c>
      <c r="G173" s="16" t="str">
        <f t="shared" si="16"/>
        <v>52532.3272</v>
      </c>
      <c r="H173" s="55">
        <f t="shared" si="17"/>
        <v>7029.5</v>
      </c>
      <c r="I173" s="65" t="s">
        <v>1441</v>
      </c>
      <c r="J173" s="66" t="s">
        <v>1442</v>
      </c>
      <c r="K173" s="65" t="s">
        <v>1443</v>
      </c>
      <c r="L173" s="65" t="s">
        <v>1390</v>
      </c>
      <c r="M173" s="66" t="s">
        <v>582</v>
      </c>
      <c r="N173" s="66" t="s">
        <v>139</v>
      </c>
      <c r="O173" s="67" t="s">
        <v>1422</v>
      </c>
      <c r="P173" s="68" t="s">
        <v>1440</v>
      </c>
    </row>
    <row r="174" spans="1:16" ht="13.5" thickBot="1" x14ac:dyDescent="0.25">
      <c r="A174" s="55" t="str">
        <f t="shared" si="12"/>
        <v> BBS 129 </v>
      </c>
      <c r="B174" s="63" t="str">
        <f t="shared" si="13"/>
        <v>II</v>
      </c>
      <c r="C174" s="55">
        <f t="shared" si="14"/>
        <v>52658.362999999998</v>
      </c>
      <c r="D174" s="16" t="str">
        <f t="shared" si="15"/>
        <v>vis</v>
      </c>
      <c r="E174" s="64">
        <f>VLOOKUP(C174,A!C$21:E$973,3,FALSE)</f>
        <v>1491.5053349904533</v>
      </c>
      <c r="F174" s="63" t="s">
        <v>139</v>
      </c>
      <c r="G174" s="16" t="str">
        <f t="shared" si="16"/>
        <v>52658.363</v>
      </c>
      <c r="H174" s="55">
        <f t="shared" si="17"/>
        <v>7101.5</v>
      </c>
      <c r="I174" s="65" t="s">
        <v>1444</v>
      </c>
      <c r="J174" s="66" t="s">
        <v>1445</v>
      </c>
      <c r="K174" s="65" t="s">
        <v>1446</v>
      </c>
      <c r="L174" s="65" t="s">
        <v>1447</v>
      </c>
      <c r="M174" s="66" t="s">
        <v>582</v>
      </c>
      <c r="N174" s="66" t="s">
        <v>583</v>
      </c>
      <c r="O174" s="67" t="s">
        <v>789</v>
      </c>
      <c r="P174" s="67" t="s">
        <v>1448</v>
      </c>
    </row>
    <row r="175" spans="1:16" ht="13.5" thickBot="1" x14ac:dyDescent="0.25">
      <c r="A175" s="55" t="str">
        <f t="shared" si="12"/>
        <v>BAVM 172 </v>
      </c>
      <c r="B175" s="63" t="str">
        <f t="shared" si="13"/>
        <v>II</v>
      </c>
      <c r="C175" s="55">
        <f t="shared" si="14"/>
        <v>52833.407200000001</v>
      </c>
      <c r="D175" s="16" t="str">
        <f t="shared" si="15"/>
        <v>vis</v>
      </c>
      <c r="E175" s="64">
        <f>VLOOKUP(C175,A!C$21:E$973,3,FALSE)</f>
        <v>1591.5037434177793</v>
      </c>
      <c r="F175" s="63" t="s">
        <v>139</v>
      </c>
      <c r="G175" s="16" t="str">
        <f t="shared" si="16"/>
        <v>52833.4072</v>
      </c>
      <c r="H175" s="55">
        <f t="shared" si="17"/>
        <v>7201.5</v>
      </c>
      <c r="I175" s="65" t="s">
        <v>1449</v>
      </c>
      <c r="J175" s="66" t="s">
        <v>1450</v>
      </c>
      <c r="K175" s="65" t="s">
        <v>1451</v>
      </c>
      <c r="L175" s="65" t="s">
        <v>1452</v>
      </c>
      <c r="M175" s="66" t="s">
        <v>582</v>
      </c>
      <c r="N175" s="66" t="s">
        <v>1410</v>
      </c>
      <c r="O175" s="67" t="s">
        <v>1453</v>
      </c>
      <c r="P175" s="68" t="s">
        <v>1454</v>
      </c>
    </row>
    <row r="176" spans="1:16" ht="13.5" thickBot="1" x14ac:dyDescent="0.25">
      <c r="A176" s="55" t="str">
        <f t="shared" si="12"/>
        <v>OEJV 0074 </v>
      </c>
      <c r="B176" s="63" t="str">
        <f t="shared" si="13"/>
        <v>II</v>
      </c>
      <c r="C176" s="55">
        <f t="shared" si="14"/>
        <v>52840.408380000001</v>
      </c>
      <c r="D176" s="16" t="str">
        <f t="shared" si="15"/>
        <v>vis</v>
      </c>
      <c r="E176" s="64">
        <f>VLOOKUP(C176,A!C$21:E$973,3,FALSE)</f>
        <v>1595.5033438450607</v>
      </c>
      <c r="F176" s="63" t="s">
        <v>139</v>
      </c>
      <c r="G176" s="16" t="str">
        <f t="shared" si="16"/>
        <v>52840.40838</v>
      </c>
      <c r="H176" s="55">
        <f t="shared" si="17"/>
        <v>7205.5</v>
      </c>
      <c r="I176" s="65" t="s">
        <v>1455</v>
      </c>
      <c r="J176" s="66" t="s">
        <v>1456</v>
      </c>
      <c r="K176" s="65" t="s">
        <v>1457</v>
      </c>
      <c r="L176" s="65" t="s">
        <v>1458</v>
      </c>
      <c r="M176" s="66" t="s">
        <v>1309</v>
      </c>
      <c r="N176" s="66" t="s">
        <v>1410</v>
      </c>
      <c r="O176" s="67" t="s">
        <v>1434</v>
      </c>
      <c r="P176" s="68" t="s">
        <v>1435</v>
      </c>
    </row>
    <row r="177" spans="1:16" ht="13.5" thickBot="1" x14ac:dyDescent="0.25">
      <c r="A177" s="55" t="str">
        <f t="shared" si="12"/>
        <v>OEJV 0074 </v>
      </c>
      <c r="B177" s="63" t="str">
        <f t="shared" si="13"/>
        <v>II</v>
      </c>
      <c r="C177" s="55">
        <f t="shared" si="14"/>
        <v>52903.4</v>
      </c>
      <c r="D177" s="16" t="str">
        <f t="shared" si="15"/>
        <v>vis</v>
      </c>
      <c r="E177" s="64">
        <f>VLOOKUP(C177,A!C$21:E$973,3,FALSE)</f>
        <v>1631.4888934620078</v>
      </c>
      <c r="F177" s="63" t="s">
        <v>139</v>
      </c>
      <c r="G177" s="16" t="str">
        <f t="shared" si="16"/>
        <v>52903.400</v>
      </c>
      <c r="H177" s="55">
        <f t="shared" si="17"/>
        <v>7241.5</v>
      </c>
      <c r="I177" s="65" t="s">
        <v>1459</v>
      </c>
      <c r="J177" s="66" t="s">
        <v>1460</v>
      </c>
      <c r="K177" s="65" t="s">
        <v>1461</v>
      </c>
      <c r="L177" s="65" t="s">
        <v>1154</v>
      </c>
      <c r="M177" s="66" t="s">
        <v>684</v>
      </c>
      <c r="N177" s="66"/>
      <c r="O177" s="67" t="s">
        <v>1462</v>
      </c>
      <c r="P177" s="68" t="s">
        <v>1435</v>
      </c>
    </row>
    <row r="178" spans="1:16" ht="13.5" thickBot="1" x14ac:dyDescent="0.25">
      <c r="A178" s="55" t="str">
        <f t="shared" si="12"/>
        <v>BAVM 172 </v>
      </c>
      <c r="B178" s="63" t="str">
        <f t="shared" si="13"/>
        <v>II</v>
      </c>
      <c r="C178" s="55">
        <f t="shared" si="14"/>
        <v>52931.436600000001</v>
      </c>
      <c r="D178" s="16" t="str">
        <f t="shared" si="15"/>
        <v>vis</v>
      </c>
      <c r="E178" s="64">
        <f>VLOOKUP(C178,A!C$21:E$973,3,FALSE)</f>
        <v>1647.5055074241584</v>
      </c>
      <c r="F178" s="63" t="s">
        <v>139</v>
      </c>
      <c r="G178" s="16" t="str">
        <f t="shared" si="16"/>
        <v>52931.4366</v>
      </c>
      <c r="H178" s="55">
        <f t="shared" si="17"/>
        <v>7257.5</v>
      </c>
      <c r="I178" s="65" t="s">
        <v>1466</v>
      </c>
      <c r="J178" s="66" t="s">
        <v>1467</v>
      </c>
      <c r="K178" s="65" t="s">
        <v>1468</v>
      </c>
      <c r="L178" s="65" t="s">
        <v>1469</v>
      </c>
      <c r="M178" s="66" t="s">
        <v>582</v>
      </c>
      <c r="N178" s="66" t="s">
        <v>1410</v>
      </c>
      <c r="O178" s="67" t="s">
        <v>1411</v>
      </c>
      <c r="P178" s="68" t="s">
        <v>1454</v>
      </c>
    </row>
    <row r="179" spans="1:16" ht="13.5" thickBot="1" x14ac:dyDescent="0.25">
      <c r="A179" s="55" t="str">
        <f t="shared" si="12"/>
        <v>IBVS 5753 </v>
      </c>
      <c r="B179" s="63" t="str">
        <f t="shared" si="13"/>
        <v>II</v>
      </c>
      <c r="C179" s="55">
        <f t="shared" si="14"/>
        <v>53183.504200000003</v>
      </c>
      <c r="D179" s="16" t="str">
        <f t="shared" si="15"/>
        <v>vis</v>
      </c>
      <c r="E179" s="64">
        <f>VLOOKUP(C179,A!C$21:E$973,3,FALSE)</f>
        <v>1791.5054732390522</v>
      </c>
      <c r="F179" s="63" t="s">
        <v>139</v>
      </c>
      <c r="G179" s="16" t="str">
        <f t="shared" si="16"/>
        <v>53183.5042</v>
      </c>
      <c r="H179" s="55">
        <f t="shared" si="17"/>
        <v>7401.5</v>
      </c>
      <c r="I179" s="65" t="s">
        <v>1482</v>
      </c>
      <c r="J179" s="66" t="s">
        <v>1483</v>
      </c>
      <c r="K179" s="65" t="s">
        <v>1484</v>
      </c>
      <c r="L179" s="65" t="s">
        <v>1395</v>
      </c>
      <c r="M179" s="66" t="s">
        <v>582</v>
      </c>
      <c r="N179" s="66" t="s">
        <v>583</v>
      </c>
      <c r="O179" s="67" t="s">
        <v>1485</v>
      </c>
      <c r="P179" s="68" t="s">
        <v>1486</v>
      </c>
    </row>
    <row r="180" spans="1:16" ht="13.5" thickBot="1" x14ac:dyDescent="0.25">
      <c r="A180" s="55" t="str">
        <f t="shared" si="12"/>
        <v>IBVS 5684 </v>
      </c>
      <c r="B180" s="63" t="str">
        <f t="shared" si="13"/>
        <v>II</v>
      </c>
      <c r="C180" s="55">
        <f t="shared" si="14"/>
        <v>53197.506200000003</v>
      </c>
      <c r="D180" s="16" t="str">
        <f t="shared" si="15"/>
        <v>vis</v>
      </c>
      <c r="E180" s="64">
        <f>VLOOKUP(C180,A!C$21:E$973,3,FALSE)</f>
        <v>1799.5044684345482</v>
      </c>
      <c r="F180" s="63" t="s">
        <v>139</v>
      </c>
      <c r="G180" s="16" t="str">
        <f t="shared" si="16"/>
        <v>53197.5062</v>
      </c>
      <c r="H180" s="55">
        <f t="shared" si="17"/>
        <v>7409.5</v>
      </c>
      <c r="I180" s="65" t="s">
        <v>1487</v>
      </c>
      <c r="J180" s="66" t="s">
        <v>1488</v>
      </c>
      <c r="K180" s="65" t="s">
        <v>1489</v>
      </c>
      <c r="L180" s="65" t="s">
        <v>1490</v>
      </c>
      <c r="M180" s="66" t="s">
        <v>582</v>
      </c>
      <c r="N180" s="66" t="s">
        <v>583</v>
      </c>
      <c r="O180" s="67" t="s">
        <v>1485</v>
      </c>
      <c r="P180" s="68" t="s">
        <v>1491</v>
      </c>
    </row>
    <row r="181" spans="1:16" ht="13.5" thickBot="1" x14ac:dyDescent="0.25">
      <c r="A181" s="55" t="str">
        <f t="shared" si="12"/>
        <v>IBVS 5653 </v>
      </c>
      <c r="B181" s="63" t="str">
        <f t="shared" si="13"/>
        <v>II</v>
      </c>
      <c r="C181" s="55">
        <f t="shared" si="14"/>
        <v>53302.535400000001</v>
      </c>
      <c r="D181" s="16" t="str">
        <f t="shared" si="15"/>
        <v>vis</v>
      </c>
      <c r="E181" s="64">
        <f>VLOOKUP(C181,A!C$21:E$973,3,FALSE)</f>
        <v>1859.5050445084471</v>
      </c>
      <c r="F181" s="63" t="s">
        <v>139</v>
      </c>
      <c r="G181" s="16" t="str">
        <f t="shared" si="16"/>
        <v>53302.5354</v>
      </c>
      <c r="H181" s="55">
        <f t="shared" si="17"/>
        <v>7469.5</v>
      </c>
      <c r="I181" s="65" t="s">
        <v>1496</v>
      </c>
      <c r="J181" s="66" t="s">
        <v>1497</v>
      </c>
      <c r="K181" s="65" t="s">
        <v>1498</v>
      </c>
      <c r="L181" s="65" t="s">
        <v>1499</v>
      </c>
      <c r="M181" s="66" t="s">
        <v>582</v>
      </c>
      <c r="N181" s="66" t="s">
        <v>583</v>
      </c>
      <c r="O181" s="67" t="s">
        <v>789</v>
      </c>
      <c r="P181" s="68" t="s">
        <v>1500</v>
      </c>
    </row>
    <row r="182" spans="1:16" ht="13.5" thickBot="1" x14ac:dyDescent="0.25">
      <c r="A182" s="55" t="str">
        <f t="shared" si="12"/>
        <v>IBVS 5736 </v>
      </c>
      <c r="B182" s="63" t="str">
        <f t="shared" si="13"/>
        <v>II</v>
      </c>
      <c r="C182" s="55">
        <f t="shared" si="14"/>
        <v>53351.5484</v>
      </c>
      <c r="D182" s="16" t="str">
        <f t="shared" si="15"/>
        <v>vis</v>
      </c>
      <c r="E182" s="64">
        <f>VLOOKUP(C182,A!C$21:E$973,3,FALSE)</f>
        <v>1887.504955343815</v>
      </c>
      <c r="F182" s="63" t="s">
        <v>139</v>
      </c>
      <c r="G182" s="16" t="str">
        <f t="shared" si="16"/>
        <v>53351.5484</v>
      </c>
      <c r="H182" s="55">
        <f t="shared" si="17"/>
        <v>7497.5</v>
      </c>
      <c r="I182" s="65" t="s">
        <v>1501</v>
      </c>
      <c r="J182" s="66" t="s">
        <v>1502</v>
      </c>
      <c r="K182" s="65" t="s">
        <v>1503</v>
      </c>
      <c r="L182" s="65" t="s">
        <v>1504</v>
      </c>
      <c r="M182" s="66" t="s">
        <v>582</v>
      </c>
      <c r="N182" s="66" t="s">
        <v>583</v>
      </c>
      <c r="O182" s="67" t="s">
        <v>1505</v>
      </c>
      <c r="P182" s="68" t="s">
        <v>1506</v>
      </c>
    </row>
    <row r="183" spans="1:16" ht="13.5" thickBot="1" x14ac:dyDescent="0.25">
      <c r="A183" s="55" t="str">
        <f t="shared" si="12"/>
        <v>IBVS 5736 </v>
      </c>
      <c r="B183" s="63" t="str">
        <f t="shared" si="13"/>
        <v>II</v>
      </c>
      <c r="C183" s="55">
        <f t="shared" si="14"/>
        <v>53400.557200000003</v>
      </c>
      <c r="D183" s="16" t="str">
        <f t="shared" si="15"/>
        <v>vis</v>
      </c>
      <c r="E183" s="64">
        <f>VLOOKUP(C183,A!C$21:E$973,3,FALSE)</f>
        <v>1915.5024668233918</v>
      </c>
      <c r="F183" s="63" t="s">
        <v>139</v>
      </c>
      <c r="G183" s="16" t="str">
        <f t="shared" si="16"/>
        <v>53400.5572</v>
      </c>
      <c r="H183" s="55">
        <f t="shared" si="17"/>
        <v>7525.5</v>
      </c>
      <c r="I183" s="65" t="s">
        <v>1507</v>
      </c>
      <c r="J183" s="66" t="s">
        <v>1508</v>
      </c>
      <c r="K183" s="65" t="s">
        <v>1509</v>
      </c>
      <c r="L183" s="65" t="s">
        <v>1510</v>
      </c>
      <c r="M183" s="66" t="s">
        <v>582</v>
      </c>
      <c r="N183" s="66" t="s">
        <v>583</v>
      </c>
      <c r="O183" s="67" t="s">
        <v>1505</v>
      </c>
      <c r="P183" s="68" t="s">
        <v>1506</v>
      </c>
    </row>
    <row r="184" spans="1:16" ht="13.5" thickBot="1" x14ac:dyDescent="0.25">
      <c r="A184" s="55" t="str">
        <f t="shared" si="12"/>
        <v>OEJV 0074 </v>
      </c>
      <c r="B184" s="63" t="str">
        <f t="shared" si="13"/>
        <v>I</v>
      </c>
      <c r="C184" s="55">
        <f t="shared" si="14"/>
        <v>53632.470090000003</v>
      </c>
      <c r="D184" s="16" t="str">
        <f t="shared" si="15"/>
        <v>vis</v>
      </c>
      <c r="E184" s="64">
        <f>VLOOKUP(C184,A!C$21:E$973,3,FALSE)</f>
        <v>2047.9885468750642</v>
      </c>
      <c r="F184" s="63" t="s">
        <v>139</v>
      </c>
      <c r="G184" s="16" t="str">
        <f t="shared" si="16"/>
        <v>53632.47009</v>
      </c>
      <c r="H184" s="55">
        <f t="shared" si="17"/>
        <v>7658</v>
      </c>
      <c r="I184" s="65" t="s">
        <v>1516</v>
      </c>
      <c r="J184" s="66" t="s">
        <v>1517</v>
      </c>
      <c r="K184" s="65" t="s">
        <v>1518</v>
      </c>
      <c r="L184" s="65" t="s">
        <v>1519</v>
      </c>
      <c r="M184" s="66" t="s">
        <v>1309</v>
      </c>
      <c r="N184" s="66" t="s">
        <v>1520</v>
      </c>
      <c r="O184" s="67" t="s">
        <v>1521</v>
      </c>
      <c r="P184" s="68" t="s">
        <v>1435</v>
      </c>
    </row>
    <row r="185" spans="1:16" ht="13.5" thickBot="1" x14ac:dyDescent="0.25">
      <c r="A185" s="55" t="str">
        <f t="shared" si="12"/>
        <v>BAVM 178 </v>
      </c>
      <c r="B185" s="63" t="str">
        <f t="shared" si="13"/>
        <v>II</v>
      </c>
      <c r="C185" s="55">
        <f t="shared" si="14"/>
        <v>53661.382700000002</v>
      </c>
      <c r="D185" s="16" t="str">
        <f t="shared" si="15"/>
        <v>vis</v>
      </c>
      <c r="E185" s="64">
        <f>VLOOKUP(C185,A!C$21:E$973,3,FALSE)</f>
        <v>2064.5056036154751</v>
      </c>
      <c r="F185" s="63" t="s">
        <v>139</v>
      </c>
      <c r="G185" s="16" t="str">
        <f t="shared" si="16"/>
        <v>53661.3827</v>
      </c>
      <c r="H185" s="55">
        <f t="shared" si="17"/>
        <v>7674.5</v>
      </c>
      <c r="I185" s="65" t="s">
        <v>1522</v>
      </c>
      <c r="J185" s="66" t="s">
        <v>1523</v>
      </c>
      <c r="K185" s="65" t="s">
        <v>1524</v>
      </c>
      <c r="L185" s="65" t="s">
        <v>1525</v>
      </c>
      <c r="M185" s="66" t="s">
        <v>1309</v>
      </c>
      <c r="N185" s="66" t="s">
        <v>139</v>
      </c>
      <c r="O185" s="67" t="s">
        <v>1365</v>
      </c>
      <c r="P185" s="68" t="s">
        <v>1526</v>
      </c>
    </row>
    <row r="186" spans="1:16" ht="13.5" thickBot="1" x14ac:dyDescent="0.25">
      <c r="A186" s="55" t="str">
        <f t="shared" si="12"/>
        <v>OEJV 0074 </v>
      </c>
      <c r="B186" s="63" t="str">
        <f t="shared" si="13"/>
        <v>I</v>
      </c>
      <c r="C186" s="55">
        <f t="shared" si="14"/>
        <v>53709.490449999998</v>
      </c>
      <c r="D186" s="16" t="str">
        <f t="shared" si="15"/>
        <v>vis</v>
      </c>
      <c r="E186" s="64">
        <f>VLOOKUP(C186,A!C$21:E$973,3,FALSE)</f>
        <v>2091.988367586056</v>
      </c>
      <c r="F186" s="63" t="s">
        <v>139</v>
      </c>
      <c r="G186" s="16" t="str">
        <f t="shared" si="16"/>
        <v>53709.49045</v>
      </c>
      <c r="H186" s="55">
        <f t="shared" si="17"/>
        <v>7702</v>
      </c>
      <c r="I186" s="65" t="s">
        <v>1527</v>
      </c>
      <c r="J186" s="66" t="s">
        <v>1528</v>
      </c>
      <c r="K186" s="65" t="s">
        <v>1529</v>
      </c>
      <c r="L186" s="65" t="s">
        <v>1530</v>
      </c>
      <c r="M186" s="66" t="s">
        <v>1309</v>
      </c>
      <c r="N186" s="66" t="s">
        <v>39</v>
      </c>
      <c r="O186" s="67" t="s">
        <v>1531</v>
      </c>
      <c r="P186" s="68" t="s">
        <v>1435</v>
      </c>
    </row>
    <row r="187" spans="1:16" ht="13.5" thickBot="1" x14ac:dyDescent="0.25">
      <c r="A187" s="55" t="str">
        <f t="shared" si="12"/>
        <v>IBVS 5736 </v>
      </c>
      <c r="B187" s="63" t="str">
        <f t="shared" si="13"/>
        <v>I</v>
      </c>
      <c r="C187" s="55">
        <f t="shared" si="14"/>
        <v>53989.565199999997</v>
      </c>
      <c r="D187" s="16" t="str">
        <f t="shared" si="15"/>
        <v>vis</v>
      </c>
      <c r="E187" s="64">
        <f>VLOOKUP(C187,A!C$21:E$973,3,FALSE)</f>
        <v>2251.9881233087849</v>
      </c>
      <c r="F187" s="63" t="s">
        <v>139</v>
      </c>
      <c r="G187" s="16" t="str">
        <f t="shared" si="16"/>
        <v>53989.5652</v>
      </c>
      <c r="H187" s="55">
        <f t="shared" si="17"/>
        <v>7862</v>
      </c>
      <c r="I187" s="65" t="s">
        <v>1536</v>
      </c>
      <c r="J187" s="66" t="s">
        <v>1537</v>
      </c>
      <c r="K187" s="65" t="s">
        <v>1538</v>
      </c>
      <c r="L187" s="65" t="s">
        <v>1539</v>
      </c>
      <c r="M187" s="66" t="s">
        <v>582</v>
      </c>
      <c r="N187" s="66" t="s">
        <v>583</v>
      </c>
      <c r="O187" s="67" t="s">
        <v>1505</v>
      </c>
      <c r="P187" s="68" t="s">
        <v>1506</v>
      </c>
    </row>
    <row r="188" spans="1:16" ht="13.5" thickBot="1" x14ac:dyDescent="0.25">
      <c r="A188" s="55" t="str">
        <f t="shared" si="12"/>
        <v>BAVM 183 </v>
      </c>
      <c r="B188" s="63" t="str">
        <f t="shared" si="13"/>
        <v>I</v>
      </c>
      <c r="C188" s="55">
        <f t="shared" si="14"/>
        <v>54026.3249</v>
      </c>
      <c r="D188" s="16" t="str">
        <f t="shared" si="15"/>
        <v>vis</v>
      </c>
      <c r="E188" s="64">
        <f>VLOOKUP(C188,A!C$21:E$973,3,FALSE)</f>
        <v>2272.9880278715532</v>
      </c>
      <c r="F188" s="63" t="s">
        <v>139</v>
      </c>
      <c r="G188" s="16" t="str">
        <f t="shared" si="16"/>
        <v>54026.3249</v>
      </c>
      <c r="H188" s="55">
        <f t="shared" si="17"/>
        <v>7883</v>
      </c>
      <c r="I188" s="65" t="s">
        <v>1540</v>
      </c>
      <c r="J188" s="66" t="s">
        <v>1541</v>
      </c>
      <c r="K188" s="65" t="s">
        <v>1542</v>
      </c>
      <c r="L188" s="65" t="s">
        <v>1543</v>
      </c>
      <c r="M188" s="66" t="s">
        <v>1309</v>
      </c>
      <c r="N188" s="66" t="s">
        <v>1410</v>
      </c>
      <c r="O188" s="67" t="s">
        <v>1411</v>
      </c>
      <c r="P188" s="68" t="s">
        <v>1544</v>
      </c>
    </row>
    <row r="189" spans="1:16" ht="13.5" thickBot="1" x14ac:dyDescent="0.25">
      <c r="A189" s="55" t="str">
        <f t="shared" si="12"/>
        <v>BAVM 183 </v>
      </c>
      <c r="B189" s="63" t="str">
        <f t="shared" si="13"/>
        <v>I</v>
      </c>
      <c r="C189" s="55">
        <f t="shared" si="14"/>
        <v>54096.3436</v>
      </c>
      <c r="D189" s="16" t="str">
        <f t="shared" si="15"/>
        <v>vis</v>
      </c>
      <c r="E189" s="64">
        <f>VLOOKUP(C189,A!C$21:E$973,3,FALSE)</f>
        <v>2312.9879739431758</v>
      </c>
      <c r="F189" s="63" t="s">
        <v>139</v>
      </c>
      <c r="G189" s="16" t="str">
        <f t="shared" si="16"/>
        <v>54096.3436</v>
      </c>
      <c r="H189" s="55">
        <f t="shared" si="17"/>
        <v>7923</v>
      </c>
      <c r="I189" s="65" t="s">
        <v>1545</v>
      </c>
      <c r="J189" s="66" t="s">
        <v>1546</v>
      </c>
      <c r="K189" s="65" t="s">
        <v>1547</v>
      </c>
      <c r="L189" s="65" t="s">
        <v>1548</v>
      </c>
      <c r="M189" s="66" t="s">
        <v>1309</v>
      </c>
      <c r="N189" s="66" t="s">
        <v>1410</v>
      </c>
      <c r="O189" s="67" t="s">
        <v>1549</v>
      </c>
      <c r="P189" s="68" t="s">
        <v>1544</v>
      </c>
    </row>
    <row r="190" spans="1:16" ht="26.25" thickBot="1" x14ac:dyDescent="0.25">
      <c r="A190" s="55" t="str">
        <f t="shared" si="12"/>
        <v>JAAVSO 36(2);171 </v>
      </c>
      <c r="B190" s="63" t="str">
        <f t="shared" si="13"/>
        <v>I</v>
      </c>
      <c r="C190" s="55">
        <f t="shared" si="14"/>
        <v>54381.669900000001</v>
      </c>
      <c r="D190" s="16" t="str">
        <f t="shared" si="15"/>
        <v>vis</v>
      </c>
      <c r="E190" s="64">
        <f>VLOOKUP(C190,A!C$21:E$973,3,FALSE)</f>
        <v>2475.9878098843674</v>
      </c>
      <c r="F190" s="63" t="s">
        <v>139</v>
      </c>
      <c r="G190" s="16" t="str">
        <f t="shared" si="16"/>
        <v>54381.6699</v>
      </c>
      <c r="H190" s="55">
        <f t="shared" si="17"/>
        <v>8086</v>
      </c>
      <c r="I190" s="65" t="s">
        <v>1558</v>
      </c>
      <c r="J190" s="66" t="s">
        <v>1559</v>
      </c>
      <c r="K190" s="65" t="s">
        <v>1560</v>
      </c>
      <c r="L190" s="65" t="s">
        <v>1553</v>
      </c>
      <c r="M190" s="66" t="s">
        <v>1309</v>
      </c>
      <c r="N190" s="66" t="s">
        <v>1402</v>
      </c>
      <c r="O190" s="67" t="s">
        <v>1477</v>
      </c>
      <c r="P190" s="68" t="s">
        <v>1561</v>
      </c>
    </row>
    <row r="191" spans="1:16" ht="13.5" thickBot="1" x14ac:dyDescent="0.25">
      <c r="A191" s="55" t="str">
        <f t="shared" si="12"/>
        <v>IBVS 5835 </v>
      </c>
      <c r="B191" s="63" t="str">
        <f t="shared" si="13"/>
        <v>II</v>
      </c>
      <c r="C191" s="55">
        <f t="shared" si="14"/>
        <v>54454.346100000002</v>
      </c>
      <c r="D191" s="16" t="str">
        <f t="shared" si="15"/>
        <v>vis</v>
      </c>
      <c r="E191" s="64">
        <f>VLOOKUP(C191,A!C$21:E$973,3,FALSE)</f>
        <v>2517.5059197705905</v>
      </c>
      <c r="F191" s="63" t="s">
        <v>139</v>
      </c>
      <c r="G191" s="16" t="str">
        <f t="shared" si="16"/>
        <v>54454.3461</v>
      </c>
      <c r="H191" s="55">
        <f t="shared" si="17"/>
        <v>8127.5</v>
      </c>
      <c r="I191" s="65" t="s">
        <v>1566</v>
      </c>
      <c r="J191" s="66" t="s">
        <v>1567</v>
      </c>
      <c r="K191" s="65" t="s">
        <v>1568</v>
      </c>
      <c r="L191" s="65" t="s">
        <v>1569</v>
      </c>
      <c r="M191" s="66" t="s">
        <v>1309</v>
      </c>
      <c r="N191" s="66" t="s">
        <v>139</v>
      </c>
      <c r="O191" s="67" t="s">
        <v>1570</v>
      </c>
      <c r="P191" s="68" t="s">
        <v>1571</v>
      </c>
    </row>
    <row r="192" spans="1:16" ht="13.5" thickBot="1" x14ac:dyDescent="0.25">
      <c r="A192" s="55" t="str">
        <f t="shared" si="12"/>
        <v>IBVS 5933 </v>
      </c>
      <c r="B192" s="63" t="str">
        <f t="shared" si="13"/>
        <v>I</v>
      </c>
      <c r="C192" s="55">
        <f t="shared" si="14"/>
        <v>54649.490899999997</v>
      </c>
      <c r="D192" s="16" t="str">
        <f t="shared" si="15"/>
        <v>vis</v>
      </c>
      <c r="E192" s="64">
        <f>VLOOKUP(C192,A!C$21:E$973,3,FALSE)</f>
        <v>2628.987302260658</v>
      </c>
      <c r="F192" s="63" t="s">
        <v>139</v>
      </c>
      <c r="G192" s="16" t="str">
        <f t="shared" si="16"/>
        <v>54649.4909</v>
      </c>
      <c r="H192" s="55">
        <f t="shared" si="17"/>
        <v>8239</v>
      </c>
      <c r="I192" s="65" t="s">
        <v>1575</v>
      </c>
      <c r="J192" s="66" t="s">
        <v>1576</v>
      </c>
      <c r="K192" s="65" t="s">
        <v>1577</v>
      </c>
      <c r="L192" s="65" t="s">
        <v>1510</v>
      </c>
      <c r="M192" s="66" t="s">
        <v>1309</v>
      </c>
      <c r="N192" s="66" t="s">
        <v>139</v>
      </c>
      <c r="O192" s="67" t="s">
        <v>1578</v>
      </c>
      <c r="P192" s="68" t="s">
        <v>1579</v>
      </c>
    </row>
    <row r="193" spans="1:16" ht="26.25" thickBot="1" x14ac:dyDescent="0.25">
      <c r="A193" s="55" t="str">
        <f t="shared" si="12"/>
        <v>JAAVSO 36(2);186 </v>
      </c>
      <c r="B193" s="63" t="str">
        <f t="shared" si="13"/>
        <v>I</v>
      </c>
      <c r="C193" s="55">
        <f t="shared" si="14"/>
        <v>54710.758900000001</v>
      </c>
      <c r="D193" s="16" t="str">
        <f t="shared" si="15"/>
        <v>vis</v>
      </c>
      <c r="E193" s="64">
        <f>VLOOKUP(C193,A!C$21:E$973,3,FALSE)</f>
        <v>2663.9881905364514</v>
      </c>
      <c r="F193" s="63" t="s">
        <v>139</v>
      </c>
      <c r="G193" s="16" t="str">
        <f t="shared" si="16"/>
        <v>54710.7589</v>
      </c>
      <c r="H193" s="55">
        <f t="shared" si="17"/>
        <v>8274</v>
      </c>
      <c r="I193" s="65" t="s">
        <v>1585</v>
      </c>
      <c r="J193" s="66" t="s">
        <v>1586</v>
      </c>
      <c r="K193" s="65" t="s">
        <v>1587</v>
      </c>
      <c r="L193" s="65" t="s">
        <v>1588</v>
      </c>
      <c r="M193" s="66" t="s">
        <v>1309</v>
      </c>
      <c r="N193" s="66" t="s">
        <v>1410</v>
      </c>
      <c r="O193" s="67" t="s">
        <v>827</v>
      </c>
      <c r="P193" s="68" t="s">
        <v>1589</v>
      </c>
    </row>
    <row r="194" spans="1:16" ht="13.5" thickBot="1" x14ac:dyDescent="0.25">
      <c r="A194" s="55" t="str">
        <f t="shared" si="12"/>
        <v>IBVS 5933 </v>
      </c>
      <c r="B194" s="63" t="str">
        <f t="shared" si="13"/>
        <v>II</v>
      </c>
      <c r="C194" s="55">
        <f t="shared" si="14"/>
        <v>54762.4303</v>
      </c>
      <c r="D194" s="16" t="str">
        <f t="shared" si="15"/>
        <v>vis</v>
      </c>
      <c r="E194" s="64">
        <f>VLOOKUP(C194,A!C$21:E$973,3,FALSE)</f>
        <v>2693.5067793340895</v>
      </c>
      <c r="F194" s="63" t="s">
        <v>139</v>
      </c>
      <c r="G194" s="16" t="str">
        <f t="shared" si="16"/>
        <v>54762.4303</v>
      </c>
      <c r="H194" s="55">
        <f t="shared" si="17"/>
        <v>8303.5</v>
      </c>
      <c r="I194" s="65" t="s">
        <v>1590</v>
      </c>
      <c r="J194" s="66" t="s">
        <v>1591</v>
      </c>
      <c r="K194" s="65" t="s">
        <v>1592</v>
      </c>
      <c r="L194" s="65" t="s">
        <v>1593</v>
      </c>
      <c r="M194" s="66" t="s">
        <v>1309</v>
      </c>
      <c r="N194" s="66" t="s">
        <v>139</v>
      </c>
      <c r="O194" s="67" t="s">
        <v>1594</v>
      </c>
      <c r="P194" s="68" t="s">
        <v>1579</v>
      </c>
    </row>
    <row r="195" spans="1:16" ht="13.5" thickBot="1" x14ac:dyDescent="0.25">
      <c r="A195" s="55" t="str">
        <f t="shared" si="12"/>
        <v>BAVM 214 </v>
      </c>
      <c r="B195" s="63" t="str">
        <f t="shared" si="13"/>
        <v>I</v>
      </c>
      <c r="C195" s="55">
        <f t="shared" si="14"/>
        <v>54840.292300000001</v>
      </c>
      <c r="D195" s="16" t="str">
        <f t="shared" si="15"/>
        <v>vis</v>
      </c>
      <c r="E195" s="64">
        <f>VLOOKUP(C195,A!C$21:E$973,3,FALSE)</f>
        <v>2737.9874080951017</v>
      </c>
      <c r="F195" s="63" t="s">
        <v>139</v>
      </c>
      <c r="G195" s="16" t="str">
        <f t="shared" si="16"/>
        <v>54840.2923</v>
      </c>
      <c r="H195" s="55">
        <f t="shared" si="17"/>
        <v>8348</v>
      </c>
      <c r="I195" s="65" t="s">
        <v>1595</v>
      </c>
      <c r="J195" s="66" t="s">
        <v>1596</v>
      </c>
      <c r="K195" s="65" t="s">
        <v>1597</v>
      </c>
      <c r="L195" s="65" t="s">
        <v>1598</v>
      </c>
      <c r="M195" s="66" t="s">
        <v>1309</v>
      </c>
      <c r="N195" s="66" t="s">
        <v>1599</v>
      </c>
      <c r="O195" s="67" t="s">
        <v>1600</v>
      </c>
      <c r="P195" s="68" t="s">
        <v>1601</v>
      </c>
    </row>
    <row r="196" spans="1:16" ht="13.5" thickBot="1" x14ac:dyDescent="0.25">
      <c r="A196" s="55" t="str">
        <f t="shared" si="12"/>
        <v>JAAVSO 37(1);44 </v>
      </c>
      <c r="B196" s="63" t="str">
        <f t="shared" si="13"/>
        <v>I</v>
      </c>
      <c r="C196" s="55">
        <f t="shared" si="14"/>
        <v>54873.551399999997</v>
      </c>
      <c r="D196" s="16" t="str">
        <f t="shared" si="15"/>
        <v>vis</v>
      </c>
      <c r="E196" s="64">
        <f>VLOOKUP(C196,A!C$21:E$973,3,FALSE)</f>
        <v>2756.9875067314733</v>
      </c>
      <c r="F196" s="63" t="s">
        <v>139</v>
      </c>
      <c r="G196" s="16" t="str">
        <f t="shared" si="16"/>
        <v>54873.5514</v>
      </c>
      <c r="H196" s="55">
        <f t="shared" si="17"/>
        <v>8367</v>
      </c>
      <c r="I196" s="65" t="s">
        <v>1604</v>
      </c>
      <c r="J196" s="66" t="s">
        <v>1605</v>
      </c>
      <c r="K196" s="65" t="s">
        <v>1606</v>
      </c>
      <c r="L196" s="65" t="s">
        <v>1607</v>
      </c>
      <c r="M196" s="66" t="s">
        <v>1309</v>
      </c>
      <c r="N196" s="66" t="s">
        <v>1402</v>
      </c>
      <c r="O196" s="67" t="s">
        <v>827</v>
      </c>
      <c r="P196" s="68" t="s">
        <v>1608</v>
      </c>
    </row>
    <row r="197" spans="1:16" ht="13.5" thickBot="1" x14ac:dyDescent="0.25">
      <c r="A197" s="55" t="str">
        <f t="shared" si="12"/>
        <v> JAAVSO 38;85 </v>
      </c>
      <c r="B197" s="63" t="str">
        <f t="shared" si="13"/>
        <v>I</v>
      </c>
      <c r="C197" s="55">
        <f t="shared" si="14"/>
        <v>55074.8554</v>
      </c>
      <c r="D197" s="16" t="str">
        <f t="shared" si="15"/>
        <v>vis</v>
      </c>
      <c r="E197" s="64">
        <f>VLOOKUP(C197,A!C$21:E$973,3,FALSE)</f>
        <v>2871.9874873652466</v>
      </c>
      <c r="F197" s="63" t="s">
        <v>139</v>
      </c>
      <c r="G197" s="16" t="str">
        <f t="shared" si="16"/>
        <v>55074.8554</v>
      </c>
      <c r="H197" s="55">
        <f t="shared" si="17"/>
        <v>8482</v>
      </c>
      <c r="I197" s="65" t="s">
        <v>1609</v>
      </c>
      <c r="J197" s="66" t="s">
        <v>1610</v>
      </c>
      <c r="K197" s="65" t="s">
        <v>1611</v>
      </c>
      <c r="L197" s="65" t="s">
        <v>1612</v>
      </c>
      <c r="M197" s="66" t="s">
        <v>1309</v>
      </c>
      <c r="N197" s="66" t="s">
        <v>1402</v>
      </c>
      <c r="O197" s="67" t="s">
        <v>1613</v>
      </c>
      <c r="P197" s="67" t="s">
        <v>1614</v>
      </c>
    </row>
    <row r="198" spans="1:16" ht="13.5" thickBot="1" x14ac:dyDescent="0.25">
      <c r="A198" s="55" t="str">
        <f t="shared" si="12"/>
        <v>IBVS 5933 </v>
      </c>
      <c r="B198" s="63" t="str">
        <f t="shared" si="13"/>
        <v>II</v>
      </c>
      <c r="C198" s="55">
        <f t="shared" si="14"/>
        <v>55077.514900000002</v>
      </c>
      <c r="D198" s="16" t="str">
        <f t="shared" si="15"/>
        <v>vis</v>
      </c>
      <c r="E198" s="64">
        <f>VLOOKUP(C198,A!C$21:E$973,3,FALSE)</f>
        <v>2873.5067937302256</v>
      </c>
      <c r="F198" s="63" t="s">
        <v>139</v>
      </c>
      <c r="G198" s="16" t="str">
        <f t="shared" si="16"/>
        <v>55077.5149</v>
      </c>
      <c r="H198" s="55">
        <f t="shared" si="17"/>
        <v>8483.5</v>
      </c>
      <c r="I198" s="65" t="s">
        <v>1615</v>
      </c>
      <c r="J198" s="66" t="s">
        <v>1616</v>
      </c>
      <c r="K198" s="65" t="s">
        <v>1617</v>
      </c>
      <c r="L198" s="65" t="s">
        <v>1593</v>
      </c>
      <c r="M198" s="66" t="s">
        <v>1309</v>
      </c>
      <c r="N198" s="66" t="s">
        <v>139</v>
      </c>
      <c r="O198" s="67" t="s">
        <v>1578</v>
      </c>
      <c r="P198" s="68" t="s">
        <v>1579</v>
      </c>
    </row>
    <row r="199" spans="1:16" ht="13.5" thickBot="1" x14ac:dyDescent="0.25">
      <c r="A199" s="55" t="str">
        <f t="shared" si="12"/>
        <v> JAAVSO 38;120 </v>
      </c>
      <c r="B199" s="63" t="str">
        <f t="shared" si="13"/>
        <v>I</v>
      </c>
      <c r="C199" s="55">
        <f t="shared" si="14"/>
        <v>55090.609900000003</v>
      </c>
      <c r="D199" s="16" t="str">
        <f t="shared" si="15"/>
        <v>vis</v>
      </c>
      <c r="E199" s="64">
        <f>VLOOKUP(C199,A!C$21:E$973,3,FALSE)</f>
        <v>2880.9876423293558</v>
      </c>
      <c r="F199" s="63" t="s">
        <v>139</v>
      </c>
      <c r="G199" s="16" t="str">
        <f t="shared" si="16"/>
        <v>55090.6099</v>
      </c>
      <c r="H199" s="55">
        <f t="shared" si="17"/>
        <v>8491</v>
      </c>
      <c r="I199" s="65" t="s">
        <v>1618</v>
      </c>
      <c r="J199" s="66" t="s">
        <v>1619</v>
      </c>
      <c r="K199" s="65" t="s">
        <v>1620</v>
      </c>
      <c r="L199" s="65" t="s">
        <v>1621</v>
      </c>
      <c r="M199" s="66" t="s">
        <v>1309</v>
      </c>
      <c r="N199" s="66" t="s">
        <v>1402</v>
      </c>
      <c r="O199" s="67" t="s">
        <v>827</v>
      </c>
      <c r="P199" s="67" t="s">
        <v>1622</v>
      </c>
    </row>
    <row r="200" spans="1:16" ht="13.5" thickBot="1" x14ac:dyDescent="0.25">
      <c r="A200" s="55" t="str">
        <f t="shared" si="12"/>
        <v>IBVS 5920 </v>
      </c>
      <c r="B200" s="63" t="str">
        <f t="shared" si="13"/>
        <v>I</v>
      </c>
      <c r="C200" s="55">
        <f t="shared" si="14"/>
        <v>55139.620699999999</v>
      </c>
      <c r="D200" s="16" t="str">
        <f t="shared" si="15"/>
        <v>vis</v>
      </c>
      <c r="E200" s="64">
        <f>VLOOKUP(C200,A!C$21:E$973,3,FALSE)</f>
        <v>2908.9862963593068</v>
      </c>
      <c r="F200" s="63" t="s">
        <v>139</v>
      </c>
      <c r="G200" s="16" t="str">
        <f t="shared" si="16"/>
        <v>55139.6207</v>
      </c>
      <c r="H200" s="55">
        <f t="shared" si="17"/>
        <v>8519</v>
      </c>
      <c r="I200" s="65" t="s">
        <v>1634</v>
      </c>
      <c r="J200" s="66" t="s">
        <v>1635</v>
      </c>
      <c r="K200" s="65">
        <v>8519</v>
      </c>
      <c r="L200" s="65" t="s">
        <v>1636</v>
      </c>
      <c r="M200" s="66" t="s">
        <v>1309</v>
      </c>
      <c r="N200" s="66" t="s">
        <v>139</v>
      </c>
      <c r="O200" s="67" t="s">
        <v>789</v>
      </c>
      <c r="P200" s="68" t="s">
        <v>1637</v>
      </c>
    </row>
    <row r="201" spans="1:16" ht="13.5" thickBot="1" x14ac:dyDescent="0.25">
      <c r="A201" s="55" t="str">
        <f t="shared" si="12"/>
        <v>OEJV 0137 </v>
      </c>
      <c r="B201" s="63" t="str">
        <f t="shared" si="13"/>
        <v>I</v>
      </c>
      <c r="C201" s="55">
        <f t="shared" si="14"/>
        <v>55169.381300000001</v>
      </c>
      <c r="D201" s="16" t="str">
        <f t="shared" si="15"/>
        <v>vis</v>
      </c>
      <c r="E201" s="64">
        <f>VLOOKUP(C201,A!C$21:E$973,3,FALSE)</f>
        <v>2925.9877887471857</v>
      </c>
      <c r="F201" s="63" t="s">
        <v>139</v>
      </c>
      <c r="G201" s="16" t="str">
        <f t="shared" si="16"/>
        <v>55169.3813</v>
      </c>
      <c r="H201" s="55">
        <f t="shared" si="17"/>
        <v>8536</v>
      </c>
      <c r="I201" s="65" t="s">
        <v>1638</v>
      </c>
      <c r="J201" s="66" t="s">
        <v>1639</v>
      </c>
      <c r="K201" s="65">
        <v>8536</v>
      </c>
      <c r="L201" s="65" t="s">
        <v>1553</v>
      </c>
      <c r="M201" s="66" t="s">
        <v>1309</v>
      </c>
      <c r="N201" s="66" t="s">
        <v>39</v>
      </c>
      <c r="O201" s="67" t="s">
        <v>1531</v>
      </c>
      <c r="P201" s="68" t="s">
        <v>1640</v>
      </c>
    </row>
    <row r="202" spans="1:16" ht="13.5" thickBot="1" x14ac:dyDescent="0.25">
      <c r="A202" s="55" t="str">
        <f t="shared" si="12"/>
        <v>OEJV 0137 </v>
      </c>
      <c r="B202" s="63" t="str">
        <f t="shared" si="13"/>
        <v>I</v>
      </c>
      <c r="C202" s="55">
        <f t="shared" si="14"/>
        <v>55169.382700000002</v>
      </c>
      <c r="D202" s="16" t="str">
        <f t="shared" si="15"/>
        <v>vis</v>
      </c>
      <c r="E202" s="64">
        <f>VLOOKUP(C202,A!C$21:E$973,3,FALSE)</f>
        <v>2925.9885885324506</v>
      </c>
      <c r="F202" s="63" t="s">
        <v>139</v>
      </c>
      <c r="G202" s="16" t="str">
        <f t="shared" si="16"/>
        <v>55169.3827</v>
      </c>
      <c r="H202" s="55">
        <f t="shared" si="17"/>
        <v>8536</v>
      </c>
      <c r="I202" s="65" t="s">
        <v>1641</v>
      </c>
      <c r="J202" s="66" t="s">
        <v>1642</v>
      </c>
      <c r="K202" s="65">
        <v>8536</v>
      </c>
      <c r="L202" s="65" t="s">
        <v>1643</v>
      </c>
      <c r="M202" s="66" t="s">
        <v>1309</v>
      </c>
      <c r="N202" s="66" t="s">
        <v>1520</v>
      </c>
      <c r="O202" s="67" t="s">
        <v>1531</v>
      </c>
      <c r="P202" s="68" t="s">
        <v>1640</v>
      </c>
    </row>
    <row r="203" spans="1:16" ht="13.5" thickBot="1" x14ac:dyDescent="0.25">
      <c r="A203" s="55" t="str">
        <f t="shared" ref="A203:A266" si="18">P203</f>
        <v>BAVM 215 </v>
      </c>
      <c r="B203" s="63" t="str">
        <f t="shared" ref="B203:B266" si="19">IF(H203=INT(H203),"I","II")</f>
        <v>I</v>
      </c>
      <c r="C203" s="55">
        <f t="shared" ref="C203:C266" si="20">1*G203</f>
        <v>55428.450700000001</v>
      </c>
      <c r="D203" s="16" t="str">
        <f t="shared" ref="D203:D266" si="21">VLOOKUP(F203,I$1:J$5,2,FALSE)</f>
        <v>vis</v>
      </c>
      <c r="E203" s="64">
        <f>VLOOKUP(C203,A!C$21:E$973,3,FALSE)</f>
        <v>3073.9877091799776</v>
      </c>
      <c r="F203" s="63" t="s">
        <v>139</v>
      </c>
      <c r="G203" s="16" t="str">
        <f t="shared" ref="G203:G266" si="22">MID(I203,3,LEN(I203)-3)</f>
        <v>55428.4507</v>
      </c>
      <c r="H203" s="55">
        <f t="shared" ref="H203:H266" si="23">1*K203</f>
        <v>8684</v>
      </c>
      <c r="I203" s="65" t="s">
        <v>1644</v>
      </c>
      <c r="J203" s="66" t="s">
        <v>1645</v>
      </c>
      <c r="K203" s="65">
        <v>8684</v>
      </c>
      <c r="L203" s="65" t="s">
        <v>1646</v>
      </c>
      <c r="M203" s="66" t="s">
        <v>1309</v>
      </c>
      <c r="N203" s="66" t="s">
        <v>139</v>
      </c>
      <c r="O203" s="67" t="s">
        <v>1647</v>
      </c>
      <c r="P203" s="68" t="s">
        <v>1648</v>
      </c>
    </row>
    <row r="204" spans="1:16" ht="13.5" thickBot="1" x14ac:dyDescent="0.25">
      <c r="A204" s="55" t="str">
        <f t="shared" si="18"/>
        <v> JAAVSO 39;94 </v>
      </c>
      <c r="B204" s="63" t="str">
        <f t="shared" si="19"/>
        <v>I</v>
      </c>
      <c r="C204" s="55">
        <f t="shared" si="20"/>
        <v>55440.704400000002</v>
      </c>
      <c r="D204" s="16" t="str">
        <f t="shared" si="21"/>
        <v>vis</v>
      </c>
      <c r="E204" s="64">
        <f>VLOOKUP(C204,A!C$21:E$973,3,FALSE)</f>
        <v>3080.9879439626552</v>
      </c>
      <c r="F204" s="63" t="s">
        <v>139</v>
      </c>
      <c r="G204" s="16" t="str">
        <f t="shared" si="22"/>
        <v>55440.7044</v>
      </c>
      <c r="H204" s="55">
        <f t="shared" si="23"/>
        <v>8691</v>
      </c>
      <c r="I204" s="65" t="s">
        <v>1649</v>
      </c>
      <c r="J204" s="66" t="s">
        <v>1650</v>
      </c>
      <c r="K204" s="65">
        <v>8691</v>
      </c>
      <c r="L204" s="65" t="s">
        <v>1370</v>
      </c>
      <c r="M204" s="66" t="s">
        <v>1309</v>
      </c>
      <c r="N204" s="66" t="s">
        <v>1402</v>
      </c>
      <c r="O204" s="67" t="s">
        <v>1613</v>
      </c>
      <c r="P204" s="67" t="s">
        <v>1651</v>
      </c>
    </row>
    <row r="205" spans="1:16" ht="13.5" thickBot="1" x14ac:dyDescent="0.25">
      <c r="A205" s="55" t="str">
        <f t="shared" si="18"/>
        <v>BAVM 215 </v>
      </c>
      <c r="B205" s="63" t="str">
        <f t="shared" si="19"/>
        <v>II</v>
      </c>
      <c r="C205" s="55">
        <f t="shared" si="20"/>
        <v>55478.373200000002</v>
      </c>
      <c r="D205" s="16" t="str">
        <f t="shared" si="21"/>
        <v>vis</v>
      </c>
      <c r="E205" s="64">
        <f>VLOOKUP(C205,A!C$21:E$973,3,FALSE)</f>
        <v>3102.5071947996844</v>
      </c>
      <c r="F205" s="63" t="s">
        <v>139</v>
      </c>
      <c r="G205" s="16" t="str">
        <f t="shared" si="22"/>
        <v>55478.3732</v>
      </c>
      <c r="H205" s="55">
        <f t="shared" si="23"/>
        <v>8712.5</v>
      </c>
      <c r="I205" s="65" t="s">
        <v>1657</v>
      </c>
      <c r="J205" s="66" t="s">
        <v>1658</v>
      </c>
      <c r="K205" s="65">
        <v>8712.5</v>
      </c>
      <c r="L205" s="65" t="s">
        <v>1659</v>
      </c>
      <c r="M205" s="66" t="s">
        <v>1309</v>
      </c>
      <c r="N205" s="66" t="s">
        <v>1410</v>
      </c>
      <c r="O205" s="67" t="s">
        <v>1411</v>
      </c>
      <c r="P205" s="68" t="s">
        <v>1648</v>
      </c>
    </row>
    <row r="206" spans="1:16" ht="13.5" thickBot="1" x14ac:dyDescent="0.25">
      <c r="A206" s="55" t="str">
        <f t="shared" si="18"/>
        <v>IBVS 5979 </v>
      </c>
      <c r="B206" s="63" t="str">
        <f t="shared" si="19"/>
        <v>I</v>
      </c>
      <c r="C206" s="55">
        <f t="shared" si="20"/>
        <v>55491.466500000002</v>
      </c>
      <c r="D206" s="16" t="str">
        <f t="shared" si="21"/>
        <v>vis</v>
      </c>
      <c r="E206" s="64">
        <f>VLOOKUP(C206,A!C$21:E$973,3,FALSE)</f>
        <v>3109.9870722309934</v>
      </c>
      <c r="F206" s="63" t="s">
        <v>139</v>
      </c>
      <c r="G206" s="16" t="str">
        <f t="shared" si="22"/>
        <v>55491.4665</v>
      </c>
      <c r="H206" s="55">
        <f t="shared" si="23"/>
        <v>8720</v>
      </c>
      <c r="I206" s="65" t="s">
        <v>1660</v>
      </c>
      <c r="J206" s="66" t="s">
        <v>1661</v>
      </c>
      <c r="K206" s="65">
        <v>8720</v>
      </c>
      <c r="L206" s="65" t="s">
        <v>1662</v>
      </c>
      <c r="M206" s="66" t="s">
        <v>1309</v>
      </c>
      <c r="N206" s="66" t="s">
        <v>1520</v>
      </c>
      <c r="O206" s="67" t="s">
        <v>1570</v>
      </c>
      <c r="P206" s="68" t="s">
        <v>1663</v>
      </c>
    </row>
    <row r="207" spans="1:16" ht="13.5" thickBot="1" x14ac:dyDescent="0.25">
      <c r="A207" s="55" t="str">
        <f t="shared" si="18"/>
        <v>OEJV 0160 </v>
      </c>
      <c r="B207" s="63" t="str">
        <f t="shared" si="19"/>
        <v>II</v>
      </c>
      <c r="C207" s="55">
        <f t="shared" si="20"/>
        <v>55800.463219999998</v>
      </c>
      <c r="D207" s="16" t="str">
        <f t="shared" si="21"/>
        <v>vis</v>
      </c>
      <c r="E207" s="64">
        <f>VLOOKUP(C207,A!C$21:E$973,3,FALSE)</f>
        <v>3286.5092318298998</v>
      </c>
      <c r="F207" s="63" t="s">
        <v>139</v>
      </c>
      <c r="G207" s="16" t="str">
        <f t="shared" si="22"/>
        <v>55800.46322</v>
      </c>
      <c r="H207" s="55">
        <f t="shared" si="23"/>
        <v>8896.5</v>
      </c>
      <c r="I207" s="65" t="s">
        <v>1664</v>
      </c>
      <c r="J207" s="66" t="s">
        <v>1665</v>
      </c>
      <c r="K207" s="65">
        <v>8896.5</v>
      </c>
      <c r="L207" s="65" t="s">
        <v>1666</v>
      </c>
      <c r="M207" s="66" t="s">
        <v>1309</v>
      </c>
      <c r="N207" s="66" t="s">
        <v>132</v>
      </c>
      <c r="O207" s="67" t="s">
        <v>1667</v>
      </c>
      <c r="P207" s="68" t="s">
        <v>1668</v>
      </c>
    </row>
    <row r="208" spans="1:16" ht="13.5" thickBot="1" x14ac:dyDescent="0.25">
      <c r="A208" s="55" t="str">
        <f t="shared" si="18"/>
        <v>OEJV 0160 </v>
      </c>
      <c r="B208" s="63" t="str">
        <f t="shared" si="19"/>
        <v>II</v>
      </c>
      <c r="C208" s="55">
        <f t="shared" si="20"/>
        <v>55807.4614</v>
      </c>
      <c r="D208" s="16" t="str">
        <f t="shared" si="21"/>
        <v>vis</v>
      </c>
      <c r="E208" s="64">
        <f>VLOOKUP(C208,A!C$21:E$973,3,FALSE)</f>
        <v>3290.5071184316162</v>
      </c>
      <c r="F208" s="63" t="s">
        <v>139</v>
      </c>
      <c r="G208" s="16" t="str">
        <f t="shared" si="22"/>
        <v>55807.4614</v>
      </c>
      <c r="H208" s="55">
        <f t="shared" si="23"/>
        <v>8900.5</v>
      </c>
      <c r="I208" s="65" t="s">
        <v>1669</v>
      </c>
      <c r="J208" s="66" t="s">
        <v>1670</v>
      </c>
      <c r="K208" s="65">
        <v>8900.5</v>
      </c>
      <c r="L208" s="65" t="s">
        <v>1671</v>
      </c>
      <c r="M208" s="66" t="s">
        <v>1309</v>
      </c>
      <c r="N208" s="66" t="s">
        <v>132</v>
      </c>
      <c r="O208" s="67" t="s">
        <v>1672</v>
      </c>
      <c r="P208" s="68" t="s">
        <v>1668</v>
      </c>
    </row>
    <row r="209" spans="1:16" ht="13.5" thickBot="1" x14ac:dyDescent="0.25">
      <c r="A209" s="55" t="str">
        <f t="shared" si="18"/>
        <v>IBVS 6011 </v>
      </c>
      <c r="B209" s="63" t="str">
        <f t="shared" si="19"/>
        <v>II</v>
      </c>
      <c r="C209" s="55">
        <f t="shared" si="20"/>
        <v>55847.717900000003</v>
      </c>
      <c r="D209" s="16" t="str">
        <f t="shared" si="21"/>
        <v>vis</v>
      </c>
      <c r="E209" s="64">
        <f>VLOOKUP(C209,A!C$21:E$973,3,FALSE)</f>
        <v>3313.50465807506</v>
      </c>
      <c r="F209" s="63" t="s">
        <v>139</v>
      </c>
      <c r="G209" s="16" t="str">
        <f t="shared" si="22"/>
        <v>55847.7179</v>
      </c>
      <c r="H209" s="55">
        <f t="shared" si="23"/>
        <v>8923.5</v>
      </c>
      <c r="I209" s="65" t="s">
        <v>1673</v>
      </c>
      <c r="J209" s="66" t="s">
        <v>1674</v>
      </c>
      <c r="K209" s="65">
        <v>8923.5</v>
      </c>
      <c r="L209" s="65" t="s">
        <v>1473</v>
      </c>
      <c r="M209" s="66" t="s">
        <v>1309</v>
      </c>
      <c r="N209" s="66" t="s">
        <v>139</v>
      </c>
      <c r="O209" s="67" t="s">
        <v>789</v>
      </c>
      <c r="P209" s="68" t="s">
        <v>1675</v>
      </c>
    </row>
    <row r="210" spans="1:16" ht="13.5" thickBot="1" x14ac:dyDescent="0.25">
      <c r="A210" s="55" t="str">
        <f t="shared" si="18"/>
        <v>OEJV 0160 </v>
      </c>
      <c r="B210" s="63" t="str">
        <f t="shared" si="19"/>
        <v>I</v>
      </c>
      <c r="C210" s="55">
        <f t="shared" si="20"/>
        <v>55871.319029999999</v>
      </c>
      <c r="D210" s="16" t="str">
        <f t="shared" si="21"/>
        <v>vis</v>
      </c>
      <c r="E210" s="64">
        <f>VLOOKUP(C210,A!C$21:E$973,3,FALSE)</f>
        <v>3326.9873980749335</v>
      </c>
      <c r="F210" s="63" t="s">
        <v>139</v>
      </c>
      <c r="G210" s="16" t="str">
        <f t="shared" si="22"/>
        <v>55871.31903</v>
      </c>
      <c r="H210" s="55">
        <f t="shared" si="23"/>
        <v>8937</v>
      </c>
      <c r="I210" s="65" t="s">
        <v>1676</v>
      </c>
      <c r="J210" s="66" t="s">
        <v>1677</v>
      </c>
      <c r="K210" s="65">
        <v>8937</v>
      </c>
      <c r="L210" s="65" t="s">
        <v>1678</v>
      </c>
      <c r="M210" s="66" t="s">
        <v>1309</v>
      </c>
      <c r="N210" s="66" t="s">
        <v>139</v>
      </c>
      <c r="O210" s="67" t="s">
        <v>1531</v>
      </c>
      <c r="P210" s="68" t="s">
        <v>1668</v>
      </c>
    </row>
    <row r="211" spans="1:16" ht="13.5" thickBot="1" x14ac:dyDescent="0.25">
      <c r="A211" s="55" t="str">
        <f t="shared" si="18"/>
        <v>OEJV 0160 </v>
      </c>
      <c r="B211" s="63" t="str">
        <f t="shared" si="19"/>
        <v>I</v>
      </c>
      <c r="C211" s="55">
        <f t="shared" si="20"/>
        <v>55871.319329999998</v>
      </c>
      <c r="D211" s="16" t="str">
        <f t="shared" si="21"/>
        <v>vis</v>
      </c>
      <c r="E211" s="64">
        <f>VLOOKUP(C211,A!C$21:E$973,3,FALSE)</f>
        <v>3326.9875694574903</v>
      </c>
      <c r="F211" s="63" t="s">
        <v>139</v>
      </c>
      <c r="G211" s="16" t="str">
        <f t="shared" si="22"/>
        <v>55871.31933</v>
      </c>
      <c r="H211" s="55">
        <f t="shared" si="23"/>
        <v>8937</v>
      </c>
      <c r="I211" s="65" t="s">
        <v>1679</v>
      </c>
      <c r="J211" s="66" t="s">
        <v>1677</v>
      </c>
      <c r="K211" s="65">
        <v>8937</v>
      </c>
      <c r="L211" s="65" t="s">
        <v>1680</v>
      </c>
      <c r="M211" s="66" t="s">
        <v>1309</v>
      </c>
      <c r="N211" s="66" t="s">
        <v>1520</v>
      </c>
      <c r="O211" s="67" t="s">
        <v>1531</v>
      </c>
      <c r="P211" s="68" t="s">
        <v>1668</v>
      </c>
    </row>
    <row r="212" spans="1:16" ht="13.5" thickBot="1" x14ac:dyDescent="0.25">
      <c r="A212" s="55" t="str">
        <f t="shared" si="18"/>
        <v>BAVM 231 </v>
      </c>
      <c r="B212" s="63" t="str">
        <f t="shared" si="19"/>
        <v>I</v>
      </c>
      <c r="C212" s="55">
        <f t="shared" si="20"/>
        <v>56186.402499999997</v>
      </c>
      <c r="D212" s="16" t="str">
        <f t="shared" si="21"/>
        <v>vis</v>
      </c>
      <c r="E212" s="64">
        <f>VLOOKUP(C212,A!C$21:E$973,3,FALSE)</f>
        <v>3506.9867669301034</v>
      </c>
      <c r="F212" s="63" t="s">
        <v>139</v>
      </c>
      <c r="G212" s="16" t="str">
        <f t="shared" si="22"/>
        <v>56186.4025</v>
      </c>
      <c r="H212" s="55">
        <f t="shared" si="23"/>
        <v>9117</v>
      </c>
      <c r="I212" s="65" t="s">
        <v>1681</v>
      </c>
      <c r="J212" s="66" t="s">
        <v>1682</v>
      </c>
      <c r="K212" s="65">
        <v>9117</v>
      </c>
      <c r="L212" s="65" t="s">
        <v>1683</v>
      </c>
      <c r="M212" s="66" t="s">
        <v>1309</v>
      </c>
      <c r="N212" s="66" t="s">
        <v>1410</v>
      </c>
      <c r="O212" s="67" t="s">
        <v>1411</v>
      </c>
      <c r="P212" s="68" t="s">
        <v>1684</v>
      </c>
    </row>
    <row r="213" spans="1:16" ht="13.5" thickBot="1" x14ac:dyDescent="0.25">
      <c r="A213" s="55" t="str">
        <f t="shared" si="18"/>
        <v>IBVS 6042 </v>
      </c>
      <c r="B213" s="63" t="str">
        <f t="shared" si="19"/>
        <v>I</v>
      </c>
      <c r="C213" s="55">
        <f t="shared" si="20"/>
        <v>56203.909099999997</v>
      </c>
      <c r="D213" s="16" t="str">
        <f t="shared" si="21"/>
        <v>vis</v>
      </c>
      <c r="E213" s="64">
        <f>VLOOKUP(C213,A!C$21:E$973,3,FALSE)</f>
        <v>3516.9878531527484</v>
      </c>
      <c r="F213" s="63" t="s">
        <v>139</v>
      </c>
      <c r="G213" s="16" t="str">
        <f t="shared" si="22"/>
        <v>56203.9091</v>
      </c>
      <c r="H213" s="55">
        <f t="shared" si="23"/>
        <v>9127</v>
      </c>
      <c r="I213" s="65" t="s">
        <v>1685</v>
      </c>
      <c r="J213" s="66" t="s">
        <v>1686</v>
      </c>
      <c r="K213" s="65">
        <v>9127</v>
      </c>
      <c r="L213" s="65" t="s">
        <v>1495</v>
      </c>
      <c r="M213" s="66" t="s">
        <v>1309</v>
      </c>
      <c r="N213" s="66" t="s">
        <v>139</v>
      </c>
      <c r="O213" s="67" t="s">
        <v>789</v>
      </c>
      <c r="P213" s="68" t="s">
        <v>1687</v>
      </c>
    </row>
    <row r="214" spans="1:16" ht="13.5" thickBot="1" x14ac:dyDescent="0.25">
      <c r="A214" s="55" t="str">
        <f t="shared" si="18"/>
        <v>IBVS 6093 </v>
      </c>
      <c r="B214" s="63" t="str">
        <f t="shared" si="19"/>
        <v>II</v>
      </c>
      <c r="C214" s="55">
        <f t="shared" si="20"/>
        <v>56477.890800000001</v>
      </c>
      <c r="D214" s="16" t="str">
        <f t="shared" si="21"/>
        <v>vis</v>
      </c>
      <c r="E214" s="64">
        <f>VLOOKUP(C214,A!C$21:E$973,3,FALSE)</f>
        <v>3673.5068005855273</v>
      </c>
      <c r="F214" s="63" t="s">
        <v>139</v>
      </c>
      <c r="G214" s="16" t="str">
        <f t="shared" si="22"/>
        <v>56477.8908</v>
      </c>
      <c r="H214" s="55">
        <f t="shared" si="23"/>
        <v>9283.5</v>
      </c>
      <c r="I214" s="65" t="s">
        <v>1688</v>
      </c>
      <c r="J214" s="66" t="s">
        <v>1689</v>
      </c>
      <c r="K214" s="65">
        <v>9283.5</v>
      </c>
      <c r="L214" s="65" t="s">
        <v>1593</v>
      </c>
      <c r="M214" s="66" t="s">
        <v>1309</v>
      </c>
      <c r="N214" s="66" t="s">
        <v>139</v>
      </c>
      <c r="O214" s="67" t="s">
        <v>789</v>
      </c>
      <c r="P214" s="68" t="s">
        <v>1690</v>
      </c>
    </row>
    <row r="215" spans="1:16" ht="13.5" thickBot="1" x14ac:dyDescent="0.25">
      <c r="A215" s="55" t="str">
        <f t="shared" si="18"/>
        <v>BAVM 234 </v>
      </c>
      <c r="B215" s="63" t="str">
        <f t="shared" si="19"/>
        <v>I</v>
      </c>
      <c r="C215" s="55">
        <f t="shared" si="20"/>
        <v>56494.4902</v>
      </c>
      <c r="D215" s="16" t="str">
        <f t="shared" si="21"/>
        <v>vis</v>
      </c>
      <c r="E215" s="64">
        <f>VLOOKUP(C215,A!C$21:E$973,3,FALSE)</f>
        <v>3682.9896259567672</v>
      </c>
      <c r="F215" s="63" t="s">
        <v>139</v>
      </c>
      <c r="G215" s="16" t="str">
        <f t="shared" si="22"/>
        <v>56494.4902</v>
      </c>
      <c r="H215" s="55">
        <f t="shared" si="23"/>
        <v>9293</v>
      </c>
      <c r="I215" s="65" t="s">
        <v>1691</v>
      </c>
      <c r="J215" s="66" t="s">
        <v>1692</v>
      </c>
      <c r="K215" s="65">
        <v>9293</v>
      </c>
      <c r="L215" s="65" t="s">
        <v>1693</v>
      </c>
      <c r="M215" s="66" t="s">
        <v>1309</v>
      </c>
      <c r="N215" s="66" t="s">
        <v>1364</v>
      </c>
      <c r="O215" s="67" t="s">
        <v>1084</v>
      </c>
      <c r="P215" s="68" t="s">
        <v>1694</v>
      </c>
    </row>
    <row r="216" spans="1:16" ht="13.5" thickBot="1" x14ac:dyDescent="0.25">
      <c r="A216" s="55" t="str">
        <f t="shared" si="18"/>
        <v> JAAVSO 41;328 </v>
      </c>
      <c r="B216" s="63" t="str">
        <f t="shared" si="19"/>
        <v>I</v>
      </c>
      <c r="C216" s="55">
        <f t="shared" si="20"/>
        <v>56562.759899999997</v>
      </c>
      <c r="D216" s="16" t="str">
        <f t="shared" si="21"/>
        <v>vis</v>
      </c>
      <c r="E216" s="64">
        <f>VLOOKUP(C216,A!C$21:E$973,3,FALSE)</f>
        <v>3721.9904117229371</v>
      </c>
      <c r="F216" s="63" t="s">
        <v>139</v>
      </c>
      <c r="G216" s="16" t="str">
        <f t="shared" si="22"/>
        <v>56562.7599</v>
      </c>
      <c r="H216" s="55">
        <f t="shared" si="23"/>
        <v>9332</v>
      </c>
      <c r="I216" s="65" t="s">
        <v>1695</v>
      </c>
      <c r="J216" s="66" t="s">
        <v>1696</v>
      </c>
      <c r="K216" s="65">
        <v>9332</v>
      </c>
      <c r="L216" s="65" t="s">
        <v>1525</v>
      </c>
      <c r="M216" s="66" t="s">
        <v>1309</v>
      </c>
      <c r="N216" s="66" t="s">
        <v>139</v>
      </c>
      <c r="O216" s="67" t="s">
        <v>827</v>
      </c>
      <c r="P216" s="67" t="s">
        <v>1697</v>
      </c>
    </row>
    <row r="217" spans="1:16" ht="13.5" thickBot="1" x14ac:dyDescent="0.25">
      <c r="A217" s="55" t="str">
        <f t="shared" si="18"/>
        <v>BAVM 234 </v>
      </c>
      <c r="B217" s="63" t="str">
        <f t="shared" si="19"/>
        <v>II</v>
      </c>
      <c r="C217" s="55">
        <f t="shared" si="20"/>
        <v>56579.419199999997</v>
      </c>
      <c r="D217" s="16" t="str">
        <f t="shared" si="21"/>
        <v>vis</v>
      </c>
      <c r="E217" s="64">
        <f>VLOOKUP(C217,A!C$21:E$973,3,FALSE)</f>
        <v>3731.5074564779948</v>
      </c>
      <c r="F217" s="63" t="s">
        <v>139</v>
      </c>
      <c r="G217" s="16" t="str">
        <f t="shared" si="22"/>
        <v>56579.4192</v>
      </c>
      <c r="H217" s="55">
        <f t="shared" si="23"/>
        <v>9341.5</v>
      </c>
      <c r="I217" s="65" t="s">
        <v>1698</v>
      </c>
      <c r="J217" s="66" t="s">
        <v>1699</v>
      </c>
      <c r="K217" s="65">
        <v>9341.5</v>
      </c>
      <c r="L217" s="65" t="s">
        <v>1700</v>
      </c>
      <c r="M217" s="66" t="s">
        <v>1309</v>
      </c>
      <c r="N217" s="66" t="s">
        <v>1410</v>
      </c>
      <c r="O217" s="67" t="s">
        <v>1411</v>
      </c>
      <c r="P217" s="68" t="s">
        <v>1694</v>
      </c>
    </row>
    <row r="218" spans="1:16" ht="13.5" thickBot="1" x14ac:dyDescent="0.25">
      <c r="A218" s="55" t="str">
        <f t="shared" si="18"/>
        <v>BAVM 234 </v>
      </c>
      <c r="B218" s="63" t="str">
        <f t="shared" si="19"/>
        <v>I</v>
      </c>
      <c r="C218" s="55">
        <f t="shared" si="20"/>
        <v>56592.512000000002</v>
      </c>
      <c r="D218" s="16" t="str">
        <f t="shared" si="21"/>
        <v>vis</v>
      </c>
      <c r="E218" s="64">
        <f>VLOOKUP(C218,A!C$21:E$973,3,FALSE)</f>
        <v>3738.987048271712</v>
      </c>
      <c r="F218" s="63" t="s">
        <v>139</v>
      </c>
      <c r="G218" s="16" t="str">
        <f t="shared" si="22"/>
        <v>56592.512</v>
      </c>
      <c r="H218" s="55">
        <f t="shared" si="23"/>
        <v>9349</v>
      </c>
      <c r="I218" s="65" t="s">
        <v>1701</v>
      </c>
      <c r="J218" s="66" t="s">
        <v>1702</v>
      </c>
      <c r="K218" s="65">
        <v>9349</v>
      </c>
      <c r="L218" s="65" t="s">
        <v>958</v>
      </c>
      <c r="M218" s="66" t="s">
        <v>1309</v>
      </c>
      <c r="N218" s="66" t="s">
        <v>1364</v>
      </c>
      <c r="O218" s="67" t="s">
        <v>1084</v>
      </c>
      <c r="P218" s="68" t="s">
        <v>1694</v>
      </c>
    </row>
    <row r="219" spans="1:16" ht="13.5" thickBot="1" x14ac:dyDescent="0.25">
      <c r="A219" s="55" t="str">
        <f t="shared" si="18"/>
        <v> JAAVSO 42;426 </v>
      </c>
      <c r="B219" s="63" t="str">
        <f t="shared" si="19"/>
        <v>I</v>
      </c>
      <c r="C219" s="55">
        <f t="shared" si="20"/>
        <v>56634.523699999998</v>
      </c>
      <c r="D219" s="16" t="str">
        <f t="shared" si="21"/>
        <v>vis</v>
      </c>
      <c r="E219" s="64">
        <f>VLOOKUP(C219,A!C$21:E$973,3,FALSE)</f>
        <v>3762.9872901267736</v>
      </c>
      <c r="F219" s="63" t="s">
        <v>139</v>
      </c>
      <c r="G219" s="16" t="str">
        <f t="shared" si="22"/>
        <v>56634.5237</v>
      </c>
      <c r="H219" s="55">
        <f t="shared" si="23"/>
        <v>9373</v>
      </c>
      <c r="I219" s="65" t="s">
        <v>1703</v>
      </c>
      <c r="J219" s="66" t="s">
        <v>1704</v>
      </c>
      <c r="K219" s="65">
        <v>9373</v>
      </c>
      <c r="L219" s="65" t="s">
        <v>1510</v>
      </c>
      <c r="M219" s="66" t="s">
        <v>1309</v>
      </c>
      <c r="N219" s="66" t="s">
        <v>139</v>
      </c>
      <c r="O219" s="67" t="s">
        <v>827</v>
      </c>
      <c r="P219" s="67" t="s">
        <v>1705</v>
      </c>
    </row>
    <row r="220" spans="1:16" ht="13.5" thickBot="1" x14ac:dyDescent="0.25">
      <c r="A220" s="55" t="str">
        <f t="shared" si="18"/>
        <v>BAVM 234 </v>
      </c>
      <c r="B220" s="63" t="str">
        <f t="shared" si="19"/>
        <v>I</v>
      </c>
      <c r="C220" s="55">
        <f t="shared" si="20"/>
        <v>56650.277300000002</v>
      </c>
      <c r="D220" s="16" t="str">
        <f t="shared" si="21"/>
        <v>vis</v>
      </c>
      <c r="E220" s="64">
        <f>VLOOKUP(C220,A!C$21:E$973,3,FALSE)</f>
        <v>3771.9869309432133</v>
      </c>
      <c r="F220" s="63" t="s">
        <v>139</v>
      </c>
      <c r="G220" s="16" t="str">
        <f t="shared" si="22"/>
        <v>56650.2773</v>
      </c>
      <c r="H220" s="55">
        <f t="shared" si="23"/>
        <v>9382</v>
      </c>
      <c r="I220" s="65" t="s">
        <v>1706</v>
      </c>
      <c r="J220" s="66" t="s">
        <v>1707</v>
      </c>
      <c r="K220" s="65">
        <v>9382</v>
      </c>
      <c r="L220" s="65" t="s">
        <v>1656</v>
      </c>
      <c r="M220" s="66" t="s">
        <v>1309</v>
      </c>
      <c r="N220" s="66" t="s">
        <v>1410</v>
      </c>
      <c r="O220" s="67" t="s">
        <v>1411</v>
      </c>
      <c r="P220" s="68" t="s">
        <v>1694</v>
      </c>
    </row>
    <row r="221" spans="1:16" ht="13.5" thickBot="1" x14ac:dyDescent="0.25">
      <c r="A221" s="55" t="str">
        <f t="shared" si="18"/>
        <v>BAVM 239 </v>
      </c>
      <c r="B221" s="63" t="str">
        <f t="shared" si="19"/>
        <v>II</v>
      </c>
      <c r="C221" s="55">
        <f t="shared" si="20"/>
        <v>56908.506300000001</v>
      </c>
      <c r="D221" s="16" t="str">
        <f t="shared" si="21"/>
        <v>vis</v>
      </c>
      <c r="E221" s="64">
        <f>VLOOKUP(C221,A!C$21:E$973,3,FALSE)</f>
        <v>3919.5067517072221</v>
      </c>
      <c r="F221" s="63" t="s">
        <v>139</v>
      </c>
      <c r="G221" s="16" t="str">
        <f t="shared" si="22"/>
        <v>56908.5063</v>
      </c>
      <c r="H221" s="55">
        <f t="shared" si="23"/>
        <v>9529.5</v>
      </c>
      <c r="I221" s="65" t="s">
        <v>1708</v>
      </c>
      <c r="J221" s="66" t="s">
        <v>1709</v>
      </c>
      <c r="K221" s="65">
        <v>9529.5</v>
      </c>
      <c r="L221" s="65" t="s">
        <v>1593</v>
      </c>
      <c r="M221" s="66" t="s">
        <v>1309</v>
      </c>
      <c r="N221" s="66" t="s">
        <v>1364</v>
      </c>
      <c r="O221" s="67" t="s">
        <v>1084</v>
      </c>
      <c r="P221" s="68" t="s">
        <v>1710</v>
      </c>
    </row>
    <row r="222" spans="1:16" ht="13.5" thickBot="1" x14ac:dyDescent="0.25">
      <c r="A222" s="55" t="str">
        <f t="shared" si="18"/>
        <v> VB 7.72 </v>
      </c>
      <c r="B222" s="63" t="str">
        <f t="shared" si="19"/>
        <v>I</v>
      </c>
      <c r="C222" s="55">
        <f t="shared" si="20"/>
        <v>15649.894</v>
      </c>
      <c r="D222" s="16" t="str">
        <f t="shared" si="21"/>
        <v>vis</v>
      </c>
      <c r="E222" s="64" t="e">
        <f>VLOOKUP(C222,A!C$21:E$973,3,FALSE)</f>
        <v>#N/A</v>
      </c>
      <c r="F222" s="63" t="s">
        <v>139</v>
      </c>
      <c r="G222" s="16" t="str">
        <f t="shared" si="22"/>
        <v>15649.894</v>
      </c>
      <c r="H222" s="55">
        <f t="shared" si="23"/>
        <v>-14041</v>
      </c>
      <c r="I222" s="65" t="s">
        <v>141</v>
      </c>
      <c r="J222" s="66" t="s">
        <v>142</v>
      </c>
      <c r="K222" s="65">
        <v>-14041</v>
      </c>
      <c r="L222" s="65" t="s">
        <v>143</v>
      </c>
      <c r="M222" s="66" t="s">
        <v>144</v>
      </c>
      <c r="N222" s="66"/>
      <c r="O222" s="67" t="s">
        <v>145</v>
      </c>
      <c r="P222" s="67" t="s">
        <v>146</v>
      </c>
    </row>
    <row r="223" spans="1:16" ht="13.5" thickBot="1" x14ac:dyDescent="0.25">
      <c r="A223" s="55" t="str">
        <f t="shared" si="18"/>
        <v> VB 7.72 </v>
      </c>
      <c r="B223" s="63" t="str">
        <f t="shared" si="19"/>
        <v>II</v>
      </c>
      <c r="C223" s="55">
        <f t="shared" si="20"/>
        <v>15764.55</v>
      </c>
      <c r="D223" s="16" t="str">
        <f t="shared" si="21"/>
        <v>vis</v>
      </c>
      <c r="E223" s="64" t="e">
        <f>VLOOKUP(C223,A!C$21:E$973,3,FALSE)</f>
        <v>#N/A</v>
      </c>
      <c r="F223" s="63" t="s">
        <v>139</v>
      </c>
      <c r="G223" s="16" t="str">
        <f t="shared" si="22"/>
        <v>15764.550</v>
      </c>
      <c r="H223" s="55">
        <f t="shared" si="23"/>
        <v>-13975.5</v>
      </c>
      <c r="I223" s="65" t="s">
        <v>147</v>
      </c>
      <c r="J223" s="66" t="s">
        <v>148</v>
      </c>
      <c r="K223" s="65">
        <v>-13975.5</v>
      </c>
      <c r="L223" s="65" t="s">
        <v>149</v>
      </c>
      <c r="M223" s="66" t="s">
        <v>144</v>
      </c>
      <c r="N223" s="66"/>
      <c r="O223" s="67" t="s">
        <v>145</v>
      </c>
      <c r="P223" s="67" t="s">
        <v>146</v>
      </c>
    </row>
    <row r="224" spans="1:16" ht="13.5" thickBot="1" x14ac:dyDescent="0.25">
      <c r="A224" s="55" t="str">
        <f t="shared" si="18"/>
        <v> VB 7.72 </v>
      </c>
      <c r="B224" s="63" t="str">
        <f t="shared" si="19"/>
        <v>I</v>
      </c>
      <c r="C224" s="55">
        <f t="shared" si="20"/>
        <v>16115.56</v>
      </c>
      <c r="D224" s="16" t="str">
        <f t="shared" si="21"/>
        <v>vis</v>
      </c>
      <c r="E224" s="64" t="e">
        <f>VLOOKUP(C224,A!C$21:E$973,3,FALSE)</f>
        <v>#N/A</v>
      </c>
      <c r="F224" s="63" t="s">
        <v>139</v>
      </c>
      <c r="G224" s="16" t="str">
        <f t="shared" si="22"/>
        <v>16115.560</v>
      </c>
      <c r="H224" s="55">
        <f t="shared" si="23"/>
        <v>-13775</v>
      </c>
      <c r="I224" s="65" t="s">
        <v>150</v>
      </c>
      <c r="J224" s="66" t="s">
        <v>151</v>
      </c>
      <c r="K224" s="65">
        <v>-13775</v>
      </c>
      <c r="L224" s="65" t="s">
        <v>152</v>
      </c>
      <c r="M224" s="66" t="s">
        <v>144</v>
      </c>
      <c r="N224" s="66"/>
      <c r="O224" s="67" t="s">
        <v>145</v>
      </c>
      <c r="P224" s="67" t="s">
        <v>146</v>
      </c>
    </row>
    <row r="225" spans="1:16" ht="13.5" thickBot="1" x14ac:dyDescent="0.25">
      <c r="A225" s="55" t="str">
        <f t="shared" si="18"/>
        <v> VB 7.72 </v>
      </c>
      <c r="B225" s="63" t="str">
        <f t="shared" si="19"/>
        <v>I</v>
      </c>
      <c r="C225" s="55">
        <f t="shared" si="20"/>
        <v>16787.638999999999</v>
      </c>
      <c r="D225" s="16" t="str">
        <f t="shared" si="21"/>
        <v>vis</v>
      </c>
      <c r="E225" s="64" t="e">
        <f>VLOOKUP(C225,A!C$21:E$973,3,FALSE)</f>
        <v>#N/A</v>
      </c>
      <c r="F225" s="63" t="s">
        <v>139</v>
      </c>
      <c r="G225" s="16" t="str">
        <f t="shared" si="22"/>
        <v>16787.639</v>
      </c>
      <c r="H225" s="55">
        <f t="shared" si="23"/>
        <v>-13391</v>
      </c>
      <c r="I225" s="65" t="s">
        <v>153</v>
      </c>
      <c r="J225" s="66" t="s">
        <v>154</v>
      </c>
      <c r="K225" s="65">
        <v>-13391</v>
      </c>
      <c r="L225" s="65" t="s">
        <v>155</v>
      </c>
      <c r="M225" s="66" t="s">
        <v>144</v>
      </c>
      <c r="N225" s="66"/>
      <c r="O225" s="67" t="s">
        <v>145</v>
      </c>
      <c r="P225" s="67" t="s">
        <v>146</v>
      </c>
    </row>
    <row r="226" spans="1:16" ht="13.5" thickBot="1" x14ac:dyDescent="0.25">
      <c r="A226" s="55" t="str">
        <f t="shared" si="18"/>
        <v> VB 7.72 </v>
      </c>
      <c r="B226" s="63" t="str">
        <f t="shared" si="19"/>
        <v>II</v>
      </c>
      <c r="C226" s="55">
        <f t="shared" si="20"/>
        <v>16816.587</v>
      </c>
      <c r="D226" s="16" t="str">
        <f t="shared" si="21"/>
        <v>vis</v>
      </c>
      <c r="E226" s="64" t="e">
        <f>VLOOKUP(C226,A!C$21:E$973,3,FALSE)</f>
        <v>#N/A</v>
      </c>
      <c r="F226" s="63" t="s">
        <v>139</v>
      </c>
      <c r="G226" s="16" t="str">
        <f t="shared" si="22"/>
        <v>16816.587</v>
      </c>
      <c r="H226" s="55">
        <f t="shared" si="23"/>
        <v>-13374.5</v>
      </c>
      <c r="I226" s="65" t="s">
        <v>156</v>
      </c>
      <c r="J226" s="66" t="s">
        <v>157</v>
      </c>
      <c r="K226" s="65">
        <v>-13374.5</v>
      </c>
      <c r="L226" s="65" t="s">
        <v>158</v>
      </c>
      <c r="M226" s="66" t="s">
        <v>144</v>
      </c>
      <c r="N226" s="66"/>
      <c r="O226" s="67" t="s">
        <v>145</v>
      </c>
      <c r="P226" s="67" t="s">
        <v>146</v>
      </c>
    </row>
    <row r="227" spans="1:16" ht="13.5" thickBot="1" x14ac:dyDescent="0.25">
      <c r="A227" s="55" t="str">
        <f t="shared" si="18"/>
        <v> VB 7.72 </v>
      </c>
      <c r="B227" s="63" t="str">
        <f t="shared" si="19"/>
        <v>II</v>
      </c>
      <c r="C227" s="55">
        <f t="shared" si="20"/>
        <v>16844.53</v>
      </c>
      <c r="D227" s="16" t="str">
        <f t="shared" si="21"/>
        <v>vis</v>
      </c>
      <c r="E227" s="64" t="e">
        <f>VLOOKUP(C227,A!C$21:E$973,3,FALSE)</f>
        <v>#N/A</v>
      </c>
      <c r="F227" s="63" t="s">
        <v>139</v>
      </c>
      <c r="G227" s="16" t="str">
        <f t="shared" si="22"/>
        <v>16844.530</v>
      </c>
      <c r="H227" s="55">
        <f t="shared" si="23"/>
        <v>-13358.5</v>
      </c>
      <c r="I227" s="65" t="s">
        <v>159</v>
      </c>
      <c r="J227" s="66" t="s">
        <v>160</v>
      </c>
      <c r="K227" s="65">
        <v>-13358.5</v>
      </c>
      <c r="L227" s="65" t="s">
        <v>161</v>
      </c>
      <c r="M227" s="66" t="s">
        <v>144</v>
      </c>
      <c r="N227" s="66"/>
      <c r="O227" s="67" t="s">
        <v>145</v>
      </c>
      <c r="P227" s="67" t="s">
        <v>146</v>
      </c>
    </row>
    <row r="228" spans="1:16" ht="13.5" thickBot="1" x14ac:dyDescent="0.25">
      <c r="A228" s="55" t="str">
        <f t="shared" si="18"/>
        <v> VB 7.72 </v>
      </c>
      <c r="B228" s="63" t="str">
        <f t="shared" si="19"/>
        <v>II</v>
      </c>
      <c r="C228" s="55">
        <f t="shared" si="20"/>
        <v>16872.545999999998</v>
      </c>
      <c r="D228" s="16" t="str">
        <f t="shared" si="21"/>
        <v>vis</v>
      </c>
      <c r="E228" s="64" t="e">
        <f>VLOOKUP(C228,A!C$21:E$973,3,FALSE)</f>
        <v>#N/A</v>
      </c>
      <c r="F228" s="63" t="s">
        <v>139</v>
      </c>
      <c r="G228" s="16" t="str">
        <f t="shared" si="22"/>
        <v>16872.546</v>
      </c>
      <c r="H228" s="55">
        <f t="shared" si="23"/>
        <v>-13342.5</v>
      </c>
      <c r="I228" s="65" t="s">
        <v>162</v>
      </c>
      <c r="J228" s="66" t="s">
        <v>163</v>
      </c>
      <c r="K228" s="65">
        <v>-13342.5</v>
      </c>
      <c r="L228" s="65" t="s">
        <v>164</v>
      </c>
      <c r="M228" s="66" t="s">
        <v>144</v>
      </c>
      <c r="N228" s="66"/>
      <c r="O228" s="67" t="s">
        <v>145</v>
      </c>
      <c r="P228" s="67" t="s">
        <v>146</v>
      </c>
    </row>
    <row r="229" spans="1:16" ht="13.5" thickBot="1" x14ac:dyDescent="0.25">
      <c r="A229" s="55" t="str">
        <f t="shared" si="18"/>
        <v> VB 7.72 </v>
      </c>
      <c r="B229" s="63" t="str">
        <f t="shared" si="19"/>
        <v>I</v>
      </c>
      <c r="C229" s="55">
        <f t="shared" si="20"/>
        <v>17053.754000000001</v>
      </c>
      <c r="D229" s="16" t="str">
        <f t="shared" si="21"/>
        <v>vis</v>
      </c>
      <c r="E229" s="64" t="e">
        <f>VLOOKUP(C229,A!C$21:E$973,3,FALSE)</f>
        <v>#N/A</v>
      </c>
      <c r="F229" s="63" t="s">
        <v>139</v>
      </c>
      <c r="G229" s="16" t="str">
        <f t="shared" si="22"/>
        <v>17053.754</v>
      </c>
      <c r="H229" s="55">
        <f t="shared" si="23"/>
        <v>-13239</v>
      </c>
      <c r="I229" s="65" t="s">
        <v>165</v>
      </c>
      <c r="J229" s="66" t="s">
        <v>166</v>
      </c>
      <c r="K229" s="65">
        <v>-13239</v>
      </c>
      <c r="L229" s="65" t="s">
        <v>167</v>
      </c>
      <c r="M229" s="66" t="s">
        <v>144</v>
      </c>
      <c r="N229" s="66"/>
      <c r="O229" s="67" t="s">
        <v>145</v>
      </c>
      <c r="P229" s="67" t="s">
        <v>146</v>
      </c>
    </row>
    <row r="230" spans="1:16" ht="13.5" thickBot="1" x14ac:dyDescent="0.25">
      <c r="A230" s="55" t="str">
        <f t="shared" si="18"/>
        <v> VB 7.72 </v>
      </c>
      <c r="B230" s="63" t="str">
        <f t="shared" si="19"/>
        <v>I</v>
      </c>
      <c r="C230" s="55">
        <f t="shared" si="20"/>
        <v>17146.546999999999</v>
      </c>
      <c r="D230" s="16" t="str">
        <f t="shared" si="21"/>
        <v>vis</v>
      </c>
      <c r="E230" s="64" t="e">
        <f>VLOOKUP(C230,A!C$21:E$973,3,FALSE)</f>
        <v>#N/A</v>
      </c>
      <c r="F230" s="63" t="s">
        <v>139</v>
      </c>
      <c r="G230" s="16" t="str">
        <f t="shared" si="22"/>
        <v>17146.547</v>
      </c>
      <c r="H230" s="55">
        <f t="shared" si="23"/>
        <v>-13186</v>
      </c>
      <c r="I230" s="65" t="s">
        <v>168</v>
      </c>
      <c r="J230" s="66" t="s">
        <v>169</v>
      </c>
      <c r="K230" s="65">
        <v>-13186</v>
      </c>
      <c r="L230" s="65" t="s">
        <v>170</v>
      </c>
      <c r="M230" s="66" t="s">
        <v>144</v>
      </c>
      <c r="N230" s="66"/>
      <c r="O230" s="67" t="s">
        <v>145</v>
      </c>
      <c r="P230" s="67" t="s">
        <v>146</v>
      </c>
    </row>
    <row r="231" spans="1:16" ht="13.5" thickBot="1" x14ac:dyDescent="0.25">
      <c r="A231" s="55" t="str">
        <f t="shared" si="18"/>
        <v> VB 7.72 </v>
      </c>
      <c r="B231" s="63" t="str">
        <f t="shared" si="19"/>
        <v>II</v>
      </c>
      <c r="C231" s="55">
        <f t="shared" si="20"/>
        <v>17152.71</v>
      </c>
      <c r="D231" s="16" t="str">
        <f t="shared" si="21"/>
        <v>vis</v>
      </c>
      <c r="E231" s="64" t="e">
        <f>VLOOKUP(C231,A!C$21:E$973,3,FALSE)</f>
        <v>#N/A</v>
      </c>
      <c r="F231" s="63" t="s">
        <v>139</v>
      </c>
      <c r="G231" s="16" t="str">
        <f t="shared" si="22"/>
        <v>17152.710</v>
      </c>
      <c r="H231" s="55">
        <f t="shared" si="23"/>
        <v>-13182.5</v>
      </c>
      <c r="I231" s="65" t="s">
        <v>171</v>
      </c>
      <c r="J231" s="66" t="s">
        <v>172</v>
      </c>
      <c r="K231" s="65">
        <v>-13182.5</v>
      </c>
      <c r="L231" s="65" t="s">
        <v>173</v>
      </c>
      <c r="M231" s="66" t="s">
        <v>144</v>
      </c>
      <c r="N231" s="66"/>
      <c r="O231" s="67" t="s">
        <v>145</v>
      </c>
      <c r="P231" s="67" t="s">
        <v>146</v>
      </c>
    </row>
    <row r="232" spans="1:16" ht="13.5" thickBot="1" x14ac:dyDescent="0.25">
      <c r="A232" s="55" t="str">
        <f t="shared" si="18"/>
        <v> VB 7.72 </v>
      </c>
      <c r="B232" s="63" t="str">
        <f t="shared" si="19"/>
        <v>II</v>
      </c>
      <c r="C232" s="55">
        <f t="shared" si="20"/>
        <v>17173.635999999999</v>
      </c>
      <c r="D232" s="16" t="str">
        <f t="shared" si="21"/>
        <v>vis</v>
      </c>
      <c r="E232" s="64" t="e">
        <f>VLOOKUP(C232,A!C$21:E$973,3,FALSE)</f>
        <v>#N/A</v>
      </c>
      <c r="F232" s="63" t="s">
        <v>139</v>
      </c>
      <c r="G232" s="16" t="str">
        <f t="shared" si="22"/>
        <v>17173.636</v>
      </c>
      <c r="H232" s="55">
        <f t="shared" si="23"/>
        <v>-13170.5</v>
      </c>
      <c r="I232" s="65" t="s">
        <v>174</v>
      </c>
      <c r="J232" s="66" t="s">
        <v>175</v>
      </c>
      <c r="K232" s="65">
        <v>-13170.5</v>
      </c>
      <c r="L232" s="65" t="s">
        <v>176</v>
      </c>
      <c r="M232" s="66" t="s">
        <v>144</v>
      </c>
      <c r="N232" s="66"/>
      <c r="O232" s="67" t="s">
        <v>145</v>
      </c>
      <c r="P232" s="67" t="s">
        <v>146</v>
      </c>
    </row>
    <row r="233" spans="1:16" ht="13.5" thickBot="1" x14ac:dyDescent="0.25">
      <c r="A233" s="55" t="str">
        <f t="shared" si="18"/>
        <v> VB 7.72 </v>
      </c>
      <c r="B233" s="63" t="str">
        <f t="shared" si="19"/>
        <v>I</v>
      </c>
      <c r="C233" s="55">
        <f t="shared" si="20"/>
        <v>17188.594000000001</v>
      </c>
      <c r="D233" s="16" t="str">
        <f t="shared" si="21"/>
        <v>vis</v>
      </c>
      <c r="E233" s="64" t="e">
        <f>VLOOKUP(C233,A!C$21:E$973,3,FALSE)</f>
        <v>#N/A</v>
      </c>
      <c r="F233" s="63" t="s">
        <v>139</v>
      </c>
      <c r="G233" s="16" t="str">
        <f t="shared" si="22"/>
        <v>17188.594</v>
      </c>
      <c r="H233" s="55">
        <f t="shared" si="23"/>
        <v>-13162</v>
      </c>
      <c r="I233" s="65" t="s">
        <v>177</v>
      </c>
      <c r="J233" s="66" t="s">
        <v>178</v>
      </c>
      <c r="K233" s="65">
        <v>-13162</v>
      </c>
      <c r="L233" s="65" t="s">
        <v>179</v>
      </c>
      <c r="M233" s="66" t="s">
        <v>144</v>
      </c>
      <c r="N233" s="66"/>
      <c r="O233" s="67" t="s">
        <v>145</v>
      </c>
      <c r="P233" s="67" t="s">
        <v>146</v>
      </c>
    </row>
    <row r="234" spans="1:16" ht="13.5" thickBot="1" x14ac:dyDescent="0.25">
      <c r="A234" s="55" t="str">
        <f t="shared" si="18"/>
        <v> VB 7.72 </v>
      </c>
      <c r="B234" s="63" t="str">
        <f t="shared" si="19"/>
        <v>I</v>
      </c>
      <c r="C234" s="55">
        <f t="shared" si="20"/>
        <v>17216.559000000001</v>
      </c>
      <c r="D234" s="16" t="str">
        <f t="shared" si="21"/>
        <v>vis</v>
      </c>
      <c r="E234" s="64" t="e">
        <f>VLOOKUP(C234,A!C$21:E$973,3,FALSE)</f>
        <v>#N/A</v>
      </c>
      <c r="F234" s="63" t="s">
        <v>139</v>
      </c>
      <c r="G234" s="16" t="str">
        <f t="shared" si="22"/>
        <v>17216.559</v>
      </c>
      <c r="H234" s="55">
        <f t="shared" si="23"/>
        <v>-13146</v>
      </c>
      <c r="I234" s="65" t="s">
        <v>180</v>
      </c>
      <c r="J234" s="66" t="s">
        <v>181</v>
      </c>
      <c r="K234" s="65">
        <v>-13146</v>
      </c>
      <c r="L234" s="65" t="s">
        <v>182</v>
      </c>
      <c r="M234" s="66" t="s">
        <v>144</v>
      </c>
      <c r="N234" s="66"/>
      <c r="O234" s="67" t="s">
        <v>145</v>
      </c>
      <c r="P234" s="67" t="s">
        <v>146</v>
      </c>
    </row>
    <row r="235" spans="1:16" ht="13.5" thickBot="1" x14ac:dyDescent="0.25">
      <c r="A235" s="55" t="str">
        <f t="shared" si="18"/>
        <v> VB 7.72 </v>
      </c>
      <c r="B235" s="63" t="str">
        <f t="shared" si="19"/>
        <v>II</v>
      </c>
      <c r="C235" s="55">
        <f t="shared" si="20"/>
        <v>17245.473999999998</v>
      </c>
      <c r="D235" s="16" t="str">
        <f t="shared" si="21"/>
        <v>vis</v>
      </c>
      <c r="E235" s="64" t="e">
        <f>VLOOKUP(C235,A!C$21:E$973,3,FALSE)</f>
        <v>#N/A</v>
      </c>
      <c r="F235" s="63" t="s">
        <v>139</v>
      </c>
      <c r="G235" s="16" t="str">
        <f t="shared" si="22"/>
        <v>17245.474</v>
      </c>
      <c r="H235" s="55">
        <f t="shared" si="23"/>
        <v>-13129.5</v>
      </c>
      <c r="I235" s="65" t="s">
        <v>183</v>
      </c>
      <c r="J235" s="66" t="s">
        <v>184</v>
      </c>
      <c r="K235" s="65">
        <v>-13129.5</v>
      </c>
      <c r="L235" s="65" t="s">
        <v>143</v>
      </c>
      <c r="M235" s="66" t="s">
        <v>144</v>
      </c>
      <c r="N235" s="66"/>
      <c r="O235" s="67" t="s">
        <v>145</v>
      </c>
      <c r="P235" s="67" t="s">
        <v>146</v>
      </c>
    </row>
    <row r="236" spans="1:16" ht="13.5" thickBot="1" x14ac:dyDescent="0.25">
      <c r="A236" s="55" t="str">
        <f t="shared" si="18"/>
        <v> VB 7.72 </v>
      </c>
      <c r="B236" s="63" t="str">
        <f t="shared" si="19"/>
        <v>I</v>
      </c>
      <c r="C236" s="55">
        <f t="shared" si="20"/>
        <v>17438.864000000001</v>
      </c>
      <c r="D236" s="16" t="str">
        <f t="shared" si="21"/>
        <v>vis</v>
      </c>
      <c r="E236" s="64" t="e">
        <f>VLOOKUP(C236,A!C$21:E$973,3,FALSE)</f>
        <v>#N/A</v>
      </c>
      <c r="F236" s="63" t="s">
        <v>139</v>
      </c>
      <c r="G236" s="16" t="str">
        <f t="shared" si="22"/>
        <v>17438.864</v>
      </c>
      <c r="H236" s="55">
        <f t="shared" si="23"/>
        <v>-13019</v>
      </c>
      <c r="I236" s="65" t="s">
        <v>185</v>
      </c>
      <c r="J236" s="66" t="s">
        <v>186</v>
      </c>
      <c r="K236" s="65">
        <v>-13019</v>
      </c>
      <c r="L236" s="65" t="s">
        <v>187</v>
      </c>
      <c r="M236" s="66" t="s">
        <v>144</v>
      </c>
      <c r="N236" s="66"/>
      <c r="O236" s="67" t="s">
        <v>145</v>
      </c>
      <c r="P236" s="67" t="s">
        <v>146</v>
      </c>
    </row>
    <row r="237" spans="1:16" ht="13.5" thickBot="1" x14ac:dyDescent="0.25">
      <c r="A237" s="55" t="str">
        <f t="shared" si="18"/>
        <v> PZ 12.125 </v>
      </c>
      <c r="B237" s="63" t="str">
        <f t="shared" si="19"/>
        <v>II</v>
      </c>
      <c r="C237" s="55">
        <f t="shared" si="20"/>
        <v>17562.239000000001</v>
      </c>
      <c r="D237" s="16" t="str">
        <f t="shared" si="21"/>
        <v>vis</v>
      </c>
      <c r="E237" s="64" t="e">
        <f>VLOOKUP(C237,A!C$21:E$973,3,FALSE)</f>
        <v>#N/A</v>
      </c>
      <c r="F237" s="63" t="s">
        <v>139</v>
      </c>
      <c r="G237" s="16" t="str">
        <f t="shared" si="22"/>
        <v>17562.239</v>
      </c>
      <c r="H237" s="55">
        <f t="shared" si="23"/>
        <v>-12948.5</v>
      </c>
      <c r="I237" s="65" t="s">
        <v>188</v>
      </c>
      <c r="J237" s="66" t="s">
        <v>189</v>
      </c>
      <c r="K237" s="65">
        <v>-12948.5</v>
      </c>
      <c r="L237" s="65" t="s">
        <v>190</v>
      </c>
      <c r="M237" s="66" t="s">
        <v>144</v>
      </c>
      <c r="N237" s="66"/>
      <c r="O237" s="67" t="s">
        <v>191</v>
      </c>
      <c r="P237" s="67" t="s">
        <v>192</v>
      </c>
    </row>
    <row r="238" spans="1:16" ht="13.5" thickBot="1" x14ac:dyDescent="0.25">
      <c r="A238" s="55" t="str">
        <f t="shared" si="18"/>
        <v> VB 7.72 </v>
      </c>
      <c r="B238" s="63" t="str">
        <f t="shared" si="19"/>
        <v>I</v>
      </c>
      <c r="C238" s="55">
        <f t="shared" si="20"/>
        <v>17769.761999999999</v>
      </c>
      <c r="D238" s="16" t="str">
        <f t="shared" si="21"/>
        <v>vis</v>
      </c>
      <c r="E238" s="64" t="e">
        <f>VLOOKUP(C238,A!C$21:E$973,3,FALSE)</f>
        <v>#N/A</v>
      </c>
      <c r="F238" s="63" t="s">
        <v>139</v>
      </c>
      <c r="G238" s="16" t="str">
        <f t="shared" si="22"/>
        <v>17769.762</v>
      </c>
      <c r="H238" s="55">
        <f t="shared" si="23"/>
        <v>-12830</v>
      </c>
      <c r="I238" s="65" t="s">
        <v>193</v>
      </c>
      <c r="J238" s="66" t="s">
        <v>194</v>
      </c>
      <c r="K238" s="65">
        <v>-12830</v>
      </c>
      <c r="L238" s="65" t="s">
        <v>195</v>
      </c>
      <c r="M238" s="66" t="s">
        <v>144</v>
      </c>
      <c r="N238" s="66"/>
      <c r="O238" s="67" t="s">
        <v>145</v>
      </c>
      <c r="P238" s="67" t="s">
        <v>146</v>
      </c>
    </row>
    <row r="239" spans="1:16" ht="13.5" thickBot="1" x14ac:dyDescent="0.25">
      <c r="A239" s="55" t="str">
        <f t="shared" si="18"/>
        <v> PZ 12.125 </v>
      </c>
      <c r="B239" s="63" t="str">
        <f t="shared" si="19"/>
        <v>II</v>
      </c>
      <c r="C239" s="55">
        <f t="shared" si="20"/>
        <v>17821.362000000001</v>
      </c>
      <c r="D239" s="16" t="str">
        <f t="shared" si="21"/>
        <v>vis</v>
      </c>
      <c r="E239" s="64" t="e">
        <f>VLOOKUP(C239,A!C$21:E$973,3,FALSE)</f>
        <v>#N/A</v>
      </c>
      <c r="F239" s="63" t="s">
        <v>139</v>
      </c>
      <c r="G239" s="16" t="str">
        <f t="shared" si="22"/>
        <v>17821.362</v>
      </c>
      <c r="H239" s="55">
        <f t="shared" si="23"/>
        <v>-12800.5</v>
      </c>
      <c r="I239" s="65" t="s">
        <v>196</v>
      </c>
      <c r="J239" s="66" t="s">
        <v>197</v>
      </c>
      <c r="K239" s="65">
        <v>-12800.5</v>
      </c>
      <c r="L239" s="65" t="s">
        <v>167</v>
      </c>
      <c r="M239" s="66" t="s">
        <v>144</v>
      </c>
      <c r="N239" s="66"/>
      <c r="O239" s="67" t="s">
        <v>191</v>
      </c>
      <c r="P239" s="67" t="s">
        <v>192</v>
      </c>
    </row>
    <row r="240" spans="1:16" ht="13.5" thickBot="1" x14ac:dyDescent="0.25">
      <c r="A240" s="55" t="str">
        <f t="shared" si="18"/>
        <v> VB 7.72 </v>
      </c>
      <c r="B240" s="63" t="str">
        <f t="shared" si="19"/>
        <v>I</v>
      </c>
      <c r="C240" s="55">
        <f t="shared" si="20"/>
        <v>17832.717000000001</v>
      </c>
      <c r="D240" s="16" t="str">
        <f t="shared" si="21"/>
        <v>vis</v>
      </c>
      <c r="E240" s="64" t="e">
        <f>VLOOKUP(C240,A!C$21:E$973,3,FALSE)</f>
        <v>#N/A</v>
      </c>
      <c r="F240" s="63" t="s">
        <v>139</v>
      </c>
      <c r="G240" s="16" t="str">
        <f t="shared" si="22"/>
        <v>17832.717</v>
      </c>
      <c r="H240" s="55">
        <f t="shared" si="23"/>
        <v>-12794</v>
      </c>
      <c r="I240" s="65" t="s">
        <v>198</v>
      </c>
      <c r="J240" s="66" t="s">
        <v>199</v>
      </c>
      <c r="K240" s="65">
        <v>-12794</v>
      </c>
      <c r="L240" s="65" t="s">
        <v>200</v>
      </c>
      <c r="M240" s="66" t="s">
        <v>144</v>
      </c>
      <c r="N240" s="66"/>
      <c r="O240" s="67" t="s">
        <v>145</v>
      </c>
      <c r="P240" s="67" t="s">
        <v>146</v>
      </c>
    </row>
    <row r="241" spans="1:16" ht="13.5" thickBot="1" x14ac:dyDescent="0.25">
      <c r="A241" s="55" t="str">
        <f t="shared" si="18"/>
        <v> VB 7.72 </v>
      </c>
      <c r="B241" s="63" t="str">
        <f t="shared" si="19"/>
        <v>II</v>
      </c>
      <c r="C241" s="55">
        <f t="shared" si="20"/>
        <v>18589.830000000002</v>
      </c>
      <c r="D241" s="16" t="str">
        <f t="shared" si="21"/>
        <v>vis</v>
      </c>
      <c r="E241" s="64" t="e">
        <f>VLOOKUP(C241,A!C$21:E$973,3,FALSE)</f>
        <v>#N/A</v>
      </c>
      <c r="F241" s="63" t="s">
        <v>139</v>
      </c>
      <c r="G241" s="16" t="str">
        <f t="shared" si="22"/>
        <v>18589.830</v>
      </c>
      <c r="H241" s="55">
        <f t="shared" si="23"/>
        <v>-12361.5</v>
      </c>
      <c r="I241" s="65" t="s">
        <v>201</v>
      </c>
      <c r="J241" s="66" t="s">
        <v>202</v>
      </c>
      <c r="K241" s="65">
        <v>-12361.5</v>
      </c>
      <c r="L241" s="65" t="s">
        <v>203</v>
      </c>
      <c r="M241" s="66" t="s">
        <v>144</v>
      </c>
      <c r="N241" s="66"/>
      <c r="O241" s="67" t="s">
        <v>145</v>
      </c>
      <c r="P241" s="67" t="s">
        <v>146</v>
      </c>
    </row>
    <row r="242" spans="1:16" ht="13.5" thickBot="1" x14ac:dyDescent="0.25">
      <c r="A242" s="55" t="str">
        <f t="shared" si="18"/>
        <v> VB 7.72 </v>
      </c>
      <c r="B242" s="63" t="str">
        <f t="shared" si="19"/>
        <v>I</v>
      </c>
      <c r="C242" s="55">
        <f t="shared" si="20"/>
        <v>18842.805</v>
      </c>
      <c r="D242" s="16" t="str">
        <f t="shared" si="21"/>
        <v>vis</v>
      </c>
      <c r="E242" s="64" t="e">
        <f>VLOOKUP(C242,A!C$21:E$973,3,FALSE)</f>
        <v>#N/A</v>
      </c>
      <c r="F242" s="63" t="s">
        <v>139</v>
      </c>
      <c r="G242" s="16" t="str">
        <f t="shared" si="22"/>
        <v>18842.805</v>
      </c>
      <c r="H242" s="55">
        <f t="shared" si="23"/>
        <v>-12217</v>
      </c>
      <c r="I242" s="65" t="s">
        <v>204</v>
      </c>
      <c r="J242" s="66" t="s">
        <v>205</v>
      </c>
      <c r="K242" s="65">
        <v>-12217</v>
      </c>
      <c r="L242" s="65" t="s">
        <v>206</v>
      </c>
      <c r="M242" s="66" t="s">
        <v>144</v>
      </c>
      <c r="N242" s="66"/>
      <c r="O242" s="67" t="s">
        <v>145</v>
      </c>
      <c r="P242" s="67" t="s">
        <v>146</v>
      </c>
    </row>
    <row r="243" spans="1:16" ht="13.5" thickBot="1" x14ac:dyDescent="0.25">
      <c r="A243" s="55" t="str">
        <f t="shared" si="18"/>
        <v> VB 7.72 </v>
      </c>
      <c r="B243" s="63" t="str">
        <f t="shared" si="19"/>
        <v>I</v>
      </c>
      <c r="C243" s="55">
        <f t="shared" si="20"/>
        <v>18849.794999999998</v>
      </c>
      <c r="D243" s="16" t="str">
        <f t="shared" si="21"/>
        <v>vis</v>
      </c>
      <c r="E243" s="64" t="e">
        <f>VLOOKUP(C243,A!C$21:E$973,3,FALSE)</f>
        <v>#N/A</v>
      </c>
      <c r="F243" s="63" t="s">
        <v>139</v>
      </c>
      <c r="G243" s="16" t="str">
        <f t="shared" si="22"/>
        <v>18849.795</v>
      </c>
      <c r="H243" s="55">
        <f t="shared" si="23"/>
        <v>-12213</v>
      </c>
      <c r="I243" s="65" t="s">
        <v>207</v>
      </c>
      <c r="J243" s="66" t="s">
        <v>208</v>
      </c>
      <c r="K243" s="65">
        <v>-12213</v>
      </c>
      <c r="L243" s="65" t="s">
        <v>209</v>
      </c>
      <c r="M243" s="66" t="s">
        <v>144</v>
      </c>
      <c r="N243" s="66"/>
      <c r="O243" s="67" t="s">
        <v>145</v>
      </c>
      <c r="P243" s="67" t="s">
        <v>146</v>
      </c>
    </row>
    <row r="244" spans="1:16" ht="13.5" thickBot="1" x14ac:dyDescent="0.25">
      <c r="A244" s="55" t="str">
        <f t="shared" si="18"/>
        <v> VB 7.72 </v>
      </c>
      <c r="B244" s="63" t="str">
        <f t="shared" si="19"/>
        <v>II</v>
      </c>
      <c r="C244" s="55">
        <f t="shared" si="20"/>
        <v>19284.756000000001</v>
      </c>
      <c r="D244" s="16" t="str">
        <f t="shared" si="21"/>
        <v>vis</v>
      </c>
      <c r="E244" s="64" t="e">
        <f>VLOOKUP(C244,A!C$21:E$973,3,FALSE)</f>
        <v>#N/A</v>
      </c>
      <c r="F244" s="63" t="s">
        <v>139</v>
      </c>
      <c r="G244" s="16" t="str">
        <f t="shared" si="22"/>
        <v>19284.756</v>
      </c>
      <c r="H244" s="55">
        <f t="shared" si="23"/>
        <v>-11964.5</v>
      </c>
      <c r="I244" s="65" t="s">
        <v>210</v>
      </c>
      <c r="J244" s="66" t="s">
        <v>211</v>
      </c>
      <c r="K244" s="65">
        <v>-11964.5</v>
      </c>
      <c r="L244" s="65" t="s">
        <v>212</v>
      </c>
      <c r="M244" s="66" t="s">
        <v>144</v>
      </c>
      <c r="N244" s="66"/>
      <c r="O244" s="67" t="s">
        <v>145</v>
      </c>
      <c r="P244" s="67" t="s">
        <v>146</v>
      </c>
    </row>
    <row r="245" spans="1:16" ht="13.5" thickBot="1" x14ac:dyDescent="0.25">
      <c r="A245" s="55" t="str">
        <f t="shared" si="18"/>
        <v> VB 7.72 </v>
      </c>
      <c r="B245" s="63" t="str">
        <f t="shared" si="19"/>
        <v>I</v>
      </c>
      <c r="C245" s="55">
        <f t="shared" si="20"/>
        <v>19334.646000000001</v>
      </c>
      <c r="D245" s="16" t="str">
        <f t="shared" si="21"/>
        <v>vis</v>
      </c>
      <c r="E245" s="64" t="e">
        <f>VLOOKUP(C245,A!C$21:E$973,3,FALSE)</f>
        <v>#N/A</v>
      </c>
      <c r="F245" s="63" t="s">
        <v>139</v>
      </c>
      <c r="G245" s="16" t="str">
        <f t="shared" si="22"/>
        <v>19334.646</v>
      </c>
      <c r="H245" s="55">
        <f t="shared" si="23"/>
        <v>-11936</v>
      </c>
      <c r="I245" s="65" t="s">
        <v>213</v>
      </c>
      <c r="J245" s="66" t="s">
        <v>214</v>
      </c>
      <c r="K245" s="65">
        <v>-11936</v>
      </c>
      <c r="L245" s="65" t="s">
        <v>215</v>
      </c>
      <c r="M245" s="66" t="s">
        <v>144</v>
      </c>
      <c r="N245" s="66"/>
      <c r="O245" s="67" t="s">
        <v>145</v>
      </c>
      <c r="P245" s="67" t="s">
        <v>146</v>
      </c>
    </row>
    <row r="246" spans="1:16" ht="13.5" thickBot="1" x14ac:dyDescent="0.25">
      <c r="A246" s="55" t="str">
        <f t="shared" si="18"/>
        <v> VB 7.72 </v>
      </c>
      <c r="B246" s="63" t="str">
        <f t="shared" si="19"/>
        <v>I</v>
      </c>
      <c r="C246" s="55">
        <f t="shared" si="20"/>
        <v>19677.811000000002</v>
      </c>
      <c r="D246" s="16" t="str">
        <f t="shared" si="21"/>
        <v>vis</v>
      </c>
      <c r="E246" s="64" t="e">
        <f>VLOOKUP(C246,A!C$21:E$973,3,FALSE)</f>
        <v>#N/A</v>
      </c>
      <c r="F246" s="63" t="s">
        <v>139</v>
      </c>
      <c r="G246" s="16" t="str">
        <f t="shared" si="22"/>
        <v>19677.811</v>
      </c>
      <c r="H246" s="55">
        <f t="shared" si="23"/>
        <v>-11740</v>
      </c>
      <c r="I246" s="65" t="s">
        <v>216</v>
      </c>
      <c r="J246" s="66" t="s">
        <v>217</v>
      </c>
      <c r="K246" s="65">
        <v>-11740</v>
      </c>
      <c r="L246" s="65" t="s">
        <v>218</v>
      </c>
      <c r="M246" s="66" t="s">
        <v>144</v>
      </c>
      <c r="N246" s="66"/>
      <c r="O246" s="67" t="s">
        <v>145</v>
      </c>
      <c r="P246" s="67" t="s">
        <v>146</v>
      </c>
    </row>
    <row r="247" spans="1:16" ht="13.5" thickBot="1" x14ac:dyDescent="0.25">
      <c r="A247" s="55" t="str">
        <f t="shared" si="18"/>
        <v> VB 7.72 </v>
      </c>
      <c r="B247" s="63" t="str">
        <f t="shared" si="19"/>
        <v>II</v>
      </c>
      <c r="C247" s="55">
        <f t="shared" si="20"/>
        <v>19713.829000000002</v>
      </c>
      <c r="D247" s="16" t="str">
        <f t="shared" si="21"/>
        <v>vis</v>
      </c>
      <c r="E247" s="64" t="e">
        <f>VLOOKUP(C247,A!C$21:E$973,3,FALSE)</f>
        <v>#N/A</v>
      </c>
      <c r="F247" s="63" t="s">
        <v>139</v>
      </c>
      <c r="G247" s="16" t="str">
        <f t="shared" si="22"/>
        <v>19713.829</v>
      </c>
      <c r="H247" s="55">
        <f t="shared" si="23"/>
        <v>-11719.5</v>
      </c>
      <c r="I247" s="65" t="s">
        <v>219</v>
      </c>
      <c r="J247" s="66" t="s">
        <v>220</v>
      </c>
      <c r="K247" s="65">
        <v>-11719.5</v>
      </c>
      <c r="L247" s="65" t="s">
        <v>221</v>
      </c>
      <c r="M247" s="66" t="s">
        <v>144</v>
      </c>
      <c r="N247" s="66"/>
      <c r="O247" s="67" t="s">
        <v>145</v>
      </c>
      <c r="P247" s="67" t="s">
        <v>146</v>
      </c>
    </row>
    <row r="248" spans="1:16" ht="13.5" thickBot="1" x14ac:dyDescent="0.25">
      <c r="A248" s="55" t="str">
        <f t="shared" si="18"/>
        <v> VB 7.72 </v>
      </c>
      <c r="B248" s="63" t="str">
        <f t="shared" si="19"/>
        <v>I</v>
      </c>
      <c r="C248" s="55">
        <f t="shared" si="20"/>
        <v>19798.481</v>
      </c>
      <c r="D248" s="16" t="str">
        <f t="shared" si="21"/>
        <v>vis</v>
      </c>
      <c r="E248" s="64" t="e">
        <f>VLOOKUP(C248,A!C$21:E$973,3,FALSE)</f>
        <v>#N/A</v>
      </c>
      <c r="F248" s="63" t="s">
        <v>139</v>
      </c>
      <c r="G248" s="16" t="str">
        <f t="shared" si="22"/>
        <v>19798.481</v>
      </c>
      <c r="H248" s="55">
        <f t="shared" si="23"/>
        <v>-11671</v>
      </c>
      <c r="I248" s="65" t="s">
        <v>222</v>
      </c>
      <c r="J248" s="66" t="s">
        <v>223</v>
      </c>
      <c r="K248" s="65">
        <v>-11671</v>
      </c>
      <c r="L248" s="65" t="s">
        <v>224</v>
      </c>
      <c r="M248" s="66" t="s">
        <v>144</v>
      </c>
      <c r="N248" s="66"/>
      <c r="O248" s="67" t="s">
        <v>145</v>
      </c>
      <c r="P248" s="67" t="s">
        <v>146</v>
      </c>
    </row>
    <row r="249" spans="1:16" ht="13.5" thickBot="1" x14ac:dyDescent="0.25">
      <c r="A249" s="55" t="str">
        <f t="shared" si="18"/>
        <v> VB 7.72 </v>
      </c>
      <c r="B249" s="63" t="str">
        <f t="shared" si="19"/>
        <v>I</v>
      </c>
      <c r="C249" s="55">
        <f t="shared" si="20"/>
        <v>19999.853999999999</v>
      </c>
      <c r="D249" s="16" t="str">
        <f t="shared" si="21"/>
        <v>vis</v>
      </c>
      <c r="E249" s="64" t="e">
        <f>VLOOKUP(C249,A!C$21:E$973,3,FALSE)</f>
        <v>#N/A</v>
      </c>
      <c r="F249" s="63" t="s">
        <v>139</v>
      </c>
      <c r="G249" s="16" t="str">
        <f t="shared" si="22"/>
        <v>19999.854</v>
      </c>
      <c r="H249" s="55">
        <f t="shared" si="23"/>
        <v>-11556</v>
      </c>
      <c r="I249" s="65" t="s">
        <v>225</v>
      </c>
      <c r="J249" s="66" t="s">
        <v>226</v>
      </c>
      <c r="K249" s="65">
        <v>-11556</v>
      </c>
      <c r="L249" s="65" t="s">
        <v>209</v>
      </c>
      <c r="M249" s="66" t="s">
        <v>144</v>
      </c>
      <c r="N249" s="66"/>
      <c r="O249" s="67" t="s">
        <v>145</v>
      </c>
      <c r="P249" s="67" t="s">
        <v>146</v>
      </c>
    </row>
    <row r="250" spans="1:16" ht="13.5" thickBot="1" x14ac:dyDescent="0.25">
      <c r="A250" s="55" t="str">
        <f t="shared" si="18"/>
        <v> VB 7.72 </v>
      </c>
      <c r="B250" s="63" t="str">
        <f t="shared" si="19"/>
        <v>I</v>
      </c>
      <c r="C250" s="55">
        <f t="shared" si="20"/>
        <v>20078.595000000001</v>
      </c>
      <c r="D250" s="16" t="str">
        <f t="shared" si="21"/>
        <v>vis</v>
      </c>
      <c r="E250" s="64" t="e">
        <f>VLOOKUP(C250,A!C$21:E$973,3,FALSE)</f>
        <v>#N/A</v>
      </c>
      <c r="F250" s="63" t="s">
        <v>139</v>
      </c>
      <c r="G250" s="16" t="str">
        <f t="shared" si="22"/>
        <v>20078.595</v>
      </c>
      <c r="H250" s="55">
        <f t="shared" si="23"/>
        <v>-11511</v>
      </c>
      <c r="I250" s="65" t="s">
        <v>227</v>
      </c>
      <c r="J250" s="66" t="s">
        <v>228</v>
      </c>
      <c r="K250" s="65">
        <v>-11511</v>
      </c>
      <c r="L250" s="65" t="s">
        <v>229</v>
      </c>
      <c r="M250" s="66" t="s">
        <v>144</v>
      </c>
      <c r="N250" s="66"/>
      <c r="O250" s="67" t="s">
        <v>145</v>
      </c>
      <c r="P250" s="67" t="s">
        <v>146</v>
      </c>
    </row>
    <row r="251" spans="1:16" ht="13.5" thickBot="1" x14ac:dyDescent="0.25">
      <c r="A251" s="55" t="str">
        <f t="shared" si="18"/>
        <v> VB 7.72 </v>
      </c>
      <c r="B251" s="63" t="str">
        <f t="shared" si="19"/>
        <v>II</v>
      </c>
      <c r="C251" s="55">
        <f t="shared" si="20"/>
        <v>20385.795999999998</v>
      </c>
      <c r="D251" s="16" t="str">
        <f t="shared" si="21"/>
        <v>vis</v>
      </c>
      <c r="E251" s="64" t="e">
        <f>VLOOKUP(C251,A!C$21:E$973,3,FALSE)</f>
        <v>#N/A</v>
      </c>
      <c r="F251" s="63" t="s">
        <v>139</v>
      </c>
      <c r="G251" s="16" t="str">
        <f t="shared" si="22"/>
        <v>20385.796</v>
      </c>
      <c r="H251" s="55">
        <f t="shared" si="23"/>
        <v>-11335.5</v>
      </c>
      <c r="I251" s="65" t="s">
        <v>230</v>
      </c>
      <c r="J251" s="66" t="s">
        <v>231</v>
      </c>
      <c r="K251" s="65">
        <v>-11335.5</v>
      </c>
      <c r="L251" s="65" t="s">
        <v>232</v>
      </c>
      <c r="M251" s="66" t="s">
        <v>144</v>
      </c>
      <c r="N251" s="66"/>
      <c r="O251" s="67" t="s">
        <v>145</v>
      </c>
      <c r="P251" s="67" t="s">
        <v>146</v>
      </c>
    </row>
    <row r="252" spans="1:16" ht="13.5" thickBot="1" x14ac:dyDescent="0.25">
      <c r="A252" s="55" t="str">
        <f t="shared" si="18"/>
        <v> VB 7.72 </v>
      </c>
      <c r="B252" s="63" t="str">
        <f t="shared" si="19"/>
        <v>II</v>
      </c>
      <c r="C252" s="55">
        <f t="shared" si="20"/>
        <v>21094.723999999998</v>
      </c>
      <c r="D252" s="16" t="str">
        <f t="shared" si="21"/>
        <v>vis</v>
      </c>
      <c r="E252" s="64" t="e">
        <f>VLOOKUP(C252,A!C$21:E$973,3,FALSE)</f>
        <v>#N/A</v>
      </c>
      <c r="F252" s="63" t="s">
        <v>139</v>
      </c>
      <c r="G252" s="16" t="str">
        <f t="shared" si="22"/>
        <v>21094.724</v>
      </c>
      <c r="H252" s="55">
        <f t="shared" si="23"/>
        <v>-10930.5</v>
      </c>
      <c r="I252" s="65" t="s">
        <v>233</v>
      </c>
      <c r="J252" s="66" t="s">
        <v>234</v>
      </c>
      <c r="K252" s="65">
        <v>-10930.5</v>
      </c>
      <c r="L252" s="65" t="s">
        <v>235</v>
      </c>
      <c r="M252" s="66" t="s">
        <v>144</v>
      </c>
      <c r="N252" s="66"/>
      <c r="O252" s="67" t="s">
        <v>145</v>
      </c>
      <c r="P252" s="67" t="s">
        <v>146</v>
      </c>
    </row>
    <row r="253" spans="1:16" ht="13.5" thickBot="1" x14ac:dyDescent="0.25">
      <c r="A253" s="55" t="str">
        <f t="shared" si="18"/>
        <v> VB 7.72 </v>
      </c>
      <c r="B253" s="63" t="str">
        <f t="shared" si="19"/>
        <v>I</v>
      </c>
      <c r="C253" s="55">
        <f t="shared" si="20"/>
        <v>21272.481</v>
      </c>
      <c r="D253" s="16" t="str">
        <f t="shared" si="21"/>
        <v>vis</v>
      </c>
      <c r="E253" s="64" t="e">
        <f>VLOOKUP(C253,A!C$21:E$973,3,FALSE)</f>
        <v>#N/A</v>
      </c>
      <c r="F253" s="63" t="s">
        <v>139</v>
      </c>
      <c r="G253" s="16" t="str">
        <f t="shared" si="22"/>
        <v>21272.481</v>
      </c>
      <c r="H253" s="55">
        <f t="shared" si="23"/>
        <v>-10829</v>
      </c>
      <c r="I253" s="65" t="s">
        <v>236</v>
      </c>
      <c r="J253" s="66" t="s">
        <v>237</v>
      </c>
      <c r="K253" s="65">
        <v>-10829</v>
      </c>
      <c r="L253" s="65" t="s">
        <v>238</v>
      </c>
      <c r="M253" s="66" t="s">
        <v>144</v>
      </c>
      <c r="N253" s="66"/>
      <c r="O253" s="67" t="s">
        <v>145</v>
      </c>
      <c r="P253" s="67" t="s">
        <v>146</v>
      </c>
    </row>
    <row r="254" spans="1:16" ht="13.5" thickBot="1" x14ac:dyDescent="0.25">
      <c r="A254" s="55" t="str">
        <f t="shared" si="18"/>
        <v> VB 7.72 </v>
      </c>
      <c r="B254" s="63" t="str">
        <f t="shared" si="19"/>
        <v>I</v>
      </c>
      <c r="C254" s="55">
        <f t="shared" si="20"/>
        <v>21466.773000000001</v>
      </c>
      <c r="D254" s="16" t="str">
        <f t="shared" si="21"/>
        <v>vis</v>
      </c>
      <c r="E254" s="64" t="e">
        <f>VLOOKUP(C254,A!C$21:E$973,3,FALSE)</f>
        <v>#N/A</v>
      </c>
      <c r="F254" s="63" t="s">
        <v>139</v>
      </c>
      <c r="G254" s="16" t="str">
        <f t="shared" si="22"/>
        <v>21466.773</v>
      </c>
      <c r="H254" s="55">
        <f t="shared" si="23"/>
        <v>-10718</v>
      </c>
      <c r="I254" s="65" t="s">
        <v>239</v>
      </c>
      <c r="J254" s="66" t="s">
        <v>240</v>
      </c>
      <c r="K254" s="65">
        <v>-10718</v>
      </c>
      <c r="L254" s="65" t="s">
        <v>241</v>
      </c>
      <c r="M254" s="66" t="s">
        <v>144</v>
      </c>
      <c r="N254" s="66"/>
      <c r="O254" s="67" t="s">
        <v>145</v>
      </c>
      <c r="P254" s="67" t="s">
        <v>146</v>
      </c>
    </row>
    <row r="255" spans="1:16" ht="13.5" thickBot="1" x14ac:dyDescent="0.25">
      <c r="A255" s="55" t="str">
        <f t="shared" si="18"/>
        <v> VB 7.72 </v>
      </c>
      <c r="B255" s="63" t="str">
        <f t="shared" si="19"/>
        <v>II</v>
      </c>
      <c r="C255" s="55">
        <f t="shared" si="20"/>
        <v>22244.749</v>
      </c>
      <c r="D255" s="16" t="str">
        <f t="shared" si="21"/>
        <v>vis</v>
      </c>
      <c r="E255" s="64" t="e">
        <f>VLOOKUP(C255,A!C$21:E$973,3,FALSE)</f>
        <v>#N/A</v>
      </c>
      <c r="F255" s="63" t="s">
        <v>139</v>
      </c>
      <c r="G255" s="16" t="str">
        <f t="shared" si="22"/>
        <v>22244.749</v>
      </c>
      <c r="H255" s="55">
        <f t="shared" si="23"/>
        <v>-10273.5</v>
      </c>
      <c r="I255" s="65" t="s">
        <v>242</v>
      </c>
      <c r="J255" s="66" t="s">
        <v>243</v>
      </c>
      <c r="K255" s="65">
        <v>-10273.5</v>
      </c>
      <c r="L255" s="65" t="s">
        <v>244</v>
      </c>
      <c r="M255" s="66" t="s">
        <v>144</v>
      </c>
      <c r="N255" s="66"/>
      <c r="O255" s="67" t="s">
        <v>145</v>
      </c>
      <c r="P255" s="67" t="s">
        <v>146</v>
      </c>
    </row>
    <row r="256" spans="1:16" ht="13.5" thickBot="1" x14ac:dyDescent="0.25">
      <c r="A256" s="55" t="str">
        <f t="shared" si="18"/>
        <v> VB 7.72 </v>
      </c>
      <c r="B256" s="63" t="str">
        <f t="shared" si="19"/>
        <v>I</v>
      </c>
      <c r="C256" s="55">
        <f t="shared" si="20"/>
        <v>22366.519</v>
      </c>
      <c r="D256" s="16" t="str">
        <f t="shared" si="21"/>
        <v>vis</v>
      </c>
      <c r="E256" s="64" t="e">
        <f>VLOOKUP(C256,A!C$21:E$973,3,FALSE)</f>
        <v>#N/A</v>
      </c>
      <c r="F256" s="63" t="s">
        <v>139</v>
      </c>
      <c r="G256" s="16" t="str">
        <f t="shared" si="22"/>
        <v>22366.519</v>
      </c>
      <c r="H256" s="55">
        <f t="shared" si="23"/>
        <v>-10204</v>
      </c>
      <c r="I256" s="65" t="s">
        <v>245</v>
      </c>
      <c r="J256" s="66" t="s">
        <v>246</v>
      </c>
      <c r="K256" s="65">
        <v>-10204</v>
      </c>
      <c r="L256" s="65" t="s">
        <v>247</v>
      </c>
      <c r="M256" s="66" t="s">
        <v>144</v>
      </c>
      <c r="N256" s="66"/>
      <c r="O256" s="67" t="s">
        <v>145</v>
      </c>
      <c r="P256" s="67" t="s">
        <v>146</v>
      </c>
    </row>
    <row r="257" spans="1:16" ht="13.5" thickBot="1" x14ac:dyDescent="0.25">
      <c r="A257" s="55" t="str">
        <f t="shared" si="18"/>
        <v> VB 7.72 </v>
      </c>
      <c r="B257" s="63" t="str">
        <f t="shared" si="19"/>
        <v>I</v>
      </c>
      <c r="C257" s="55">
        <f t="shared" si="20"/>
        <v>22688.504000000001</v>
      </c>
      <c r="D257" s="16" t="str">
        <f t="shared" si="21"/>
        <v>vis</v>
      </c>
      <c r="E257" s="64" t="e">
        <f>VLOOKUP(C257,A!C$21:E$973,3,FALSE)</f>
        <v>#N/A</v>
      </c>
      <c r="F257" s="63" t="s">
        <v>139</v>
      </c>
      <c r="G257" s="16" t="str">
        <f t="shared" si="22"/>
        <v>22688.504</v>
      </c>
      <c r="H257" s="55">
        <f t="shared" si="23"/>
        <v>-10020</v>
      </c>
      <c r="I257" s="65" t="s">
        <v>248</v>
      </c>
      <c r="J257" s="66" t="s">
        <v>249</v>
      </c>
      <c r="K257" s="65">
        <v>-10020</v>
      </c>
      <c r="L257" s="65" t="s">
        <v>250</v>
      </c>
      <c r="M257" s="66" t="s">
        <v>144</v>
      </c>
      <c r="N257" s="66"/>
      <c r="O257" s="67" t="s">
        <v>145</v>
      </c>
      <c r="P257" s="67" t="s">
        <v>146</v>
      </c>
    </row>
    <row r="258" spans="1:16" ht="13.5" thickBot="1" x14ac:dyDescent="0.25">
      <c r="A258" s="55" t="str">
        <f t="shared" si="18"/>
        <v> VB 7.72 </v>
      </c>
      <c r="B258" s="63" t="str">
        <f t="shared" si="19"/>
        <v>I</v>
      </c>
      <c r="C258" s="55">
        <f t="shared" si="20"/>
        <v>23605.797999999999</v>
      </c>
      <c r="D258" s="16" t="str">
        <f t="shared" si="21"/>
        <v>vis</v>
      </c>
      <c r="E258" s="64" t="e">
        <f>VLOOKUP(C258,A!C$21:E$973,3,FALSE)</f>
        <v>#N/A</v>
      </c>
      <c r="F258" s="63" t="s">
        <v>139</v>
      </c>
      <c r="G258" s="16" t="str">
        <f t="shared" si="22"/>
        <v>23605.798</v>
      </c>
      <c r="H258" s="55">
        <f t="shared" si="23"/>
        <v>-9496</v>
      </c>
      <c r="I258" s="65" t="s">
        <v>251</v>
      </c>
      <c r="J258" s="66" t="s">
        <v>252</v>
      </c>
      <c r="K258" s="65">
        <v>-9496</v>
      </c>
      <c r="L258" s="65" t="s">
        <v>253</v>
      </c>
      <c r="M258" s="66" t="s">
        <v>144</v>
      </c>
      <c r="N258" s="66"/>
      <c r="O258" s="67" t="s">
        <v>145</v>
      </c>
      <c r="P258" s="67" t="s">
        <v>146</v>
      </c>
    </row>
    <row r="259" spans="1:16" ht="13.5" thickBot="1" x14ac:dyDescent="0.25">
      <c r="A259" s="55" t="str">
        <f t="shared" si="18"/>
        <v> VB 7.72 </v>
      </c>
      <c r="B259" s="63" t="str">
        <f t="shared" si="19"/>
        <v>II</v>
      </c>
      <c r="C259" s="55">
        <f t="shared" si="20"/>
        <v>23984.785</v>
      </c>
      <c r="D259" s="16" t="str">
        <f t="shared" si="21"/>
        <v>vis</v>
      </c>
      <c r="E259" s="64" t="e">
        <f>VLOOKUP(C259,A!C$21:E$973,3,FALSE)</f>
        <v>#N/A</v>
      </c>
      <c r="F259" s="63" t="s">
        <v>139</v>
      </c>
      <c r="G259" s="16" t="str">
        <f t="shared" si="22"/>
        <v>23984.785</v>
      </c>
      <c r="H259" s="55">
        <f t="shared" si="23"/>
        <v>-9279.5</v>
      </c>
      <c r="I259" s="65" t="s">
        <v>254</v>
      </c>
      <c r="J259" s="66" t="s">
        <v>255</v>
      </c>
      <c r="K259" s="65">
        <v>-9279.5</v>
      </c>
      <c r="L259" s="65" t="s">
        <v>256</v>
      </c>
      <c r="M259" s="66" t="s">
        <v>144</v>
      </c>
      <c r="N259" s="66"/>
      <c r="O259" s="67" t="s">
        <v>145</v>
      </c>
      <c r="P259" s="67" t="s">
        <v>146</v>
      </c>
    </row>
    <row r="260" spans="1:16" ht="13.5" thickBot="1" x14ac:dyDescent="0.25">
      <c r="A260" s="55" t="str">
        <f t="shared" si="18"/>
        <v> VB 7.72 </v>
      </c>
      <c r="B260" s="63" t="str">
        <f t="shared" si="19"/>
        <v>I</v>
      </c>
      <c r="C260" s="55">
        <f t="shared" si="20"/>
        <v>24356.791000000001</v>
      </c>
      <c r="D260" s="16" t="str">
        <f t="shared" si="21"/>
        <v>vis</v>
      </c>
      <c r="E260" s="64" t="e">
        <f>VLOOKUP(C260,A!C$21:E$973,3,FALSE)</f>
        <v>#N/A</v>
      </c>
      <c r="F260" s="63" t="s">
        <v>139</v>
      </c>
      <c r="G260" s="16" t="str">
        <f t="shared" si="22"/>
        <v>24356.791</v>
      </c>
      <c r="H260" s="55">
        <f t="shared" si="23"/>
        <v>-9067</v>
      </c>
      <c r="I260" s="65" t="s">
        <v>257</v>
      </c>
      <c r="J260" s="66" t="s">
        <v>258</v>
      </c>
      <c r="K260" s="65">
        <v>-9067</v>
      </c>
      <c r="L260" s="65" t="s">
        <v>259</v>
      </c>
      <c r="M260" s="66" t="s">
        <v>144</v>
      </c>
      <c r="N260" s="66"/>
      <c r="O260" s="67" t="s">
        <v>145</v>
      </c>
      <c r="P260" s="67" t="s">
        <v>146</v>
      </c>
    </row>
    <row r="261" spans="1:16" ht="13.5" thickBot="1" x14ac:dyDescent="0.25">
      <c r="A261" s="55" t="str">
        <f t="shared" si="18"/>
        <v> VB 7.72 </v>
      </c>
      <c r="B261" s="63" t="str">
        <f t="shared" si="19"/>
        <v>I</v>
      </c>
      <c r="C261" s="55">
        <f t="shared" si="20"/>
        <v>24384.718000000001</v>
      </c>
      <c r="D261" s="16" t="str">
        <f t="shared" si="21"/>
        <v>vis</v>
      </c>
      <c r="E261" s="64" t="e">
        <f>VLOOKUP(C261,A!C$21:E$973,3,FALSE)</f>
        <v>#N/A</v>
      </c>
      <c r="F261" s="63" t="s">
        <v>139</v>
      </c>
      <c r="G261" s="16" t="str">
        <f t="shared" si="22"/>
        <v>24384.718</v>
      </c>
      <c r="H261" s="55">
        <f t="shared" si="23"/>
        <v>-9051</v>
      </c>
      <c r="I261" s="65" t="s">
        <v>260</v>
      </c>
      <c r="J261" s="66" t="s">
        <v>261</v>
      </c>
      <c r="K261" s="65">
        <v>-9051</v>
      </c>
      <c r="L261" s="65" t="s">
        <v>232</v>
      </c>
      <c r="M261" s="66" t="s">
        <v>144</v>
      </c>
      <c r="N261" s="66"/>
      <c r="O261" s="67" t="s">
        <v>145</v>
      </c>
      <c r="P261" s="67" t="s">
        <v>146</v>
      </c>
    </row>
    <row r="262" spans="1:16" ht="13.5" thickBot="1" x14ac:dyDescent="0.25">
      <c r="A262" s="55" t="str">
        <f t="shared" si="18"/>
        <v> VB 7.72 </v>
      </c>
      <c r="B262" s="63" t="str">
        <f t="shared" si="19"/>
        <v>I</v>
      </c>
      <c r="C262" s="55">
        <f t="shared" si="20"/>
        <v>24384.76</v>
      </c>
      <c r="D262" s="16" t="str">
        <f t="shared" si="21"/>
        <v>vis</v>
      </c>
      <c r="E262" s="64" t="e">
        <f>VLOOKUP(C262,A!C$21:E$973,3,FALSE)</f>
        <v>#N/A</v>
      </c>
      <c r="F262" s="63" t="s">
        <v>139</v>
      </c>
      <c r="G262" s="16" t="str">
        <f t="shared" si="22"/>
        <v>24384.760</v>
      </c>
      <c r="H262" s="55">
        <f t="shared" si="23"/>
        <v>-9051</v>
      </c>
      <c r="I262" s="65" t="s">
        <v>262</v>
      </c>
      <c r="J262" s="66" t="s">
        <v>263</v>
      </c>
      <c r="K262" s="65">
        <v>-9051</v>
      </c>
      <c r="L262" s="65" t="s">
        <v>264</v>
      </c>
      <c r="M262" s="66" t="s">
        <v>144</v>
      </c>
      <c r="N262" s="66"/>
      <c r="O262" s="67" t="s">
        <v>145</v>
      </c>
      <c r="P262" s="67" t="s">
        <v>146</v>
      </c>
    </row>
    <row r="263" spans="1:16" ht="13.5" thickBot="1" x14ac:dyDescent="0.25">
      <c r="A263" s="55" t="str">
        <f t="shared" si="18"/>
        <v> VB 7.72 </v>
      </c>
      <c r="B263" s="63" t="str">
        <f t="shared" si="19"/>
        <v>II</v>
      </c>
      <c r="C263" s="55">
        <f t="shared" si="20"/>
        <v>24770.683000000001</v>
      </c>
      <c r="D263" s="16" t="str">
        <f t="shared" si="21"/>
        <v>vis</v>
      </c>
      <c r="E263" s="64" t="e">
        <f>VLOOKUP(C263,A!C$21:E$973,3,FALSE)</f>
        <v>#N/A</v>
      </c>
      <c r="F263" s="63" t="s">
        <v>139</v>
      </c>
      <c r="G263" s="16" t="str">
        <f t="shared" si="22"/>
        <v>24770.683</v>
      </c>
      <c r="H263" s="55">
        <f t="shared" si="23"/>
        <v>-8830.5</v>
      </c>
      <c r="I263" s="65" t="s">
        <v>265</v>
      </c>
      <c r="J263" s="66" t="s">
        <v>266</v>
      </c>
      <c r="K263" s="65">
        <v>-8830.5</v>
      </c>
      <c r="L263" s="65" t="s">
        <v>155</v>
      </c>
      <c r="M263" s="66" t="s">
        <v>144</v>
      </c>
      <c r="N263" s="66"/>
      <c r="O263" s="67" t="s">
        <v>145</v>
      </c>
      <c r="P263" s="67" t="s">
        <v>146</v>
      </c>
    </row>
    <row r="264" spans="1:16" ht="13.5" thickBot="1" x14ac:dyDescent="0.25">
      <c r="A264" s="55" t="str">
        <f t="shared" si="18"/>
        <v> VB 7.72 </v>
      </c>
      <c r="B264" s="63" t="str">
        <f t="shared" si="19"/>
        <v>II</v>
      </c>
      <c r="C264" s="55">
        <f t="shared" si="20"/>
        <v>24770.732</v>
      </c>
      <c r="D264" s="16" t="str">
        <f t="shared" si="21"/>
        <v>vis</v>
      </c>
      <c r="E264" s="64" t="e">
        <f>VLOOKUP(C264,A!C$21:E$973,3,FALSE)</f>
        <v>#N/A</v>
      </c>
      <c r="F264" s="63" t="s">
        <v>139</v>
      </c>
      <c r="G264" s="16" t="str">
        <f t="shared" si="22"/>
        <v>24770.732</v>
      </c>
      <c r="H264" s="55">
        <f t="shared" si="23"/>
        <v>-8830.5</v>
      </c>
      <c r="I264" s="65" t="s">
        <v>267</v>
      </c>
      <c r="J264" s="66" t="s">
        <v>268</v>
      </c>
      <c r="K264" s="65">
        <v>-8830.5</v>
      </c>
      <c r="L264" s="65" t="s">
        <v>269</v>
      </c>
      <c r="M264" s="66" t="s">
        <v>144</v>
      </c>
      <c r="N264" s="66"/>
      <c r="O264" s="67" t="s">
        <v>145</v>
      </c>
      <c r="P264" s="67" t="s">
        <v>146</v>
      </c>
    </row>
    <row r="265" spans="1:16" ht="13.5" thickBot="1" x14ac:dyDescent="0.25">
      <c r="A265" s="55" t="str">
        <f t="shared" si="18"/>
        <v> VB 7.72 </v>
      </c>
      <c r="B265" s="63" t="str">
        <f t="shared" si="19"/>
        <v>II</v>
      </c>
      <c r="C265" s="55">
        <f t="shared" si="20"/>
        <v>24777.744999999999</v>
      </c>
      <c r="D265" s="16" t="str">
        <f t="shared" si="21"/>
        <v>vis</v>
      </c>
      <c r="E265" s="64" t="e">
        <f>VLOOKUP(C265,A!C$21:E$973,3,FALSE)</f>
        <v>#N/A</v>
      </c>
      <c r="F265" s="63" t="s">
        <v>139</v>
      </c>
      <c r="G265" s="16" t="str">
        <f t="shared" si="22"/>
        <v>24777.745</v>
      </c>
      <c r="H265" s="55">
        <f t="shared" si="23"/>
        <v>-8826.5</v>
      </c>
      <c r="I265" s="65" t="s">
        <v>270</v>
      </c>
      <c r="J265" s="66" t="s">
        <v>271</v>
      </c>
      <c r="K265" s="65">
        <v>-8826.5</v>
      </c>
      <c r="L265" s="65" t="s">
        <v>272</v>
      </c>
      <c r="M265" s="66" t="s">
        <v>144</v>
      </c>
      <c r="N265" s="66"/>
      <c r="O265" s="67" t="s">
        <v>145</v>
      </c>
      <c r="P265" s="67" t="s">
        <v>146</v>
      </c>
    </row>
    <row r="266" spans="1:16" ht="13.5" thickBot="1" x14ac:dyDescent="0.25">
      <c r="A266" s="55" t="str">
        <f t="shared" si="18"/>
        <v> VB 7.72 </v>
      </c>
      <c r="B266" s="63" t="str">
        <f t="shared" si="19"/>
        <v>I</v>
      </c>
      <c r="C266" s="55">
        <f t="shared" si="20"/>
        <v>25149.697</v>
      </c>
      <c r="D266" s="16" t="str">
        <f t="shared" si="21"/>
        <v>vis</v>
      </c>
      <c r="E266" s="64" t="e">
        <f>VLOOKUP(C266,A!C$21:E$973,3,FALSE)</f>
        <v>#N/A</v>
      </c>
      <c r="F266" s="63" t="s">
        <v>139</v>
      </c>
      <c r="G266" s="16" t="str">
        <f t="shared" si="22"/>
        <v>25149.697</v>
      </c>
      <c r="H266" s="55">
        <f t="shared" si="23"/>
        <v>-8614</v>
      </c>
      <c r="I266" s="65" t="s">
        <v>273</v>
      </c>
      <c r="J266" s="66" t="s">
        <v>274</v>
      </c>
      <c r="K266" s="65">
        <v>-8614</v>
      </c>
      <c r="L266" s="65" t="s">
        <v>275</v>
      </c>
      <c r="M266" s="66" t="s">
        <v>144</v>
      </c>
      <c r="N266" s="66"/>
      <c r="O266" s="67" t="s">
        <v>145</v>
      </c>
      <c r="P266" s="67" t="s">
        <v>146</v>
      </c>
    </row>
    <row r="267" spans="1:16" ht="13.5" thickBot="1" x14ac:dyDescent="0.25">
      <c r="A267" s="55" t="str">
        <f t="shared" ref="A267:A330" si="24">P267</f>
        <v> VB 7.72 </v>
      </c>
      <c r="B267" s="63" t="str">
        <f t="shared" ref="B267:B330" si="25">IF(H267=INT(H267),"I","II")</f>
        <v>I</v>
      </c>
      <c r="C267" s="55">
        <f t="shared" ref="C267:C330" si="26">1*G267</f>
        <v>25149.738000000001</v>
      </c>
      <c r="D267" s="16" t="str">
        <f t="shared" ref="D267:D330" si="27">VLOOKUP(F267,I$1:J$5,2,FALSE)</f>
        <v>vis</v>
      </c>
      <c r="E267" s="64" t="e">
        <f>VLOOKUP(C267,A!C$21:E$973,3,FALSE)</f>
        <v>#N/A</v>
      </c>
      <c r="F267" s="63" t="s">
        <v>139</v>
      </c>
      <c r="G267" s="16" t="str">
        <f t="shared" ref="G267:G330" si="28">MID(I267,3,LEN(I267)-3)</f>
        <v>25149.738</v>
      </c>
      <c r="H267" s="55">
        <f t="shared" ref="H267:H330" si="29">1*K267</f>
        <v>-8614</v>
      </c>
      <c r="I267" s="65" t="s">
        <v>276</v>
      </c>
      <c r="J267" s="66" t="s">
        <v>277</v>
      </c>
      <c r="K267" s="65">
        <v>-8614</v>
      </c>
      <c r="L267" s="65" t="s">
        <v>278</v>
      </c>
      <c r="M267" s="66" t="s">
        <v>144</v>
      </c>
      <c r="N267" s="66"/>
      <c r="O267" s="67" t="s">
        <v>145</v>
      </c>
      <c r="P267" s="67" t="s">
        <v>146</v>
      </c>
    </row>
    <row r="268" spans="1:16" ht="13.5" thickBot="1" x14ac:dyDescent="0.25">
      <c r="A268" s="55" t="str">
        <f t="shared" si="24"/>
        <v> VB 7.72 </v>
      </c>
      <c r="B268" s="63" t="str">
        <f t="shared" si="25"/>
        <v>II</v>
      </c>
      <c r="C268" s="55">
        <f t="shared" si="26"/>
        <v>25164.651000000002</v>
      </c>
      <c r="D268" s="16" t="str">
        <f t="shared" si="27"/>
        <v>vis</v>
      </c>
      <c r="E268" s="64" t="e">
        <f>VLOOKUP(C268,A!C$21:E$973,3,FALSE)</f>
        <v>#N/A</v>
      </c>
      <c r="F268" s="63" t="s">
        <v>139</v>
      </c>
      <c r="G268" s="16" t="str">
        <f t="shared" si="28"/>
        <v>25164.651</v>
      </c>
      <c r="H268" s="55">
        <f t="shared" si="29"/>
        <v>-8605.5</v>
      </c>
      <c r="I268" s="65" t="s">
        <v>279</v>
      </c>
      <c r="J268" s="66" t="s">
        <v>280</v>
      </c>
      <c r="K268" s="65">
        <v>-8605.5</v>
      </c>
      <c r="L268" s="65" t="s">
        <v>281</v>
      </c>
      <c r="M268" s="66" t="s">
        <v>144</v>
      </c>
      <c r="N268" s="66"/>
      <c r="O268" s="67" t="s">
        <v>145</v>
      </c>
      <c r="P268" s="67" t="s">
        <v>146</v>
      </c>
    </row>
    <row r="269" spans="1:16" ht="13.5" thickBot="1" x14ac:dyDescent="0.25">
      <c r="A269" s="55" t="str">
        <f t="shared" si="24"/>
        <v> VB 7.72 </v>
      </c>
      <c r="B269" s="63" t="str">
        <f t="shared" si="25"/>
        <v>II</v>
      </c>
      <c r="C269" s="55">
        <f t="shared" si="26"/>
        <v>25185.59</v>
      </c>
      <c r="D269" s="16" t="str">
        <f t="shared" si="27"/>
        <v>vis</v>
      </c>
      <c r="E269" s="64" t="e">
        <f>VLOOKUP(C269,A!C$21:E$973,3,FALSE)</f>
        <v>#N/A</v>
      </c>
      <c r="F269" s="63" t="s">
        <v>139</v>
      </c>
      <c r="G269" s="16" t="str">
        <f t="shared" si="28"/>
        <v>25185.590</v>
      </c>
      <c r="H269" s="55">
        <f t="shared" si="29"/>
        <v>-8593.5</v>
      </c>
      <c r="I269" s="65" t="s">
        <v>282</v>
      </c>
      <c r="J269" s="66" t="s">
        <v>283</v>
      </c>
      <c r="K269" s="65">
        <v>-8593.5</v>
      </c>
      <c r="L269" s="65" t="s">
        <v>212</v>
      </c>
      <c r="M269" s="66" t="s">
        <v>144</v>
      </c>
      <c r="N269" s="66"/>
      <c r="O269" s="67" t="s">
        <v>145</v>
      </c>
      <c r="P269" s="67" t="s">
        <v>146</v>
      </c>
    </row>
    <row r="270" spans="1:16" ht="13.5" thickBot="1" x14ac:dyDescent="0.25">
      <c r="A270" s="55" t="str">
        <f t="shared" si="24"/>
        <v> VB 7.72 </v>
      </c>
      <c r="B270" s="63" t="str">
        <f t="shared" si="25"/>
        <v>II</v>
      </c>
      <c r="C270" s="55">
        <f t="shared" si="26"/>
        <v>25192.653999999999</v>
      </c>
      <c r="D270" s="16" t="str">
        <f t="shared" si="27"/>
        <v>vis</v>
      </c>
      <c r="E270" s="64" t="e">
        <f>VLOOKUP(C270,A!C$21:E$973,3,FALSE)</f>
        <v>#N/A</v>
      </c>
      <c r="F270" s="63" t="s">
        <v>139</v>
      </c>
      <c r="G270" s="16" t="str">
        <f t="shared" si="28"/>
        <v>25192.654</v>
      </c>
      <c r="H270" s="55">
        <f t="shared" si="29"/>
        <v>-8589.5</v>
      </c>
      <c r="I270" s="65" t="s">
        <v>284</v>
      </c>
      <c r="J270" s="66" t="s">
        <v>285</v>
      </c>
      <c r="K270" s="65">
        <v>-8589.5</v>
      </c>
      <c r="L270" s="65" t="s">
        <v>286</v>
      </c>
      <c r="M270" s="66" t="s">
        <v>144</v>
      </c>
      <c r="N270" s="66"/>
      <c r="O270" s="67" t="s">
        <v>145</v>
      </c>
      <c r="P270" s="67" t="s">
        <v>146</v>
      </c>
    </row>
    <row r="271" spans="1:16" ht="13.5" thickBot="1" x14ac:dyDescent="0.25">
      <c r="A271" s="55" t="str">
        <f t="shared" si="24"/>
        <v> VB 7.72 </v>
      </c>
      <c r="B271" s="63" t="str">
        <f t="shared" si="25"/>
        <v>II</v>
      </c>
      <c r="C271" s="55">
        <f t="shared" si="26"/>
        <v>25220.569</v>
      </c>
      <c r="D271" s="16" t="str">
        <f t="shared" si="27"/>
        <v>vis</v>
      </c>
      <c r="E271" s="64" t="e">
        <f>VLOOKUP(C271,A!C$21:E$973,3,FALSE)</f>
        <v>#N/A</v>
      </c>
      <c r="F271" s="63" t="s">
        <v>139</v>
      </c>
      <c r="G271" s="16" t="str">
        <f t="shared" si="28"/>
        <v>25220.569</v>
      </c>
      <c r="H271" s="55">
        <f t="shared" si="29"/>
        <v>-8573.5</v>
      </c>
      <c r="I271" s="65" t="s">
        <v>287</v>
      </c>
      <c r="J271" s="66" t="s">
        <v>288</v>
      </c>
      <c r="K271" s="65">
        <v>-8573.5</v>
      </c>
      <c r="L271" s="65" t="s">
        <v>289</v>
      </c>
      <c r="M271" s="66" t="s">
        <v>144</v>
      </c>
      <c r="N271" s="66"/>
      <c r="O271" s="67" t="s">
        <v>145</v>
      </c>
      <c r="P271" s="67" t="s">
        <v>146</v>
      </c>
    </row>
    <row r="272" spans="1:16" ht="13.5" thickBot="1" x14ac:dyDescent="0.25">
      <c r="A272" s="55" t="str">
        <f t="shared" si="24"/>
        <v> VB 7.72 </v>
      </c>
      <c r="B272" s="63" t="str">
        <f t="shared" si="25"/>
        <v>I</v>
      </c>
      <c r="C272" s="55">
        <f t="shared" si="26"/>
        <v>25557.584999999999</v>
      </c>
      <c r="D272" s="16" t="str">
        <f t="shared" si="27"/>
        <v>vis</v>
      </c>
      <c r="E272" s="64" t="e">
        <f>VLOOKUP(C272,A!C$21:E$973,3,FALSE)</f>
        <v>#N/A</v>
      </c>
      <c r="F272" s="63" t="s">
        <v>139</v>
      </c>
      <c r="G272" s="16" t="str">
        <f t="shared" si="28"/>
        <v>25557.585</v>
      </c>
      <c r="H272" s="55">
        <f t="shared" si="29"/>
        <v>-8381</v>
      </c>
      <c r="I272" s="65" t="s">
        <v>290</v>
      </c>
      <c r="J272" s="66" t="s">
        <v>291</v>
      </c>
      <c r="K272" s="65">
        <v>-8381</v>
      </c>
      <c r="L272" s="65" t="s">
        <v>292</v>
      </c>
      <c r="M272" s="66" t="s">
        <v>144</v>
      </c>
      <c r="N272" s="66"/>
      <c r="O272" s="67" t="s">
        <v>145</v>
      </c>
      <c r="P272" s="67" t="s">
        <v>146</v>
      </c>
    </row>
    <row r="273" spans="1:16" ht="13.5" thickBot="1" x14ac:dyDescent="0.25">
      <c r="A273" s="55" t="str">
        <f t="shared" si="24"/>
        <v> KVB 25.9 </v>
      </c>
      <c r="B273" s="63" t="str">
        <f t="shared" si="25"/>
        <v>II</v>
      </c>
      <c r="C273" s="55">
        <f t="shared" si="26"/>
        <v>25623.217000000001</v>
      </c>
      <c r="D273" s="16" t="str">
        <f t="shared" si="27"/>
        <v>vis</v>
      </c>
      <c r="E273" s="64" t="e">
        <f>VLOOKUP(C273,A!C$21:E$973,3,FALSE)</f>
        <v>#N/A</v>
      </c>
      <c r="F273" s="63" t="s">
        <v>139</v>
      </c>
      <c r="G273" s="16" t="str">
        <f t="shared" si="28"/>
        <v>25623.217</v>
      </c>
      <c r="H273" s="55">
        <f t="shared" si="29"/>
        <v>-8343.5</v>
      </c>
      <c r="I273" s="65" t="s">
        <v>293</v>
      </c>
      <c r="J273" s="66" t="s">
        <v>294</v>
      </c>
      <c r="K273" s="65">
        <v>-8343.5</v>
      </c>
      <c r="L273" s="65" t="s">
        <v>182</v>
      </c>
      <c r="M273" s="66" t="s">
        <v>144</v>
      </c>
      <c r="N273" s="66"/>
      <c r="O273" s="67" t="s">
        <v>295</v>
      </c>
      <c r="P273" s="67" t="s">
        <v>296</v>
      </c>
    </row>
    <row r="274" spans="1:16" ht="13.5" thickBot="1" x14ac:dyDescent="0.25">
      <c r="A274" s="55" t="str">
        <f t="shared" si="24"/>
        <v> VB 7.72 </v>
      </c>
      <c r="B274" s="63" t="str">
        <f t="shared" si="25"/>
        <v>I</v>
      </c>
      <c r="C274" s="55">
        <f t="shared" si="26"/>
        <v>25893.69</v>
      </c>
      <c r="D274" s="16" t="str">
        <f t="shared" si="27"/>
        <v>vis</v>
      </c>
      <c r="E274" s="64" t="e">
        <f>VLOOKUP(C274,A!C$21:E$973,3,FALSE)</f>
        <v>#N/A</v>
      </c>
      <c r="F274" s="63" t="s">
        <v>139</v>
      </c>
      <c r="G274" s="16" t="str">
        <f t="shared" si="28"/>
        <v>25893.690</v>
      </c>
      <c r="H274" s="55">
        <f t="shared" si="29"/>
        <v>-8189</v>
      </c>
      <c r="I274" s="65" t="s">
        <v>297</v>
      </c>
      <c r="J274" s="66" t="s">
        <v>298</v>
      </c>
      <c r="K274" s="65">
        <v>-8189</v>
      </c>
      <c r="L274" s="65" t="s">
        <v>299</v>
      </c>
      <c r="M274" s="66" t="s">
        <v>144</v>
      </c>
      <c r="N274" s="66"/>
      <c r="O274" s="67" t="s">
        <v>145</v>
      </c>
      <c r="P274" s="67" t="s">
        <v>146</v>
      </c>
    </row>
    <row r="275" spans="1:16" ht="13.5" thickBot="1" x14ac:dyDescent="0.25">
      <c r="A275" s="55" t="str">
        <f t="shared" si="24"/>
        <v> KVB 25.9 </v>
      </c>
      <c r="B275" s="63" t="str">
        <f t="shared" si="25"/>
        <v>II</v>
      </c>
      <c r="C275" s="55">
        <f t="shared" si="26"/>
        <v>26029.268</v>
      </c>
      <c r="D275" s="16" t="str">
        <f t="shared" si="27"/>
        <v>vis</v>
      </c>
      <c r="E275" s="64" t="e">
        <f>VLOOKUP(C275,A!C$21:E$973,3,FALSE)</f>
        <v>#N/A</v>
      </c>
      <c r="F275" s="63" t="s">
        <v>139</v>
      </c>
      <c r="G275" s="16" t="str">
        <f t="shared" si="28"/>
        <v>26029.268</v>
      </c>
      <c r="H275" s="55">
        <f t="shared" si="29"/>
        <v>-8111.5</v>
      </c>
      <c r="I275" s="65" t="s">
        <v>300</v>
      </c>
      <c r="J275" s="66" t="s">
        <v>301</v>
      </c>
      <c r="K275" s="65">
        <v>-8111.5</v>
      </c>
      <c r="L275" s="65" t="s">
        <v>302</v>
      </c>
      <c r="M275" s="66" t="s">
        <v>144</v>
      </c>
      <c r="N275" s="66"/>
      <c r="O275" s="67" t="s">
        <v>295</v>
      </c>
      <c r="P275" s="67" t="s">
        <v>296</v>
      </c>
    </row>
    <row r="276" spans="1:16" ht="13.5" thickBot="1" x14ac:dyDescent="0.25">
      <c r="A276" s="55" t="str">
        <f t="shared" si="24"/>
        <v> VB 7.72 </v>
      </c>
      <c r="B276" s="63" t="str">
        <f t="shared" si="25"/>
        <v>II</v>
      </c>
      <c r="C276" s="55">
        <f t="shared" si="26"/>
        <v>26200.822</v>
      </c>
      <c r="D276" s="16" t="str">
        <f t="shared" si="27"/>
        <v>vis</v>
      </c>
      <c r="E276" s="64" t="e">
        <f>VLOOKUP(C276,A!C$21:E$973,3,FALSE)</f>
        <v>#N/A</v>
      </c>
      <c r="F276" s="63" t="s">
        <v>139</v>
      </c>
      <c r="G276" s="16" t="str">
        <f t="shared" si="28"/>
        <v>26200.822</v>
      </c>
      <c r="H276" s="55">
        <f t="shared" si="29"/>
        <v>-8013.5</v>
      </c>
      <c r="I276" s="65" t="s">
        <v>303</v>
      </c>
      <c r="J276" s="66" t="s">
        <v>304</v>
      </c>
      <c r="K276" s="65">
        <v>-8013.5</v>
      </c>
      <c r="L276" s="65" t="s">
        <v>305</v>
      </c>
      <c r="M276" s="66" t="s">
        <v>144</v>
      </c>
      <c r="N276" s="66"/>
      <c r="O276" s="67" t="s">
        <v>145</v>
      </c>
      <c r="P276" s="67" t="s">
        <v>146</v>
      </c>
    </row>
    <row r="277" spans="1:16" ht="13.5" thickBot="1" x14ac:dyDescent="0.25">
      <c r="A277" s="55" t="str">
        <f t="shared" si="24"/>
        <v> KVB 25.9 </v>
      </c>
      <c r="B277" s="63" t="str">
        <f t="shared" si="25"/>
        <v>II</v>
      </c>
      <c r="C277" s="55">
        <f t="shared" si="26"/>
        <v>26295.41</v>
      </c>
      <c r="D277" s="16" t="str">
        <f t="shared" si="27"/>
        <v>vis</v>
      </c>
      <c r="E277" s="64" t="e">
        <f>VLOOKUP(C277,A!C$21:E$973,3,FALSE)</f>
        <v>#N/A</v>
      </c>
      <c r="F277" s="63" t="s">
        <v>139</v>
      </c>
      <c r="G277" s="16" t="str">
        <f t="shared" si="28"/>
        <v>26295.410</v>
      </c>
      <c r="H277" s="55">
        <f t="shared" si="29"/>
        <v>-7959.5</v>
      </c>
      <c r="I277" s="65" t="s">
        <v>306</v>
      </c>
      <c r="J277" s="66" t="s">
        <v>307</v>
      </c>
      <c r="K277" s="65">
        <v>-7959.5</v>
      </c>
      <c r="L277" s="65" t="s">
        <v>308</v>
      </c>
      <c r="M277" s="66" t="s">
        <v>144</v>
      </c>
      <c r="N277" s="66"/>
      <c r="O277" s="67" t="s">
        <v>295</v>
      </c>
      <c r="P277" s="67" t="s">
        <v>296</v>
      </c>
    </row>
    <row r="278" spans="1:16" ht="13.5" thickBot="1" x14ac:dyDescent="0.25">
      <c r="A278" s="55" t="str">
        <f t="shared" si="24"/>
        <v> VB 7.72 </v>
      </c>
      <c r="B278" s="63" t="str">
        <f t="shared" si="25"/>
        <v>II</v>
      </c>
      <c r="C278" s="55">
        <f t="shared" si="26"/>
        <v>26909.741999999998</v>
      </c>
      <c r="D278" s="16" t="str">
        <f t="shared" si="27"/>
        <v>vis</v>
      </c>
      <c r="E278" s="64" t="e">
        <f>VLOOKUP(C278,A!C$21:E$973,3,FALSE)</f>
        <v>#N/A</v>
      </c>
      <c r="F278" s="63" t="s">
        <v>139</v>
      </c>
      <c r="G278" s="16" t="str">
        <f t="shared" si="28"/>
        <v>26909.742</v>
      </c>
      <c r="H278" s="55">
        <f t="shared" si="29"/>
        <v>-7608.5</v>
      </c>
      <c r="I278" s="65" t="s">
        <v>309</v>
      </c>
      <c r="J278" s="66" t="s">
        <v>310</v>
      </c>
      <c r="K278" s="65">
        <v>-7608.5</v>
      </c>
      <c r="L278" s="65" t="s">
        <v>311</v>
      </c>
      <c r="M278" s="66" t="s">
        <v>144</v>
      </c>
      <c r="N278" s="66"/>
      <c r="O278" s="67" t="s">
        <v>145</v>
      </c>
      <c r="P278" s="67" t="s">
        <v>146</v>
      </c>
    </row>
    <row r="279" spans="1:16" ht="13.5" thickBot="1" x14ac:dyDescent="0.25">
      <c r="A279" s="55" t="str">
        <f t="shared" si="24"/>
        <v> KVB 9.6 </v>
      </c>
      <c r="B279" s="63" t="str">
        <f t="shared" si="25"/>
        <v>II</v>
      </c>
      <c r="C279" s="55">
        <f t="shared" si="26"/>
        <v>26918.554</v>
      </c>
      <c r="D279" s="16" t="str">
        <f t="shared" si="27"/>
        <v>vis</v>
      </c>
      <c r="E279" s="64" t="e">
        <f>VLOOKUP(C279,A!C$21:E$973,3,FALSE)</f>
        <v>#N/A</v>
      </c>
      <c r="F279" s="63" t="s">
        <v>139</v>
      </c>
      <c r="G279" s="16" t="str">
        <f t="shared" si="28"/>
        <v>26918.554</v>
      </c>
      <c r="H279" s="55">
        <f t="shared" si="29"/>
        <v>-7603.5</v>
      </c>
      <c r="I279" s="65" t="s">
        <v>312</v>
      </c>
      <c r="J279" s="66" t="s">
        <v>313</v>
      </c>
      <c r="K279" s="65">
        <v>-7603.5</v>
      </c>
      <c r="L279" s="65" t="s">
        <v>314</v>
      </c>
      <c r="M279" s="66" t="s">
        <v>144</v>
      </c>
      <c r="N279" s="66"/>
      <c r="O279" s="67" t="s">
        <v>315</v>
      </c>
      <c r="P279" s="67" t="s">
        <v>316</v>
      </c>
    </row>
    <row r="280" spans="1:16" ht="13.5" thickBot="1" x14ac:dyDescent="0.25">
      <c r="A280" s="55" t="str">
        <f t="shared" si="24"/>
        <v> VB 7.72 </v>
      </c>
      <c r="B280" s="63" t="str">
        <f t="shared" si="25"/>
        <v>II</v>
      </c>
      <c r="C280" s="55">
        <f t="shared" si="26"/>
        <v>26944.812999999998</v>
      </c>
      <c r="D280" s="16" t="str">
        <f t="shared" si="27"/>
        <v>vis</v>
      </c>
      <c r="E280" s="64" t="e">
        <f>VLOOKUP(C280,A!C$21:E$973,3,FALSE)</f>
        <v>#N/A</v>
      </c>
      <c r="F280" s="63" t="s">
        <v>139</v>
      </c>
      <c r="G280" s="16" t="str">
        <f t="shared" si="28"/>
        <v>26944.813</v>
      </c>
      <c r="H280" s="55">
        <f t="shared" si="29"/>
        <v>-7588.5</v>
      </c>
      <c r="I280" s="65" t="s">
        <v>317</v>
      </c>
      <c r="J280" s="66" t="s">
        <v>318</v>
      </c>
      <c r="K280" s="65">
        <v>-7588.5</v>
      </c>
      <c r="L280" s="65" t="s">
        <v>319</v>
      </c>
      <c r="M280" s="66" t="s">
        <v>144</v>
      </c>
      <c r="N280" s="66"/>
      <c r="O280" s="67" t="s">
        <v>145</v>
      </c>
      <c r="P280" s="67" t="s">
        <v>146</v>
      </c>
    </row>
    <row r="281" spans="1:16" ht="13.5" thickBot="1" x14ac:dyDescent="0.25">
      <c r="A281" s="55" t="str">
        <f t="shared" si="24"/>
        <v> KVB 25.9 </v>
      </c>
      <c r="B281" s="63" t="str">
        <f t="shared" si="25"/>
        <v>II</v>
      </c>
      <c r="C281" s="55">
        <f t="shared" si="26"/>
        <v>26946.517</v>
      </c>
      <c r="D281" s="16" t="str">
        <f t="shared" si="27"/>
        <v>vis</v>
      </c>
      <c r="E281" s="64" t="e">
        <f>VLOOKUP(C281,A!C$21:E$973,3,FALSE)</f>
        <v>#N/A</v>
      </c>
      <c r="F281" s="63" t="s">
        <v>139</v>
      </c>
      <c r="G281" s="16" t="str">
        <f t="shared" si="28"/>
        <v>26946.517</v>
      </c>
      <c r="H281" s="55">
        <f t="shared" si="29"/>
        <v>-7587.5</v>
      </c>
      <c r="I281" s="65" t="s">
        <v>320</v>
      </c>
      <c r="J281" s="66" t="s">
        <v>321</v>
      </c>
      <c r="K281" s="65">
        <v>-7587.5</v>
      </c>
      <c r="L281" s="65" t="s">
        <v>155</v>
      </c>
      <c r="M281" s="66" t="s">
        <v>144</v>
      </c>
      <c r="N281" s="66"/>
      <c r="O281" s="67" t="s">
        <v>295</v>
      </c>
      <c r="P281" s="67" t="s">
        <v>296</v>
      </c>
    </row>
    <row r="282" spans="1:16" ht="13.5" thickBot="1" x14ac:dyDescent="0.25">
      <c r="A282" s="55" t="str">
        <f t="shared" si="24"/>
        <v> VB 7.72 </v>
      </c>
      <c r="B282" s="63" t="str">
        <f t="shared" si="25"/>
        <v>II</v>
      </c>
      <c r="C282" s="55">
        <f t="shared" si="26"/>
        <v>26972.756000000001</v>
      </c>
      <c r="D282" s="16" t="str">
        <f t="shared" si="27"/>
        <v>vis</v>
      </c>
      <c r="E282" s="64" t="e">
        <f>VLOOKUP(C282,A!C$21:E$973,3,FALSE)</f>
        <v>#N/A</v>
      </c>
      <c r="F282" s="63" t="s">
        <v>139</v>
      </c>
      <c r="G282" s="16" t="str">
        <f t="shared" si="28"/>
        <v>26972.756</v>
      </c>
      <c r="H282" s="55">
        <f t="shared" si="29"/>
        <v>-7572.5</v>
      </c>
      <c r="I282" s="65" t="s">
        <v>322</v>
      </c>
      <c r="J282" s="66" t="s">
        <v>323</v>
      </c>
      <c r="K282" s="65">
        <v>-7572.5</v>
      </c>
      <c r="L282" s="65" t="s">
        <v>324</v>
      </c>
      <c r="M282" s="66" t="s">
        <v>144</v>
      </c>
      <c r="N282" s="66"/>
      <c r="O282" s="67" t="s">
        <v>145</v>
      </c>
      <c r="P282" s="67" t="s">
        <v>146</v>
      </c>
    </row>
    <row r="283" spans="1:16" ht="13.5" thickBot="1" x14ac:dyDescent="0.25">
      <c r="A283" s="55" t="str">
        <f t="shared" si="24"/>
        <v> VB 7.72 </v>
      </c>
      <c r="B283" s="63" t="str">
        <f t="shared" si="25"/>
        <v>II</v>
      </c>
      <c r="C283" s="55">
        <f t="shared" si="26"/>
        <v>27002.649000000001</v>
      </c>
      <c r="D283" s="16" t="str">
        <f t="shared" si="27"/>
        <v>vis</v>
      </c>
      <c r="E283" s="64" t="e">
        <f>VLOOKUP(C283,A!C$21:E$973,3,FALSE)</f>
        <v>#N/A</v>
      </c>
      <c r="F283" s="63" t="s">
        <v>139</v>
      </c>
      <c r="G283" s="16" t="str">
        <f t="shared" si="28"/>
        <v>27002.649</v>
      </c>
      <c r="H283" s="55">
        <f t="shared" si="29"/>
        <v>-7555.5</v>
      </c>
      <c r="I283" s="65" t="s">
        <v>325</v>
      </c>
      <c r="J283" s="66" t="s">
        <v>326</v>
      </c>
      <c r="K283" s="65">
        <v>-7555.5</v>
      </c>
      <c r="L283" s="65" t="s">
        <v>327</v>
      </c>
      <c r="M283" s="66" t="s">
        <v>144</v>
      </c>
      <c r="N283" s="66"/>
      <c r="O283" s="67" t="s">
        <v>145</v>
      </c>
      <c r="P283" s="67" t="s">
        <v>146</v>
      </c>
    </row>
    <row r="284" spans="1:16" ht="13.5" thickBot="1" x14ac:dyDescent="0.25">
      <c r="A284" s="55" t="str">
        <f t="shared" si="24"/>
        <v> KVB 25.9 </v>
      </c>
      <c r="B284" s="63" t="str">
        <f t="shared" si="25"/>
        <v>II</v>
      </c>
      <c r="C284" s="55">
        <f t="shared" si="26"/>
        <v>27004.366999999998</v>
      </c>
      <c r="D284" s="16" t="str">
        <f t="shared" si="27"/>
        <v>vis</v>
      </c>
      <c r="E284" s="64" t="e">
        <f>VLOOKUP(C284,A!C$21:E$973,3,FALSE)</f>
        <v>#N/A</v>
      </c>
      <c r="F284" s="63" t="s">
        <v>139</v>
      </c>
      <c r="G284" s="16" t="str">
        <f t="shared" si="28"/>
        <v>27004.367</v>
      </c>
      <c r="H284" s="55">
        <f t="shared" si="29"/>
        <v>-7554.5</v>
      </c>
      <c r="I284" s="65" t="s">
        <v>328</v>
      </c>
      <c r="J284" s="66" t="s">
        <v>329</v>
      </c>
      <c r="K284" s="65">
        <v>-7554.5</v>
      </c>
      <c r="L284" s="65" t="s">
        <v>330</v>
      </c>
      <c r="M284" s="66" t="s">
        <v>144</v>
      </c>
      <c r="N284" s="66"/>
      <c r="O284" s="67" t="s">
        <v>295</v>
      </c>
      <c r="P284" s="67" t="s">
        <v>296</v>
      </c>
    </row>
    <row r="285" spans="1:16" ht="13.5" thickBot="1" x14ac:dyDescent="0.25">
      <c r="A285" s="55" t="str">
        <f t="shared" si="24"/>
        <v> VB 7.72 </v>
      </c>
      <c r="B285" s="63" t="str">
        <f t="shared" si="25"/>
        <v>I</v>
      </c>
      <c r="C285" s="55">
        <f t="shared" si="26"/>
        <v>27045.516</v>
      </c>
      <c r="D285" s="16" t="str">
        <f t="shared" si="27"/>
        <v>vis</v>
      </c>
      <c r="E285" s="64" t="e">
        <f>VLOOKUP(C285,A!C$21:E$973,3,FALSE)</f>
        <v>#N/A</v>
      </c>
      <c r="F285" s="63" t="s">
        <v>139</v>
      </c>
      <c r="G285" s="16" t="str">
        <f t="shared" si="28"/>
        <v>27045.516</v>
      </c>
      <c r="H285" s="55">
        <f t="shared" si="29"/>
        <v>-7531</v>
      </c>
      <c r="I285" s="65" t="s">
        <v>331</v>
      </c>
      <c r="J285" s="66" t="s">
        <v>332</v>
      </c>
      <c r="K285" s="65">
        <v>-7531</v>
      </c>
      <c r="L285" s="65" t="s">
        <v>333</v>
      </c>
      <c r="M285" s="66" t="s">
        <v>144</v>
      </c>
      <c r="N285" s="66"/>
      <c r="O285" s="67" t="s">
        <v>145</v>
      </c>
      <c r="P285" s="67" t="s">
        <v>146</v>
      </c>
    </row>
    <row r="286" spans="1:16" ht="13.5" thickBot="1" x14ac:dyDescent="0.25">
      <c r="A286" s="55" t="str">
        <f t="shared" si="24"/>
        <v> KVB 25.9 </v>
      </c>
      <c r="B286" s="63" t="str">
        <f t="shared" si="25"/>
        <v>II</v>
      </c>
      <c r="C286" s="55">
        <f t="shared" si="26"/>
        <v>27060.286</v>
      </c>
      <c r="D286" s="16" t="str">
        <f t="shared" si="27"/>
        <v>vis</v>
      </c>
      <c r="E286" s="64" t="e">
        <f>VLOOKUP(C286,A!C$21:E$973,3,FALSE)</f>
        <v>#N/A</v>
      </c>
      <c r="F286" s="63" t="s">
        <v>139</v>
      </c>
      <c r="G286" s="16" t="str">
        <f t="shared" si="28"/>
        <v>27060.286</v>
      </c>
      <c r="H286" s="55">
        <f t="shared" si="29"/>
        <v>-7522.5</v>
      </c>
      <c r="I286" s="65" t="s">
        <v>334</v>
      </c>
      <c r="J286" s="66" t="s">
        <v>335</v>
      </c>
      <c r="K286" s="65">
        <v>-7522.5</v>
      </c>
      <c r="L286" s="65" t="s">
        <v>336</v>
      </c>
      <c r="M286" s="66" t="s">
        <v>144</v>
      </c>
      <c r="N286" s="66"/>
      <c r="O286" s="67" t="s">
        <v>295</v>
      </c>
      <c r="P286" s="67" t="s">
        <v>296</v>
      </c>
    </row>
    <row r="287" spans="1:16" ht="13.5" thickBot="1" x14ac:dyDescent="0.25">
      <c r="A287" s="55" t="str">
        <f t="shared" si="24"/>
        <v> VB 7.72 </v>
      </c>
      <c r="B287" s="63" t="str">
        <f t="shared" si="25"/>
        <v>I</v>
      </c>
      <c r="C287" s="55">
        <f t="shared" si="26"/>
        <v>27080.51</v>
      </c>
      <c r="D287" s="16" t="str">
        <f t="shared" si="27"/>
        <v>vis</v>
      </c>
      <c r="E287" s="64" t="e">
        <f>VLOOKUP(C287,A!C$21:E$973,3,FALSE)</f>
        <v>#N/A</v>
      </c>
      <c r="F287" s="63" t="s">
        <v>139</v>
      </c>
      <c r="G287" s="16" t="str">
        <f t="shared" si="28"/>
        <v>27080.510</v>
      </c>
      <c r="H287" s="55">
        <f t="shared" si="29"/>
        <v>-7511</v>
      </c>
      <c r="I287" s="65" t="s">
        <v>337</v>
      </c>
      <c r="J287" s="66" t="s">
        <v>338</v>
      </c>
      <c r="K287" s="65">
        <v>-7511</v>
      </c>
      <c r="L287" s="65" t="s">
        <v>339</v>
      </c>
      <c r="M287" s="66" t="s">
        <v>144</v>
      </c>
      <c r="N287" s="66"/>
      <c r="O287" s="67" t="s">
        <v>145</v>
      </c>
      <c r="P287" s="67" t="s">
        <v>146</v>
      </c>
    </row>
    <row r="288" spans="1:16" ht="13.5" thickBot="1" x14ac:dyDescent="0.25">
      <c r="A288" s="55" t="str">
        <f t="shared" si="24"/>
        <v> VB 7.72 </v>
      </c>
      <c r="B288" s="63" t="str">
        <f t="shared" si="25"/>
        <v>I</v>
      </c>
      <c r="C288" s="55">
        <f t="shared" si="26"/>
        <v>27094.48</v>
      </c>
      <c r="D288" s="16" t="str">
        <f t="shared" si="27"/>
        <v>vis</v>
      </c>
      <c r="E288" s="64" t="e">
        <f>VLOOKUP(C288,A!C$21:E$973,3,FALSE)</f>
        <v>#N/A</v>
      </c>
      <c r="F288" s="63" t="s">
        <v>139</v>
      </c>
      <c r="G288" s="16" t="str">
        <f t="shared" si="28"/>
        <v>27094.480</v>
      </c>
      <c r="H288" s="55">
        <f t="shared" si="29"/>
        <v>-7503</v>
      </c>
      <c r="I288" s="65" t="s">
        <v>340</v>
      </c>
      <c r="J288" s="66" t="s">
        <v>341</v>
      </c>
      <c r="K288" s="65">
        <v>-7503</v>
      </c>
      <c r="L288" s="65" t="s">
        <v>342</v>
      </c>
      <c r="M288" s="66" t="s">
        <v>144</v>
      </c>
      <c r="N288" s="66"/>
      <c r="O288" s="67" t="s">
        <v>145</v>
      </c>
      <c r="P288" s="67" t="s">
        <v>146</v>
      </c>
    </row>
    <row r="289" spans="1:16" ht="13.5" thickBot="1" x14ac:dyDescent="0.25">
      <c r="A289" s="55" t="str">
        <f t="shared" si="24"/>
        <v> VB 7.72 </v>
      </c>
      <c r="B289" s="63" t="str">
        <f t="shared" si="25"/>
        <v>II</v>
      </c>
      <c r="C289" s="55">
        <f t="shared" si="26"/>
        <v>27266.654999999999</v>
      </c>
      <c r="D289" s="16" t="str">
        <f t="shared" si="27"/>
        <v>pg</v>
      </c>
      <c r="E289" s="64" t="e">
        <f>VLOOKUP(C289,A!C$21:E$973,3,FALSE)</f>
        <v>#N/A</v>
      </c>
      <c r="F289" s="63" t="str">
        <f>LEFT(M289,1)</f>
        <v>P</v>
      </c>
      <c r="G289" s="16" t="str">
        <f t="shared" si="28"/>
        <v>27266.655</v>
      </c>
      <c r="H289" s="55">
        <f t="shared" si="29"/>
        <v>-7404.5</v>
      </c>
      <c r="I289" s="65" t="s">
        <v>343</v>
      </c>
      <c r="J289" s="66" t="s">
        <v>344</v>
      </c>
      <c r="K289" s="65">
        <v>-7404.5</v>
      </c>
      <c r="L289" s="65" t="s">
        <v>345</v>
      </c>
      <c r="M289" s="66" t="s">
        <v>144</v>
      </c>
      <c r="N289" s="66"/>
      <c r="O289" s="67" t="s">
        <v>145</v>
      </c>
      <c r="P289" s="67" t="s">
        <v>146</v>
      </c>
    </row>
    <row r="290" spans="1:16" ht="13.5" thickBot="1" x14ac:dyDescent="0.25">
      <c r="A290" s="55" t="str">
        <f t="shared" si="24"/>
        <v> KVB 9.6 </v>
      </c>
      <c r="B290" s="63" t="str">
        <f t="shared" si="25"/>
        <v>II</v>
      </c>
      <c r="C290" s="55">
        <f t="shared" si="26"/>
        <v>27333.441999999999</v>
      </c>
      <c r="D290" s="16" t="str">
        <f t="shared" si="27"/>
        <v>pg</v>
      </c>
      <c r="E290" s="64" t="e">
        <f>VLOOKUP(C290,A!C$21:E$973,3,FALSE)</f>
        <v>#N/A</v>
      </c>
      <c r="F290" s="63" t="str">
        <f>LEFT(M290,1)</f>
        <v>P</v>
      </c>
      <c r="G290" s="16" t="str">
        <f t="shared" si="28"/>
        <v>27333.442</v>
      </c>
      <c r="H290" s="55">
        <f t="shared" si="29"/>
        <v>-7366.5</v>
      </c>
      <c r="I290" s="65" t="s">
        <v>346</v>
      </c>
      <c r="J290" s="66" t="s">
        <v>347</v>
      </c>
      <c r="K290" s="65">
        <v>-7366.5</v>
      </c>
      <c r="L290" s="65" t="s">
        <v>348</v>
      </c>
      <c r="M290" s="66" t="s">
        <v>144</v>
      </c>
      <c r="N290" s="66"/>
      <c r="O290" s="67" t="s">
        <v>315</v>
      </c>
      <c r="P290" s="67" t="s">
        <v>316</v>
      </c>
    </row>
    <row r="291" spans="1:16" ht="13.5" thickBot="1" x14ac:dyDescent="0.25">
      <c r="A291" s="55" t="str">
        <f t="shared" si="24"/>
        <v> VB 7.72 </v>
      </c>
      <c r="B291" s="63" t="str">
        <f t="shared" si="25"/>
        <v>I</v>
      </c>
      <c r="C291" s="55">
        <f t="shared" si="26"/>
        <v>27381.601999999999</v>
      </c>
      <c r="D291" s="16" t="str">
        <f t="shared" si="27"/>
        <v>pg</v>
      </c>
      <c r="E291" s="64" t="e">
        <f>VLOOKUP(C291,A!C$21:E$973,3,FALSE)</f>
        <v>#N/A</v>
      </c>
      <c r="F291" s="63" t="str">
        <f>LEFT(M291,1)</f>
        <v>P</v>
      </c>
      <c r="G291" s="16" t="str">
        <f t="shared" si="28"/>
        <v>27381.602</v>
      </c>
      <c r="H291" s="55">
        <f t="shared" si="29"/>
        <v>-7339</v>
      </c>
      <c r="I291" s="65" t="s">
        <v>349</v>
      </c>
      <c r="J291" s="66" t="s">
        <v>350</v>
      </c>
      <c r="K291" s="65">
        <v>-7339</v>
      </c>
      <c r="L291" s="65" t="s">
        <v>351</v>
      </c>
      <c r="M291" s="66" t="s">
        <v>144</v>
      </c>
      <c r="N291" s="66"/>
      <c r="O291" s="67" t="s">
        <v>145</v>
      </c>
      <c r="P291" s="67" t="s">
        <v>146</v>
      </c>
    </row>
    <row r="292" spans="1:16" ht="13.5" thickBot="1" x14ac:dyDescent="0.25">
      <c r="A292" s="55" t="str">
        <f t="shared" si="24"/>
        <v> VB 7.72 </v>
      </c>
      <c r="B292" s="63" t="str">
        <f t="shared" si="25"/>
        <v>I</v>
      </c>
      <c r="C292" s="55">
        <f t="shared" si="26"/>
        <v>27409.527999999998</v>
      </c>
      <c r="D292" s="16" t="str">
        <f t="shared" si="27"/>
        <v>pg</v>
      </c>
      <c r="E292" s="64" t="e">
        <f>VLOOKUP(C292,A!C$21:E$973,3,FALSE)</f>
        <v>#N/A</v>
      </c>
      <c r="F292" s="63" t="str">
        <f>LEFT(M292,1)</f>
        <v>P</v>
      </c>
      <c r="G292" s="16" t="str">
        <f t="shared" si="28"/>
        <v>27409.528</v>
      </c>
      <c r="H292" s="55">
        <f t="shared" si="29"/>
        <v>-7323</v>
      </c>
      <c r="I292" s="65" t="s">
        <v>352</v>
      </c>
      <c r="J292" s="66" t="s">
        <v>353</v>
      </c>
      <c r="K292" s="65">
        <v>-7323</v>
      </c>
      <c r="L292" s="65" t="s">
        <v>354</v>
      </c>
      <c r="M292" s="66" t="s">
        <v>144</v>
      </c>
      <c r="N292" s="66"/>
      <c r="O292" s="67" t="s">
        <v>145</v>
      </c>
      <c r="P292" s="67" t="s">
        <v>146</v>
      </c>
    </row>
    <row r="293" spans="1:16" ht="13.5" thickBot="1" x14ac:dyDescent="0.25">
      <c r="A293" s="55" t="str">
        <f t="shared" si="24"/>
        <v> KVB 25.9 </v>
      </c>
      <c r="B293" s="63" t="str">
        <f t="shared" si="25"/>
        <v>I</v>
      </c>
      <c r="C293" s="55">
        <f t="shared" si="26"/>
        <v>27628.448</v>
      </c>
      <c r="D293" s="16" t="str">
        <f t="shared" si="27"/>
        <v>pg</v>
      </c>
      <c r="E293" s="64" t="e">
        <f>VLOOKUP(C293,A!C$21:E$973,3,FALSE)</f>
        <v>#N/A</v>
      </c>
      <c r="F293" s="63" t="str">
        <f>LEFT(M293,1)</f>
        <v>P</v>
      </c>
      <c r="G293" s="16" t="str">
        <f t="shared" si="28"/>
        <v>27628.448</v>
      </c>
      <c r="H293" s="55">
        <f t="shared" si="29"/>
        <v>-7198</v>
      </c>
      <c r="I293" s="65" t="s">
        <v>355</v>
      </c>
      <c r="J293" s="66" t="s">
        <v>356</v>
      </c>
      <c r="K293" s="65">
        <v>-7198</v>
      </c>
      <c r="L293" s="65" t="s">
        <v>357</v>
      </c>
      <c r="M293" s="66" t="s">
        <v>144</v>
      </c>
      <c r="N293" s="66"/>
      <c r="O293" s="67" t="s">
        <v>295</v>
      </c>
      <c r="P293" s="67" t="s">
        <v>296</v>
      </c>
    </row>
    <row r="294" spans="1:16" ht="13.5" thickBot="1" x14ac:dyDescent="0.25">
      <c r="A294" s="55" t="str">
        <f t="shared" si="24"/>
        <v> KVB 25.9 </v>
      </c>
      <c r="B294" s="63" t="str">
        <f t="shared" si="25"/>
        <v>I</v>
      </c>
      <c r="C294" s="55">
        <f t="shared" si="26"/>
        <v>27684.48</v>
      </c>
      <c r="D294" s="16" t="str">
        <f t="shared" si="27"/>
        <v>vis</v>
      </c>
      <c r="E294" s="64" t="e">
        <f>VLOOKUP(C294,A!C$21:E$973,3,FALSE)</f>
        <v>#N/A</v>
      </c>
      <c r="F294" s="63" t="s">
        <v>139</v>
      </c>
      <c r="G294" s="16" t="str">
        <f t="shared" si="28"/>
        <v>27684.480</v>
      </c>
      <c r="H294" s="55">
        <f t="shared" si="29"/>
        <v>-7166</v>
      </c>
      <c r="I294" s="65" t="s">
        <v>358</v>
      </c>
      <c r="J294" s="66" t="s">
        <v>359</v>
      </c>
      <c r="K294" s="65">
        <v>-7166</v>
      </c>
      <c r="L294" s="65" t="s">
        <v>360</v>
      </c>
      <c r="M294" s="66" t="s">
        <v>144</v>
      </c>
      <c r="N294" s="66"/>
      <c r="O294" s="67" t="s">
        <v>295</v>
      </c>
      <c r="P294" s="67" t="s">
        <v>296</v>
      </c>
    </row>
    <row r="295" spans="1:16" ht="13.5" thickBot="1" x14ac:dyDescent="0.25">
      <c r="A295" s="55" t="str">
        <f t="shared" si="24"/>
        <v> PZ 12.125 </v>
      </c>
      <c r="B295" s="63" t="str">
        <f t="shared" si="25"/>
        <v>I</v>
      </c>
      <c r="C295" s="55">
        <f t="shared" si="26"/>
        <v>27784.177</v>
      </c>
      <c r="D295" s="16" t="str">
        <f t="shared" si="27"/>
        <v>vis</v>
      </c>
      <c r="E295" s="64" t="e">
        <f>VLOOKUP(C295,A!C$21:E$973,3,FALSE)</f>
        <v>#N/A</v>
      </c>
      <c r="F295" s="63" t="s">
        <v>139</v>
      </c>
      <c r="G295" s="16" t="str">
        <f t="shared" si="28"/>
        <v>27784.177</v>
      </c>
      <c r="H295" s="55">
        <f t="shared" si="29"/>
        <v>-7109</v>
      </c>
      <c r="I295" s="65" t="s">
        <v>361</v>
      </c>
      <c r="J295" s="66" t="s">
        <v>362</v>
      </c>
      <c r="K295" s="65">
        <v>-7109</v>
      </c>
      <c r="L295" s="65" t="s">
        <v>363</v>
      </c>
      <c r="M295" s="66" t="s">
        <v>144</v>
      </c>
      <c r="N295" s="66"/>
      <c r="O295" s="67" t="s">
        <v>191</v>
      </c>
      <c r="P295" s="67" t="s">
        <v>192</v>
      </c>
    </row>
    <row r="296" spans="1:16" ht="13.5" thickBot="1" x14ac:dyDescent="0.25">
      <c r="A296" s="55" t="str">
        <f t="shared" si="24"/>
        <v> VB 7.72 </v>
      </c>
      <c r="B296" s="63" t="str">
        <f t="shared" si="25"/>
        <v>II</v>
      </c>
      <c r="C296" s="55">
        <f t="shared" si="26"/>
        <v>28017.792000000001</v>
      </c>
      <c r="D296" s="16" t="str">
        <f t="shared" si="27"/>
        <v>vis</v>
      </c>
      <c r="E296" s="64" t="e">
        <f>VLOOKUP(C296,A!C$21:E$973,3,FALSE)</f>
        <v>#N/A</v>
      </c>
      <c r="F296" s="63" t="s">
        <v>139</v>
      </c>
      <c r="G296" s="16" t="str">
        <f t="shared" si="28"/>
        <v>28017.792</v>
      </c>
      <c r="H296" s="55">
        <f t="shared" si="29"/>
        <v>-6975.5</v>
      </c>
      <c r="I296" s="65" t="s">
        <v>364</v>
      </c>
      <c r="J296" s="66" t="s">
        <v>365</v>
      </c>
      <c r="K296" s="65">
        <v>-6975.5</v>
      </c>
      <c r="L296" s="65" t="s">
        <v>366</v>
      </c>
      <c r="M296" s="66" t="s">
        <v>144</v>
      </c>
      <c r="N296" s="66"/>
      <c r="O296" s="67" t="s">
        <v>145</v>
      </c>
      <c r="P296" s="67" t="s">
        <v>146</v>
      </c>
    </row>
    <row r="297" spans="1:16" ht="13.5" thickBot="1" x14ac:dyDescent="0.25">
      <c r="A297" s="55" t="str">
        <f t="shared" si="24"/>
        <v> VB 7.72 </v>
      </c>
      <c r="B297" s="63" t="str">
        <f t="shared" si="25"/>
        <v>II</v>
      </c>
      <c r="C297" s="55">
        <f t="shared" si="26"/>
        <v>28068.642</v>
      </c>
      <c r="D297" s="16" t="str">
        <f t="shared" si="27"/>
        <v>vis</v>
      </c>
      <c r="E297" s="64" t="e">
        <f>VLOOKUP(C297,A!C$21:E$973,3,FALSE)</f>
        <v>#N/A</v>
      </c>
      <c r="F297" s="63" t="s">
        <v>139</v>
      </c>
      <c r="G297" s="16" t="str">
        <f t="shared" si="28"/>
        <v>28068.642</v>
      </c>
      <c r="H297" s="55">
        <f t="shared" si="29"/>
        <v>-6946.5</v>
      </c>
      <c r="I297" s="65" t="s">
        <v>367</v>
      </c>
      <c r="J297" s="66" t="s">
        <v>368</v>
      </c>
      <c r="K297" s="65">
        <v>-6946.5</v>
      </c>
      <c r="L297" s="65" t="s">
        <v>215</v>
      </c>
      <c r="M297" s="66" t="s">
        <v>144</v>
      </c>
      <c r="N297" s="66"/>
      <c r="O297" s="67" t="s">
        <v>145</v>
      </c>
      <c r="P297" s="67" t="s">
        <v>146</v>
      </c>
    </row>
    <row r="298" spans="1:16" ht="13.5" thickBot="1" x14ac:dyDescent="0.25">
      <c r="A298" s="55" t="str">
        <f t="shared" si="24"/>
        <v> VB 7.72 </v>
      </c>
      <c r="B298" s="63" t="str">
        <f t="shared" si="25"/>
        <v>II</v>
      </c>
      <c r="C298" s="55">
        <f t="shared" si="26"/>
        <v>28075.665000000001</v>
      </c>
      <c r="D298" s="16" t="str">
        <f t="shared" si="27"/>
        <v>vis</v>
      </c>
      <c r="E298" s="64" t="e">
        <f>VLOOKUP(C298,A!C$21:E$973,3,FALSE)</f>
        <v>#N/A</v>
      </c>
      <c r="F298" s="63" t="s">
        <v>139</v>
      </c>
      <c r="G298" s="16" t="str">
        <f t="shared" si="28"/>
        <v>28075.665</v>
      </c>
      <c r="H298" s="55">
        <f t="shared" si="29"/>
        <v>-6942.5</v>
      </c>
      <c r="I298" s="65" t="s">
        <v>369</v>
      </c>
      <c r="J298" s="66" t="s">
        <v>370</v>
      </c>
      <c r="K298" s="65">
        <v>-6942.5</v>
      </c>
      <c r="L298" s="65" t="s">
        <v>371</v>
      </c>
      <c r="M298" s="66" t="s">
        <v>144</v>
      </c>
      <c r="N298" s="66"/>
      <c r="O298" s="67" t="s">
        <v>145</v>
      </c>
      <c r="P298" s="67" t="s">
        <v>146</v>
      </c>
    </row>
    <row r="299" spans="1:16" ht="13.5" thickBot="1" x14ac:dyDescent="0.25">
      <c r="A299" s="55" t="str">
        <f t="shared" si="24"/>
        <v> VB 7.72 </v>
      </c>
      <c r="B299" s="63" t="str">
        <f t="shared" si="25"/>
        <v>II</v>
      </c>
      <c r="C299" s="55">
        <f t="shared" si="26"/>
        <v>28096.584999999999</v>
      </c>
      <c r="D299" s="16" t="str">
        <f t="shared" si="27"/>
        <v>vis</v>
      </c>
      <c r="E299" s="64" t="e">
        <f>VLOOKUP(C299,A!C$21:E$973,3,FALSE)</f>
        <v>#N/A</v>
      </c>
      <c r="F299" s="63" t="s">
        <v>139</v>
      </c>
      <c r="G299" s="16" t="str">
        <f t="shared" si="28"/>
        <v>28096.585</v>
      </c>
      <c r="H299" s="55">
        <f t="shared" si="29"/>
        <v>-6930.5</v>
      </c>
      <c r="I299" s="65" t="s">
        <v>372</v>
      </c>
      <c r="J299" s="66" t="s">
        <v>373</v>
      </c>
      <c r="K299" s="65">
        <v>-6930.5</v>
      </c>
      <c r="L299" s="65" t="s">
        <v>374</v>
      </c>
      <c r="M299" s="66" t="s">
        <v>144</v>
      </c>
      <c r="N299" s="66"/>
      <c r="O299" s="67" t="s">
        <v>145</v>
      </c>
      <c r="P299" s="67" t="s">
        <v>146</v>
      </c>
    </row>
    <row r="300" spans="1:16" ht="13.5" thickBot="1" x14ac:dyDescent="0.25">
      <c r="A300" s="55" t="str">
        <f t="shared" si="24"/>
        <v> VB 7.72 </v>
      </c>
      <c r="B300" s="63" t="str">
        <f t="shared" si="25"/>
        <v>II</v>
      </c>
      <c r="C300" s="55">
        <f t="shared" si="26"/>
        <v>28110.587</v>
      </c>
      <c r="D300" s="16" t="str">
        <f t="shared" si="27"/>
        <v>vis</v>
      </c>
      <c r="E300" s="64" t="e">
        <f>VLOOKUP(C300,A!C$21:E$973,3,FALSE)</f>
        <v>#N/A</v>
      </c>
      <c r="F300" s="63" t="s">
        <v>139</v>
      </c>
      <c r="G300" s="16" t="str">
        <f t="shared" si="28"/>
        <v>28110.587</v>
      </c>
      <c r="H300" s="55">
        <f t="shared" si="29"/>
        <v>-6922.5</v>
      </c>
      <c r="I300" s="65" t="s">
        <v>375</v>
      </c>
      <c r="J300" s="66" t="s">
        <v>376</v>
      </c>
      <c r="K300" s="65">
        <v>-6922.5</v>
      </c>
      <c r="L300" s="65" t="s">
        <v>377</v>
      </c>
      <c r="M300" s="66" t="s">
        <v>144</v>
      </c>
      <c r="N300" s="66"/>
      <c r="O300" s="67" t="s">
        <v>145</v>
      </c>
      <c r="P300" s="67" t="s">
        <v>146</v>
      </c>
    </row>
    <row r="301" spans="1:16" ht="13.5" thickBot="1" x14ac:dyDescent="0.25">
      <c r="A301" s="55" t="str">
        <f t="shared" si="24"/>
        <v> KVB 25.9 </v>
      </c>
      <c r="B301" s="63" t="str">
        <f t="shared" si="25"/>
        <v>II</v>
      </c>
      <c r="C301" s="55">
        <f t="shared" si="26"/>
        <v>28126.407999999999</v>
      </c>
      <c r="D301" s="16" t="str">
        <f t="shared" si="27"/>
        <v>vis</v>
      </c>
      <c r="E301" s="64" t="e">
        <f>VLOOKUP(C301,A!C$21:E$973,3,FALSE)</f>
        <v>#N/A</v>
      </c>
      <c r="F301" s="63" t="s">
        <v>139</v>
      </c>
      <c r="G301" s="16" t="str">
        <f t="shared" si="28"/>
        <v>28126.408</v>
      </c>
      <c r="H301" s="55">
        <f t="shared" si="29"/>
        <v>-6913.5</v>
      </c>
      <c r="I301" s="65" t="s">
        <v>378</v>
      </c>
      <c r="J301" s="66" t="s">
        <v>379</v>
      </c>
      <c r="K301" s="65">
        <v>-6913.5</v>
      </c>
      <c r="L301" s="65" t="s">
        <v>215</v>
      </c>
      <c r="M301" s="66" t="s">
        <v>144</v>
      </c>
      <c r="N301" s="66"/>
      <c r="O301" s="67" t="s">
        <v>295</v>
      </c>
      <c r="P301" s="67" t="s">
        <v>296</v>
      </c>
    </row>
    <row r="302" spans="1:16" ht="13.5" thickBot="1" x14ac:dyDescent="0.25">
      <c r="A302" s="55" t="str">
        <f t="shared" si="24"/>
        <v> KVB 25.9 </v>
      </c>
      <c r="B302" s="63" t="str">
        <f t="shared" si="25"/>
        <v>II</v>
      </c>
      <c r="C302" s="55">
        <f t="shared" si="26"/>
        <v>28126.43</v>
      </c>
      <c r="D302" s="16" t="str">
        <f t="shared" si="27"/>
        <v>vis</v>
      </c>
      <c r="E302" s="64" t="e">
        <f>VLOOKUP(C302,A!C$21:E$973,3,FALSE)</f>
        <v>#N/A</v>
      </c>
      <c r="F302" s="63" t="s">
        <v>139</v>
      </c>
      <c r="G302" s="16" t="str">
        <f t="shared" si="28"/>
        <v>28126.430</v>
      </c>
      <c r="H302" s="55">
        <f t="shared" si="29"/>
        <v>-6913.5</v>
      </c>
      <c r="I302" s="65" t="s">
        <v>380</v>
      </c>
      <c r="J302" s="66" t="s">
        <v>381</v>
      </c>
      <c r="K302" s="65">
        <v>-6913.5</v>
      </c>
      <c r="L302" s="65" t="s">
        <v>382</v>
      </c>
      <c r="M302" s="66" t="s">
        <v>144</v>
      </c>
      <c r="N302" s="66"/>
      <c r="O302" s="67" t="s">
        <v>295</v>
      </c>
      <c r="P302" s="67" t="s">
        <v>296</v>
      </c>
    </row>
    <row r="303" spans="1:16" ht="13.5" thickBot="1" x14ac:dyDescent="0.25">
      <c r="A303" s="55" t="str">
        <f t="shared" si="24"/>
        <v> KVB 9.6 </v>
      </c>
      <c r="B303" s="63" t="str">
        <f t="shared" si="25"/>
        <v>I</v>
      </c>
      <c r="C303" s="55">
        <f t="shared" si="26"/>
        <v>28183.285</v>
      </c>
      <c r="D303" s="16" t="str">
        <f t="shared" si="27"/>
        <v>vis</v>
      </c>
      <c r="E303" s="64" t="e">
        <f>VLOOKUP(C303,A!C$21:E$973,3,FALSE)</f>
        <v>#N/A</v>
      </c>
      <c r="F303" s="63" t="s">
        <v>139</v>
      </c>
      <c r="G303" s="16" t="str">
        <f t="shared" si="28"/>
        <v>28183.285</v>
      </c>
      <c r="H303" s="55">
        <f t="shared" si="29"/>
        <v>-6881</v>
      </c>
      <c r="I303" s="65" t="s">
        <v>383</v>
      </c>
      <c r="J303" s="66" t="s">
        <v>384</v>
      </c>
      <c r="K303" s="65">
        <v>-6881</v>
      </c>
      <c r="L303" s="65" t="s">
        <v>385</v>
      </c>
      <c r="M303" s="66" t="s">
        <v>144</v>
      </c>
      <c r="N303" s="66"/>
      <c r="O303" s="67" t="s">
        <v>315</v>
      </c>
      <c r="P303" s="67" t="s">
        <v>316</v>
      </c>
    </row>
    <row r="304" spans="1:16" ht="13.5" thickBot="1" x14ac:dyDescent="0.25">
      <c r="A304" s="55" t="str">
        <f t="shared" si="24"/>
        <v> PZ 12.125 </v>
      </c>
      <c r="B304" s="63" t="str">
        <f t="shared" si="25"/>
        <v>II</v>
      </c>
      <c r="C304" s="55">
        <f t="shared" si="26"/>
        <v>28576.224999999999</v>
      </c>
      <c r="D304" s="16" t="str">
        <f t="shared" si="27"/>
        <v>vis</v>
      </c>
      <c r="E304" s="64" t="e">
        <f>VLOOKUP(C304,A!C$21:E$973,3,FALSE)</f>
        <v>#N/A</v>
      </c>
      <c r="F304" s="63" t="s">
        <v>139</v>
      </c>
      <c r="G304" s="16" t="str">
        <f t="shared" si="28"/>
        <v>28576.225</v>
      </c>
      <c r="H304" s="55">
        <f t="shared" si="29"/>
        <v>-6656.5</v>
      </c>
      <c r="I304" s="65" t="s">
        <v>386</v>
      </c>
      <c r="J304" s="66" t="s">
        <v>387</v>
      </c>
      <c r="K304" s="65">
        <v>-6656.5</v>
      </c>
      <c r="L304" s="65" t="s">
        <v>388</v>
      </c>
      <c r="M304" s="66" t="s">
        <v>144</v>
      </c>
      <c r="N304" s="66"/>
      <c r="O304" s="67" t="s">
        <v>191</v>
      </c>
      <c r="P304" s="67" t="s">
        <v>192</v>
      </c>
    </row>
    <row r="305" spans="1:16" ht="13.5" thickBot="1" x14ac:dyDescent="0.25">
      <c r="A305" s="55" t="str">
        <f t="shared" si="24"/>
        <v> PZ 12.125 </v>
      </c>
      <c r="B305" s="63" t="str">
        <f t="shared" si="25"/>
        <v>I</v>
      </c>
      <c r="C305" s="55">
        <f t="shared" si="26"/>
        <v>28729.42</v>
      </c>
      <c r="D305" s="16" t="str">
        <f t="shared" si="27"/>
        <v>vis</v>
      </c>
      <c r="E305" s="64" t="e">
        <f>VLOOKUP(C305,A!C$21:E$973,3,FALSE)</f>
        <v>#N/A</v>
      </c>
      <c r="F305" s="63" t="s">
        <v>139</v>
      </c>
      <c r="G305" s="16" t="str">
        <f t="shared" si="28"/>
        <v>28729.420</v>
      </c>
      <c r="H305" s="55">
        <f t="shared" si="29"/>
        <v>-6569</v>
      </c>
      <c r="I305" s="65" t="s">
        <v>389</v>
      </c>
      <c r="J305" s="66" t="s">
        <v>390</v>
      </c>
      <c r="K305" s="65">
        <v>-6569</v>
      </c>
      <c r="L305" s="65" t="s">
        <v>391</v>
      </c>
      <c r="M305" s="66" t="s">
        <v>144</v>
      </c>
      <c r="N305" s="66"/>
      <c r="O305" s="67" t="s">
        <v>191</v>
      </c>
      <c r="P305" s="67" t="s">
        <v>192</v>
      </c>
    </row>
    <row r="306" spans="1:16" ht="13.5" thickBot="1" x14ac:dyDescent="0.25">
      <c r="A306" s="55" t="str">
        <f t="shared" si="24"/>
        <v> PZ 12.125 </v>
      </c>
      <c r="B306" s="63" t="str">
        <f t="shared" si="25"/>
        <v>II</v>
      </c>
      <c r="C306" s="55">
        <f t="shared" si="26"/>
        <v>28744.27</v>
      </c>
      <c r="D306" s="16" t="str">
        <f t="shared" si="27"/>
        <v>vis</v>
      </c>
      <c r="E306" s="64" t="e">
        <f>VLOOKUP(C306,A!C$21:E$973,3,FALSE)</f>
        <v>#N/A</v>
      </c>
      <c r="F306" s="63" t="s">
        <v>139</v>
      </c>
      <c r="G306" s="16" t="str">
        <f t="shared" si="28"/>
        <v>28744.270</v>
      </c>
      <c r="H306" s="55">
        <f t="shared" si="29"/>
        <v>-6560.5</v>
      </c>
      <c r="I306" s="65" t="s">
        <v>392</v>
      </c>
      <c r="J306" s="66" t="s">
        <v>393</v>
      </c>
      <c r="K306" s="65">
        <v>-6560.5</v>
      </c>
      <c r="L306" s="65" t="s">
        <v>388</v>
      </c>
      <c r="M306" s="66" t="s">
        <v>144</v>
      </c>
      <c r="N306" s="66"/>
      <c r="O306" s="67" t="s">
        <v>191</v>
      </c>
      <c r="P306" s="67" t="s">
        <v>192</v>
      </c>
    </row>
    <row r="307" spans="1:16" ht="13.5" thickBot="1" x14ac:dyDescent="0.25">
      <c r="A307" s="55" t="str">
        <f t="shared" si="24"/>
        <v> PZ 12.125 </v>
      </c>
      <c r="B307" s="63" t="str">
        <f t="shared" si="25"/>
        <v>II</v>
      </c>
      <c r="C307" s="55">
        <f t="shared" si="26"/>
        <v>28751.31</v>
      </c>
      <c r="D307" s="16" t="str">
        <f t="shared" si="27"/>
        <v>vis</v>
      </c>
      <c r="E307" s="64" t="e">
        <f>VLOOKUP(C307,A!C$21:E$973,3,FALSE)</f>
        <v>#N/A</v>
      </c>
      <c r="F307" s="63" t="s">
        <v>139</v>
      </c>
      <c r="G307" s="16" t="str">
        <f t="shared" si="28"/>
        <v>28751.310</v>
      </c>
      <c r="H307" s="55">
        <f t="shared" si="29"/>
        <v>-6556.5</v>
      </c>
      <c r="I307" s="65" t="s">
        <v>394</v>
      </c>
      <c r="J307" s="66" t="s">
        <v>395</v>
      </c>
      <c r="K307" s="65">
        <v>-6556.5</v>
      </c>
      <c r="L307" s="65" t="s">
        <v>396</v>
      </c>
      <c r="M307" s="66" t="s">
        <v>144</v>
      </c>
      <c r="N307" s="66"/>
      <c r="O307" s="67" t="s">
        <v>191</v>
      </c>
      <c r="P307" s="67" t="s">
        <v>192</v>
      </c>
    </row>
    <row r="308" spans="1:16" ht="13.5" thickBot="1" x14ac:dyDescent="0.25">
      <c r="A308" s="55" t="str">
        <f t="shared" si="24"/>
        <v> PZ 12.125 </v>
      </c>
      <c r="B308" s="63" t="str">
        <f t="shared" si="25"/>
        <v>I</v>
      </c>
      <c r="C308" s="55">
        <f t="shared" si="26"/>
        <v>28757.43</v>
      </c>
      <c r="D308" s="16" t="str">
        <f t="shared" si="27"/>
        <v>vis</v>
      </c>
      <c r="E308" s="64" t="e">
        <f>VLOOKUP(C308,A!C$21:E$973,3,FALSE)</f>
        <v>#N/A</v>
      </c>
      <c r="F308" s="63" t="s">
        <v>139</v>
      </c>
      <c r="G308" s="16" t="str">
        <f t="shared" si="28"/>
        <v>28757.430</v>
      </c>
      <c r="H308" s="55">
        <f t="shared" si="29"/>
        <v>-6553</v>
      </c>
      <c r="I308" s="65" t="s">
        <v>397</v>
      </c>
      <c r="J308" s="66" t="s">
        <v>398</v>
      </c>
      <c r="K308" s="65">
        <v>-6553</v>
      </c>
      <c r="L308" s="65" t="s">
        <v>253</v>
      </c>
      <c r="M308" s="66" t="s">
        <v>144</v>
      </c>
      <c r="N308" s="66"/>
      <c r="O308" s="67" t="s">
        <v>191</v>
      </c>
      <c r="P308" s="67" t="s">
        <v>192</v>
      </c>
    </row>
    <row r="309" spans="1:16" ht="13.5" thickBot="1" x14ac:dyDescent="0.25">
      <c r="A309" s="55" t="str">
        <f t="shared" si="24"/>
        <v> PZ 12.125 </v>
      </c>
      <c r="B309" s="63" t="str">
        <f t="shared" si="25"/>
        <v>I</v>
      </c>
      <c r="C309" s="55">
        <f t="shared" si="26"/>
        <v>28764.435000000001</v>
      </c>
      <c r="D309" s="16" t="str">
        <f t="shared" si="27"/>
        <v>vis</v>
      </c>
      <c r="E309" s="64" t="e">
        <f>VLOOKUP(C309,A!C$21:E$973,3,FALSE)</f>
        <v>#N/A</v>
      </c>
      <c r="F309" s="63" t="s">
        <v>139</v>
      </c>
      <c r="G309" s="16" t="str">
        <f t="shared" si="28"/>
        <v>28764.435</v>
      </c>
      <c r="H309" s="55">
        <f t="shared" si="29"/>
        <v>-6549</v>
      </c>
      <c r="I309" s="65" t="s">
        <v>399</v>
      </c>
      <c r="J309" s="66" t="s">
        <v>400</v>
      </c>
      <c r="K309" s="65">
        <v>-6549</v>
      </c>
      <c r="L309" s="65" t="s">
        <v>264</v>
      </c>
      <c r="M309" s="66" t="s">
        <v>144</v>
      </c>
      <c r="N309" s="66"/>
      <c r="O309" s="67" t="s">
        <v>191</v>
      </c>
      <c r="P309" s="67" t="s">
        <v>192</v>
      </c>
    </row>
    <row r="310" spans="1:16" ht="13.5" thickBot="1" x14ac:dyDescent="0.25">
      <c r="A310" s="55" t="str">
        <f t="shared" si="24"/>
        <v> PZ 12.125 </v>
      </c>
      <c r="B310" s="63" t="str">
        <f t="shared" si="25"/>
        <v>I</v>
      </c>
      <c r="C310" s="55">
        <f t="shared" si="26"/>
        <v>28773.22</v>
      </c>
      <c r="D310" s="16" t="str">
        <f t="shared" si="27"/>
        <v>vis</v>
      </c>
      <c r="E310" s="64" t="e">
        <f>VLOOKUP(C310,A!C$21:E$973,3,FALSE)</f>
        <v>#N/A</v>
      </c>
      <c r="F310" s="63" t="s">
        <v>139</v>
      </c>
      <c r="G310" s="16" t="str">
        <f t="shared" si="28"/>
        <v>28773.220</v>
      </c>
      <c r="H310" s="55">
        <f t="shared" si="29"/>
        <v>-6544</v>
      </c>
      <c r="I310" s="65" t="s">
        <v>401</v>
      </c>
      <c r="J310" s="66" t="s">
        <v>402</v>
      </c>
      <c r="K310" s="65">
        <v>-6544</v>
      </c>
      <c r="L310" s="65" t="s">
        <v>403</v>
      </c>
      <c r="M310" s="66" t="s">
        <v>144</v>
      </c>
      <c r="N310" s="66"/>
      <c r="O310" s="67" t="s">
        <v>191</v>
      </c>
      <c r="P310" s="67" t="s">
        <v>192</v>
      </c>
    </row>
    <row r="311" spans="1:16" ht="13.5" thickBot="1" x14ac:dyDescent="0.25">
      <c r="A311" s="55" t="str">
        <f t="shared" si="24"/>
        <v> VB 7.72 </v>
      </c>
      <c r="B311" s="63" t="str">
        <f t="shared" si="25"/>
        <v>II</v>
      </c>
      <c r="C311" s="55">
        <f t="shared" si="26"/>
        <v>28796.816999999999</v>
      </c>
      <c r="D311" s="16" t="str">
        <f t="shared" si="27"/>
        <v>vis</v>
      </c>
      <c r="E311" s="64" t="e">
        <f>VLOOKUP(C311,A!C$21:E$973,3,FALSE)</f>
        <v>#N/A</v>
      </c>
      <c r="F311" s="63" t="s">
        <v>139</v>
      </c>
      <c r="G311" s="16" t="str">
        <f t="shared" si="28"/>
        <v>28796.817</v>
      </c>
      <c r="H311" s="55">
        <f t="shared" si="29"/>
        <v>-6530.5</v>
      </c>
      <c r="I311" s="65" t="s">
        <v>404</v>
      </c>
      <c r="J311" s="66" t="s">
        <v>405</v>
      </c>
      <c r="K311" s="65">
        <v>-6530.5</v>
      </c>
      <c r="L311" s="65" t="s">
        <v>406</v>
      </c>
      <c r="M311" s="66" t="s">
        <v>144</v>
      </c>
      <c r="N311" s="66"/>
      <c r="O311" s="67" t="s">
        <v>145</v>
      </c>
      <c r="P311" s="67" t="s">
        <v>146</v>
      </c>
    </row>
    <row r="312" spans="1:16" ht="13.5" thickBot="1" x14ac:dyDescent="0.25">
      <c r="A312" s="55" t="str">
        <f t="shared" si="24"/>
        <v> VB 7.72 </v>
      </c>
      <c r="B312" s="63" t="str">
        <f t="shared" si="25"/>
        <v>II</v>
      </c>
      <c r="C312" s="55">
        <f t="shared" si="26"/>
        <v>28798.648000000001</v>
      </c>
      <c r="D312" s="16" t="str">
        <f t="shared" si="27"/>
        <v>vis</v>
      </c>
      <c r="E312" s="64" t="e">
        <f>VLOOKUP(C312,A!C$21:E$973,3,FALSE)</f>
        <v>#N/A</v>
      </c>
      <c r="F312" s="63" t="s">
        <v>139</v>
      </c>
      <c r="G312" s="16" t="str">
        <f t="shared" si="28"/>
        <v>28798.648</v>
      </c>
      <c r="H312" s="55">
        <f t="shared" si="29"/>
        <v>-6529.5</v>
      </c>
      <c r="I312" s="65" t="s">
        <v>407</v>
      </c>
      <c r="J312" s="66" t="s">
        <v>408</v>
      </c>
      <c r="K312" s="65">
        <v>-6529.5</v>
      </c>
      <c r="L312" s="65" t="s">
        <v>409</v>
      </c>
      <c r="M312" s="66" t="s">
        <v>144</v>
      </c>
      <c r="N312" s="66"/>
      <c r="O312" s="67" t="s">
        <v>145</v>
      </c>
      <c r="P312" s="67" t="s">
        <v>146</v>
      </c>
    </row>
    <row r="313" spans="1:16" ht="13.5" thickBot="1" x14ac:dyDescent="0.25">
      <c r="A313" s="55" t="str">
        <f t="shared" si="24"/>
        <v> MVS 428 </v>
      </c>
      <c r="B313" s="63" t="str">
        <f t="shared" si="25"/>
        <v>II</v>
      </c>
      <c r="C313" s="55">
        <f t="shared" si="26"/>
        <v>28835.335999999999</v>
      </c>
      <c r="D313" s="16" t="str">
        <f t="shared" si="27"/>
        <v>vis</v>
      </c>
      <c r="E313" s="64" t="e">
        <f>VLOOKUP(C313,A!C$21:E$973,3,FALSE)</f>
        <v>#N/A</v>
      </c>
      <c r="F313" s="63" t="s">
        <v>139</v>
      </c>
      <c r="G313" s="16" t="str">
        <f t="shared" si="28"/>
        <v>28835.336</v>
      </c>
      <c r="H313" s="55">
        <f t="shared" si="29"/>
        <v>-6508.5</v>
      </c>
      <c r="I313" s="65" t="s">
        <v>410</v>
      </c>
      <c r="J313" s="66" t="s">
        <v>411</v>
      </c>
      <c r="K313" s="65">
        <v>-6508.5</v>
      </c>
      <c r="L313" s="65" t="s">
        <v>170</v>
      </c>
      <c r="M313" s="66" t="s">
        <v>144</v>
      </c>
      <c r="N313" s="66"/>
      <c r="O313" s="67" t="s">
        <v>412</v>
      </c>
      <c r="P313" s="67" t="s">
        <v>413</v>
      </c>
    </row>
    <row r="314" spans="1:16" ht="13.5" thickBot="1" x14ac:dyDescent="0.25">
      <c r="A314" s="55" t="str">
        <f t="shared" si="24"/>
        <v> KVB 9.6 </v>
      </c>
      <c r="B314" s="63" t="str">
        <f t="shared" si="25"/>
        <v>II</v>
      </c>
      <c r="C314" s="55">
        <f t="shared" si="26"/>
        <v>28863.345000000001</v>
      </c>
      <c r="D314" s="16" t="str">
        <f t="shared" si="27"/>
        <v>vis</v>
      </c>
      <c r="E314" s="64" t="e">
        <f>VLOOKUP(C314,A!C$21:E$973,3,FALSE)</f>
        <v>#N/A</v>
      </c>
      <c r="F314" s="63" t="s">
        <v>139</v>
      </c>
      <c r="G314" s="16" t="str">
        <f t="shared" si="28"/>
        <v>28863.345</v>
      </c>
      <c r="H314" s="55">
        <f t="shared" si="29"/>
        <v>-6492.5</v>
      </c>
      <c r="I314" s="65" t="s">
        <v>414</v>
      </c>
      <c r="J314" s="66" t="s">
        <v>415</v>
      </c>
      <c r="K314" s="65">
        <v>-6492.5</v>
      </c>
      <c r="L314" s="65" t="s">
        <v>275</v>
      </c>
      <c r="M314" s="66" t="s">
        <v>144</v>
      </c>
      <c r="N314" s="66"/>
      <c r="O314" s="67" t="s">
        <v>315</v>
      </c>
      <c r="P314" s="67" t="s">
        <v>316</v>
      </c>
    </row>
    <row r="315" spans="1:16" ht="13.5" thickBot="1" x14ac:dyDescent="0.25">
      <c r="A315" s="55" t="str">
        <f t="shared" si="24"/>
        <v> VB 7.72 </v>
      </c>
      <c r="B315" s="63" t="str">
        <f t="shared" si="25"/>
        <v>I</v>
      </c>
      <c r="C315" s="55">
        <f t="shared" si="26"/>
        <v>28904.492999999999</v>
      </c>
      <c r="D315" s="16" t="str">
        <f t="shared" si="27"/>
        <v>vis</v>
      </c>
      <c r="E315" s="64" t="e">
        <f>VLOOKUP(C315,A!C$21:E$973,3,FALSE)</f>
        <v>#N/A</v>
      </c>
      <c r="F315" s="63" t="s">
        <v>139</v>
      </c>
      <c r="G315" s="16" t="str">
        <f t="shared" si="28"/>
        <v>28904.493</v>
      </c>
      <c r="H315" s="55">
        <f t="shared" si="29"/>
        <v>-6469</v>
      </c>
      <c r="I315" s="65" t="s">
        <v>416</v>
      </c>
      <c r="J315" s="66" t="s">
        <v>417</v>
      </c>
      <c r="K315" s="65">
        <v>-6469</v>
      </c>
      <c r="L315" s="65" t="s">
        <v>152</v>
      </c>
      <c r="M315" s="66" t="s">
        <v>144</v>
      </c>
      <c r="N315" s="66"/>
      <c r="O315" s="67" t="s">
        <v>145</v>
      </c>
      <c r="P315" s="67" t="s">
        <v>146</v>
      </c>
    </row>
    <row r="316" spans="1:16" ht="13.5" thickBot="1" x14ac:dyDescent="0.25">
      <c r="A316" s="55" t="str">
        <f t="shared" si="24"/>
        <v> KVB 25.9 </v>
      </c>
      <c r="B316" s="63" t="str">
        <f t="shared" si="25"/>
        <v>I</v>
      </c>
      <c r="C316" s="55">
        <f t="shared" si="26"/>
        <v>29114.496999999999</v>
      </c>
      <c r="D316" s="16" t="str">
        <f t="shared" si="27"/>
        <v>vis</v>
      </c>
      <c r="E316" s="64" t="e">
        <f>VLOOKUP(C316,A!C$21:E$973,3,FALSE)</f>
        <v>#N/A</v>
      </c>
      <c r="F316" s="63" t="s">
        <v>139</v>
      </c>
      <c r="G316" s="16" t="str">
        <f t="shared" si="28"/>
        <v>29114.497</v>
      </c>
      <c r="H316" s="55">
        <f t="shared" si="29"/>
        <v>-6349</v>
      </c>
      <c r="I316" s="65" t="s">
        <v>418</v>
      </c>
      <c r="J316" s="66" t="s">
        <v>419</v>
      </c>
      <c r="K316" s="65">
        <v>-6349</v>
      </c>
      <c r="L316" s="65" t="s">
        <v>420</v>
      </c>
      <c r="M316" s="66" t="s">
        <v>144</v>
      </c>
      <c r="N316" s="66"/>
      <c r="O316" s="67" t="s">
        <v>295</v>
      </c>
      <c r="P316" s="67" t="s">
        <v>296</v>
      </c>
    </row>
    <row r="317" spans="1:16" ht="13.5" thickBot="1" x14ac:dyDescent="0.25">
      <c r="A317" s="55" t="str">
        <f t="shared" si="24"/>
        <v> VB 7.72 </v>
      </c>
      <c r="B317" s="63" t="str">
        <f t="shared" si="25"/>
        <v>II</v>
      </c>
      <c r="C317" s="55">
        <f t="shared" si="26"/>
        <v>29176.699000000001</v>
      </c>
      <c r="D317" s="16" t="str">
        <f t="shared" si="27"/>
        <v>vis</v>
      </c>
      <c r="E317" s="64" t="e">
        <f>VLOOKUP(C317,A!C$21:E$973,3,FALSE)</f>
        <v>#N/A</v>
      </c>
      <c r="F317" s="63" t="s">
        <v>139</v>
      </c>
      <c r="G317" s="16" t="str">
        <f t="shared" si="28"/>
        <v>29176.699</v>
      </c>
      <c r="H317" s="55">
        <f t="shared" si="29"/>
        <v>-6313.5</v>
      </c>
      <c r="I317" s="65" t="s">
        <v>421</v>
      </c>
      <c r="J317" s="66" t="s">
        <v>422</v>
      </c>
      <c r="K317" s="65">
        <v>-6313.5</v>
      </c>
      <c r="L317" s="65" t="s">
        <v>423</v>
      </c>
      <c r="M317" s="66" t="s">
        <v>144</v>
      </c>
      <c r="N317" s="66"/>
      <c r="O317" s="67" t="s">
        <v>145</v>
      </c>
      <c r="P317" s="67" t="s">
        <v>146</v>
      </c>
    </row>
    <row r="318" spans="1:16" ht="13.5" thickBot="1" x14ac:dyDescent="0.25">
      <c r="A318" s="55" t="str">
        <f t="shared" si="24"/>
        <v> PZ 12.125 </v>
      </c>
      <c r="B318" s="63" t="str">
        <f t="shared" si="25"/>
        <v>II</v>
      </c>
      <c r="C318" s="55">
        <f t="shared" si="26"/>
        <v>29460.240000000002</v>
      </c>
      <c r="D318" s="16" t="str">
        <f t="shared" si="27"/>
        <v>vis</v>
      </c>
      <c r="E318" s="64" t="e">
        <f>VLOOKUP(C318,A!C$21:E$973,3,FALSE)</f>
        <v>#N/A</v>
      </c>
      <c r="F318" s="63" t="s">
        <v>139</v>
      </c>
      <c r="G318" s="16" t="str">
        <f t="shared" si="28"/>
        <v>29460.240</v>
      </c>
      <c r="H318" s="55">
        <f t="shared" si="29"/>
        <v>-6151.5</v>
      </c>
      <c r="I318" s="65" t="s">
        <v>424</v>
      </c>
      <c r="J318" s="66" t="s">
        <v>425</v>
      </c>
      <c r="K318" s="65">
        <v>-6151.5</v>
      </c>
      <c r="L318" s="65" t="s">
        <v>200</v>
      </c>
      <c r="M318" s="66" t="s">
        <v>144</v>
      </c>
      <c r="N318" s="66"/>
      <c r="O318" s="67" t="s">
        <v>191</v>
      </c>
      <c r="P318" s="67" t="s">
        <v>192</v>
      </c>
    </row>
    <row r="319" spans="1:16" ht="13.5" thickBot="1" x14ac:dyDescent="0.25">
      <c r="A319" s="55" t="str">
        <f t="shared" si="24"/>
        <v> PZ 12.125 </v>
      </c>
      <c r="B319" s="63" t="str">
        <f t="shared" si="25"/>
        <v>I</v>
      </c>
      <c r="C319" s="55">
        <f t="shared" si="26"/>
        <v>29466.39</v>
      </c>
      <c r="D319" s="16" t="str">
        <f t="shared" si="27"/>
        <v>vis</v>
      </c>
      <c r="E319" s="64" t="e">
        <f>VLOOKUP(C319,A!C$21:E$973,3,FALSE)</f>
        <v>#N/A</v>
      </c>
      <c r="F319" s="63" t="s">
        <v>139</v>
      </c>
      <c r="G319" s="16" t="str">
        <f t="shared" si="28"/>
        <v>29466.390</v>
      </c>
      <c r="H319" s="55">
        <f t="shared" si="29"/>
        <v>-6148</v>
      </c>
      <c r="I319" s="65" t="s">
        <v>426</v>
      </c>
      <c r="J319" s="66" t="s">
        <v>427</v>
      </c>
      <c r="K319" s="65">
        <v>-6148</v>
      </c>
      <c r="L319" s="65" t="s">
        <v>179</v>
      </c>
      <c r="M319" s="66" t="s">
        <v>144</v>
      </c>
      <c r="N319" s="66"/>
      <c r="O319" s="67" t="s">
        <v>191</v>
      </c>
      <c r="P319" s="67" t="s">
        <v>192</v>
      </c>
    </row>
    <row r="320" spans="1:16" ht="13.5" thickBot="1" x14ac:dyDescent="0.25">
      <c r="A320" s="55" t="str">
        <f t="shared" si="24"/>
        <v> PZ 12.125 </v>
      </c>
      <c r="B320" s="63" t="str">
        <f t="shared" si="25"/>
        <v>II</v>
      </c>
      <c r="C320" s="55">
        <f t="shared" si="26"/>
        <v>29467.25</v>
      </c>
      <c r="D320" s="16" t="str">
        <f t="shared" si="27"/>
        <v>vis</v>
      </c>
      <c r="E320" s="64" t="e">
        <f>VLOOKUP(C320,A!C$21:E$973,3,FALSE)</f>
        <v>#N/A</v>
      </c>
      <c r="F320" s="63" t="s">
        <v>139</v>
      </c>
      <c r="G320" s="16" t="str">
        <f t="shared" si="28"/>
        <v>29467.250</v>
      </c>
      <c r="H320" s="55">
        <f t="shared" si="29"/>
        <v>-6147.5</v>
      </c>
      <c r="I320" s="65" t="s">
        <v>428</v>
      </c>
      <c r="J320" s="66" t="s">
        <v>429</v>
      </c>
      <c r="K320" s="65">
        <v>-6147.5</v>
      </c>
      <c r="L320" s="65" t="s">
        <v>203</v>
      </c>
      <c r="M320" s="66" t="s">
        <v>144</v>
      </c>
      <c r="N320" s="66"/>
      <c r="O320" s="67" t="s">
        <v>191</v>
      </c>
      <c r="P320" s="67" t="s">
        <v>192</v>
      </c>
    </row>
    <row r="321" spans="1:16" ht="13.5" thickBot="1" x14ac:dyDescent="0.25">
      <c r="A321" s="55" t="str">
        <f t="shared" si="24"/>
        <v> PZ 12.125 </v>
      </c>
      <c r="B321" s="63" t="str">
        <f t="shared" si="25"/>
        <v>II</v>
      </c>
      <c r="C321" s="55">
        <f t="shared" si="26"/>
        <v>29488.258999999998</v>
      </c>
      <c r="D321" s="16" t="str">
        <f t="shared" si="27"/>
        <v>vis</v>
      </c>
      <c r="E321" s="64" t="e">
        <f>VLOOKUP(C321,A!C$21:E$973,3,FALSE)</f>
        <v>#N/A</v>
      </c>
      <c r="F321" s="63" t="s">
        <v>139</v>
      </c>
      <c r="G321" s="16" t="str">
        <f t="shared" si="28"/>
        <v>29488.259</v>
      </c>
      <c r="H321" s="55">
        <f t="shared" si="29"/>
        <v>-6135.5</v>
      </c>
      <c r="I321" s="65" t="s">
        <v>430</v>
      </c>
      <c r="J321" s="66" t="s">
        <v>431</v>
      </c>
      <c r="K321" s="65">
        <v>-6135.5</v>
      </c>
      <c r="L321" s="65" t="s">
        <v>272</v>
      </c>
      <c r="M321" s="66" t="s">
        <v>144</v>
      </c>
      <c r="N321" s="66"/>
      <c r="O321" s="67" t="s">
        <v>191</v>
      </c>
      <c r="P321" s="67" t="s">
        <v>192</v>
      </c>
    </row>
    <row r="322" spans="1:16" ht="13.5" thickBot="1" x14ac:dyDescent="0.25">
      <c r="A322" s="55" t="str">
        <f t="shared" si="24"/>
        <v> KVB 25.9 </v>
      </c>
      <c r="B322" s="63" t="str">
        <f t="shared" si="25"/>
        <v>II</v>
      </c>
      <c r="C322" s="55">
        <f t="shared" si="26"/>
        <v>29493.477999999999</v>
      </c>
      <c r="D322" s="16" t="str">
        <f t="shared" si="27"/>
        <v>vis</v>
      </c>
      <c r="E322" s="64" t="e">
        <f>VLOOKUP(C322,A!C$21:E$973,3,FALSE)</f>
        <v>#N/A</v>
      </c>
      <c r="F322" s="63" t="s">
        <v>139</v>
      </c>
      <c r="G322" s="16" t="str">
        <f t="shared" si="28"/>
        <v>29493.478</v>
      </c>
      <c r="H322" s="55">
        <f t="shared" si="29"/>
        <v>-6132.5</v>
      </c>
      <c r="I322" s="65" t="s">
        <v>432</v>
      </c>
      <c r="J322" s="66" t="s">
        <v>433</v>
      </c>
      <c r="K322" s="65">
        <v>-6132.5</v>
      </c>
      <c r="L322" s="65" t="s">
        <v>434</v>
      </c>
      <c r="M322" s="66" t="s">
        <v>144</v>
      </c>
      <c r="N322" s="66"/>
      <c r="O322" s="67" t="s">
        <v>295</v>
      </c>
      <c r="P322" s="67" t="s">
        <v>296</v>
      </c>
    </row>
    <row r="323" spans="1:16" ht="13.5" thickBot="1" x14ac:dyDescent="0.25">
      <c r="A323" s="55" t="str">
        <f t="shared" si="24"/>
        <v> VB 7.72 </v>
      </c>
      <c r="B323" s="63" t="str">
        <f t="shared" si="25"/>
        <v>I</v>
      </c>
      <c r="C323" s="55">
        <f t="shared" si="26"/>
        <v>29541.633999999998</v>
      </c>
      <c r="D323" s="16" t="str">
        <f t="shared" si="27"/>
        <v>vis</v>
      </c>
      <c r="E323" s="64" t="e">
        <f>VLOOKUP(C323,A!C$21:E$973,3,FALSE)</f>
        <v>#N/A</v>
      </c>
      <c r="F323" s="63" t="s">
        <v>139</v>
      </c>
      <c r="G323" s="16" t="str">
        <f t="shared" si="28"/>
        <v>29541.634</v>
      </c>
      <c r="H323" s="55">
        <f t="shared" si="29"/>
        <v>-6105</v>
      </c>
      <c r="I323" s="65" t="s">
        <v>435</v>
      </c>
      <c r="J323" s="66" t="s">
        <v>436</v>
      </c>
      <c r="K323" s="65">
        <v>-6105</v>
      </c>
      <c r="L323" s="65" t="s">
        <v>173</v>
      </c>
      <c r="M323" s="66" t="s">
        <v>144</v>
      </c>
      <c r="N323" s="66"/>
      <c r="O323" s="67" t="s">
        <v>145</v>
      </c>
      <c r="P323" s="67" t="s">
        <v>146</v>
      </c>
    </row>
    <row r="324" spans="1:16" ht="13.5" thickBot="1" x14ac:dyDescent="0.25">
      <c r="A324" s="55" t="str">
        <f t="shared" si="24"/>
        <v> VB 7.72 </v>
      </c>
      <c r="B324" s="63" t="str">
        <f t="shared" si="25"/>
        <v>II</v>
      </c>
      <c r="C324" s="55">
        <f t="shared" si="26"/>
        <v>29626.502</v>
      </c>
      <c r="D324" s="16" t="str">
        <f t="shared" si="27"/>
        <v>vis</v>
      </c>
      <c r="E324" s="64" t="e">
        <f>VLOOKUP(C324,A!C$21:E$973,3,FALSE)</f>
        <v>#N/A</v>
      </c>
      <c r="F324" s="63" t="s">
        <v>139</v>
      </c>
      <c r="G324" s="16" t="str">
        <f t="shared" si="28"/>
        <v>29626.502</v>
      </c>
      <c r="H324" s="55">
        <f t="shared" si="29"/>
        <v>-6056.5</v>
      </c>
      <c r="I324" s="65" t="s">
        <v>437</v>
      </c>
      <c r="J324" s="66" t="s">
        <v>438</v>
      </c>
      <c r="K324" s="65">
        <v>-6056.5</v>
      </c>
      <c r="L324" s="65" t="s">
        <v>439</v>
      </c>
      <c r="M324" s="66" t="s">
        <v>144</v>
      </c>
      <c r="N324" s="66"/>
      <c r="O324" s="67" t="s">
        <v>145</v>
      </c>
      <c r="P324" s="67" t="s">
        <v>146</v>
      </c>
    </row>
    <row r="325" spans="1:16" ht="13.5" thickBot="1" x14ac:dyDescent="0.25">
      <c r="A325" s="55" t="str">
        <f t="shared" si="24"/>
        <v> VB 7.72 </v>
      </c>
      <c r="B325" s="63" t="str">
        <f t="shared" si="25"/>
        <v>I</v>
      </c>
      <c r="C325" s="55">
        <f t="shared" si="26"/>
        <v>29656.77</v>
      </c>
      <c r="D325" s="16" t="str">
        <f t="shared" si="27"/>
        <v>vis</v>
      </c>
      <c r="E325" s="64" t="e">
        <f>VLOOKUP(C325,A!C$21:E$973,3,FALSE)</f>
        <v>#N/A</v>
      </c>
      <c r="F325" s="63" t="s">
        <v>139</v>
      </c>
      <c r="G325" s="16" t="str">
        <f t="shared" si="28"/>
        <v>29656.770</v>
      </c>
      <c r="H325" s="55">
        <f t="shared" si="29"/>
        <v>-6039</v>
      </c>
      <c r="I325" s="65" t="s">
        <v>440</v>
      </c>
      <c r="J325" s="66" t="s">
        <v>441</v>
      </c>
      <c r="K325" s="65">
        <v>-6039</v>
      </c>
      <c r="L325" s="65" t="s">
        <v>442</v>
      </c>
      <c r="M325" s="66" t="s">
        <v>144</v>
      </c>
      <c r="N325" s="66"/>
      <c r="O325" s="67" t="s">
        <v>145</v>
      </c>
      <c r="P325" s="67" t="s">
        <v>146</v>
      </c>
    </row>
    <row r="326" spans="1:16" ht="13.5" thickBot="1" x14ac:dyDescent="0.25">
      <c r="A326" s="55" t="str">
        <f t="shared" si="24"/>
        <v> KVB 25.12 </v>
      </c>
      <c r="B326" s="63" t="str">
        <f t="shared" si="25"/>
        <v>I</v>
      </c>
      <c r="C326" s="55">
        <f t="shared" si="26"/>
        <v>29872.491000000002</v>
      </c>
      <c r="D326" s="16" t="str">
        <f t="shared" si="27"/>
        <v>vis</v>
      </c>
      <c r="E326" s="64" t="e">
        <f>VLOOKUP(C326,A!C$21:E$973,3,FALSE)</f>
        <v>#N/A</v>
      </c>
      <c r="F326" s="63" t="s">
        <v>139</v>
      </c>
      <c r="G326" s="16" t="str">
        <f t="shared" si="28"/>
        <v>29872.491</v>
      </c>
      <c r="H326" s="55">
        <f t="shared" si="29"/>
        <v>-5916</v>
      </c>
      <c r="I326" s="65" t="s">
        <v>443</v>
      </c>
      <c r="J326" s="66" t="s">
        <v>444</v>
      </c>
      <c r="K326" s="65">
        <v>-5916</v>
      </c>
      <c r="L326" s="65" t="s">
        <v>445</v>
      </c>
      <c r="M326" s="66" t="s">
        <v>144</v>
      </c>
      <c r="N326" s="66"/>
      <c r="O326" s="67" t="s">
        <v>412</v>
      </c>
      <c r="P326" s="67" t="s">
        <v>446</v>
      </c>
    </row>
    <row r="327" spans="1:16" ht="13.5" thickBot="1" x14ac:dyDescent="0.25">
      <c r="A327" s="55" t="str">
        <f t="shared" si="24"/>
        <v> PZ 12.125 </v>
      </c>
      <c r="B327" s="63" t="str">
        <f t="shared" si="25"/>
        <v>II</v>
      </c>
      <c r="C327" s="55">
        <f t="shared" si="26"/>
        <v>29908.367999999999</v>
      </c>
      <c r="D327" s="16" t="str">
        <f t="shared" si="27"/>
        <v>vis</v>
      </c>
      <c r="E327" s="64" t="e">
        <f>VLOOKUP(C327,A!C$21:E$973,3,FALSE)</f>
        <v>#N/A</v>
      </c>
      <c r="F327" s="63" t="s">
        <v>139</v>
      </c>
      <c r="G327" s="16" t="str">
        <f t="shared" si="28"/>
        <v>29908.368</v>
      </c>
      <c r="H327" s="55">
        <f t="shared" si="29"/>
        <v>-5895.5</v>
      </c>
      <c r="I327" s="65" t="s">
        <v>447</v>
      </c>
      <c r="J327" s="66" t="s">
        <v>448</v>
      </c>
      <c r="K327" s="65">
        <v>-5895.5</v>
      </c>
      <c r="L327" s="65" t="s">
        <v>203</v>
      </c>
      <c r="M327" s="66" t="s">
        <v>144</v>
      </c>
      <c r="N327" s="66"/>
      <c r="O327" s="67" t="s">
        <v>191</v>
      </c>
      <c r="P327" s="67" t="s">
        <v>192</v>
      </c>
    </row>
    <row r="328" spans="1:16" ht="13.5" thickBot="1" x14ac:dyDescent="0.25">
      <c r="A328" s="55" t="str">
        <f t="shared" si="24"/>
        <v> VB 7.72 </v>
      </c>
      <c r="B328" s="63" t="str">
        <f t="shared" si="25"/>
        <v>I</v>
      </c>
      <c r="C328" s="55">
        <f t="shared" si="26"/>
        <v>30306.668000000001</v>
      </c>
      <c r="D328" s="16" t="str">
        <f t="shared" si="27"/>
        <v>vis</v>
      </c>
      <c r="E328" s="64" t="e">
        <f>VLOOKUP(C328,A!C$21:E$973,3,FALSE)</f>
        <v>#N/A</v>
      </c>
      <c r="F328" s="63" t="s">
        <v>139</v>
      </c>
      <c r="G328" s="16" t="str">
        <f t="shared" si="28"/>
        <v>30306.668</v>
      </c>
      <c r="H328" s="55">
        <f t="shared" si="29"/>
        <v>-5668</v>
      </c>
      <c r="I328" s="65" t="s">
        <v>449</v>
      </c>
      <c r="J328" s="66" t="s">
        <v>450</v>
      </c>
      <c r="K328" s="65">
        <v>-5668</v>
      </c>
      <c r="L328" s="65" t="s">
        <v>451</v>
      </c>
      <c r="M328" s="66" t="s">
        <v>144</v>
      </c>
      <c r="N328" s="66"/>
      <c r="O328" s="67" t="s">
        <v>145</v>
      </c>
      <c r="P328" s="67" t="s">
        <v>146</v>
      </c>
    </row>
    <row r="329" spans="1:16" ht="13.5" thickBot="1" x14ac:dyDescent="0.25">
      <c r="A329" s="55" t="str">
        <f t="shared" si="24"/>
        <v> KVB 25.12 </v>
      </c>
      <c r="B329" s="63" t="str">
        <f t="shared" si="25"/>
        <v>II</v>
      </c>
      <c r="C329" s="55">
        <f t="shared" si="26"/>
        <v>30321.439999999999</v>
      </c>
      <c r="D329" s="16" t="str">
        <f t="shared" si="27"/>
        <v>vis</v>
      </c>
      <c r="E329" s="64" t="e">
        <f>VLOOKUP(C329,A!C$21:E$973,3,FALSE)</f>
        <v>#N/A</v>
      </c>
      <c r="F329" s="63" t="s">
        <v>139</v>
      </c>
      <c r="G329" s="16" t="str">
        <f t="shared" si="28"/>
        <v>30321.440</v>
      </c>
      <c r="H329" s="55">
        <f t="shared" si="29"/>
        <v>-5659.5</v>
      </c>
      <c r="I329" s="65" t="s">
        <v>452</v>
      </c>
      <c r="J329" s="66" t="s">
        <v>453</v>
      </c>
      <c r="K329" s="65">
        <v>-5659.5</v>
      </c>
      <c r="L329" s="65" t="s">
        <v>454</v>
      </c>
      <c r="M329" s="66" t="s">
        <v>144</v>
      </c>
      <c r="N329" s="66"/>
      <c r="O329" s="67" t="s">
        <v>412</v>
      </c>
      <c r="P329" s="67" t="s">
        <v>446</v>
      </c>
    </row>
    <row r="330" spans="1:16" ht="13.5" thickBot="1" x14ac:dyDescent="0.25">
      <c r="A330" s="55" t="str">
        <f t="shared" si="24"/>
        <v> VB 7.72 </v>
      </c>
      <c r="B330" s="63" t="str">
        <f t="shared" si="25"/>
        <v>II</v>
      </c>
      <c r="C330" s="55">
        <f t="shared" si="26"/>
        <v>30384.513999999999</v>
      </c>
      <c r="D330" s="16" t="str">
        <f t="shared" si="27"/>
        <v>vis</v>
      </c>
      <c r="E330" s="64" t="e">
        <f>VLOOKUP(C330,A!C$21:E$973,3,FALSE)</f>
        <v>#N/A</v>
      </c>
      <c r="F330" s="63" t="s">
        <v>139</v>
      </c>
      <c r="G330" s="16" t="str">
        <f t="shared" si="28"/>
        <v>30384.514</v>
      </c>
      <c r="H330" s="55">
        <f t="shared" si="29"/>
        <v>-5623.5</v>
      </c>
      <c r="I330" s="65" t="s">
        <v>455</v>
      </c>
      <c r="J330" s="66" t="s">
        <v>456</v>
      </c>
      <c r="K330" s="65">
        <v>-5623.5</v>
      </c>
      <c r="L330" s="65" t="s">
        <v>215</v>
      </c>
      <c r="M330" s="66" t="s">
        <v>144</v>
      </c>
      <c r="N330" s="66"/>
      <c r="O330" s="67" t="s">
        <v>145</v>
      </c>
      <c r="P330" s="67" t="s">
        <v>146</v>
      </c>
    </row>
    <row r="331" spans="1:16" ht="13.5" thickBot="1" x14ac:dyDescent="0.25">
      <c r="A331" s="55" t="str">
        <f t="shared" ref="A331:A394" si="30">P331</f>
        <v> AC 191.21 </v>
      </c>
      <c r="B331" s="63" t="str">
        <f t="shared" ref="B331:B394" si="31">IF(H331=INT(H331),"I","II")</f>
        <v>II</v>
      </c>
      <c r="C331" s="55">
        <f t="shared" ref="C331:C394" si="32">1*G331</f>
        <v>30617.26</v>
      </c>
      <c r="D331" s="16" t="str">
        <f t="shared" ref="D331:D394" si="33">VLOOKUP(F331,I$1:J$5,2,FALSE)</f>
        <v>vis</v>
      </c>
      <c r="E331" s="64" t="e">
        <f>VLOOKUP(C331,A!C$21:E$973,3,FALSE)</f>
        <v>#N/A</v>
      </c>
      <c r="F331" s="63" t="s">
        <v>139</v>
      </c>
      <c r="G331" s="16" t="str">
        <f t="shared" ref="G331:G394" si="34">MID(I331,3,LEN(I331)-3)</f>
        <v>30617.260</v>
      </c>
      <c r="H331" s="55">
        <f t="shared" ref="H331:H394" si="35">1*K331</f>
        <v>-5490.5</v>
      </c>
      <c r="I331" s="65" t="s">
        <v>457</v>
      </c>
      <c r="J331" s="66" t="s">
        <v>458</v>
      </c>
      <c r="K331" s="65">
        <v>-5490.5</v>
      </c>
      <c r="L331" s="65" t="s">
        <v>377</v>
      </c>
      <c r="M331" s="66" t="s">
        <v>144</v>
      </c>
      <c r="N331" s="66"/>
      <c r="O331" s="67" t="s">
        <v>459</v>
      </c>
      <c r="P331" s="67" t="s">
        <v>460</v>
      </c>
    </row>
    <row r="332" spans="1:16" ht="13.5" thickBot="1" x14ac:dyDescent="0.25">
      <c r="A332" s="55" t="str">
        <f t="shared" si="30"/>
        <v> KVB 25.12 </v>
      </c>
      <c r="B332" s="63" t="str">
        <f t="shared" si="31"/>
        <v>II</v>
      </c>
      <c r="C332" s="55">
        <f t="shared" si="32"/>
        <v>30622.562000000002</v>
      </c>
      <c r="D332" s="16" t="str">
        <f t="shared" si="33"/>
        <v>vis</v>
      </c>
      <c r="E332" s="64" t="e">
        <f>VLOOKUP(C332,A!C$21:E$973,3,FALSE)</f>
        <v>#N/A</v>
      </c>
      <c r="F332" s="63" t="s">
        <v>139</v>
      </c>
      <c r="G332" s="16" t="str">
        <f t="shared" si="34"/>
        <v>30622.562</v>
      </c>
      <c r="H332" s="55">
        <f t="shared" si="35"/>
        <v>-5487.5</v>
      </c>
      <c r="I332" s="65" t="s">
        <v>461</v>
      </c>
      <c r="J332" s="66" t="s">
        <v>462</v>
      </c>
      <c r="K332" s="65">
        <v>-5487.5</v>
      </c>
      <c r="L332" s="65" t="s">
        <v>463</v>
      </c>
      <c r="M332" s="66" t="s">
        <v>144</v>
      </c>
      <c r="N332" s="66"/>
      <c r="O332" s="67" t="s">
        <v>412</v>
      </c>
      <c r="P332" s="67" t="s">
        <v>446</v>
      </c>
    </row>
    <row r="333" spans="1:16" ht="13.5" thickBot="1" x14ac:dyDescent="0.25">
      <c r="A333" s="55" t="str">
        <f t="shared" si="30"/>
        <v> AC 191.21 </v>
      </c>
      <c r="B333" s="63" t="str">
        <f t="shared" si="31"/>
        <v>I</v>
      </c>
      <c r="C333" s="55">
        <f t="shared" si="32"/>
        <v>30646.215</v>
      </c>
      <c r="D333" s="16" t="str">
        <f t="shared" si="33"/>
        <v>vis</v>
      </c>
      <c r="E333" s="64" t="e">
        <f>VLOOKUP(C333,A!C$21:E$973,3,FALSE)</f>
        <v>#N/A</v>
      </c>
      <c r="F333" s="63" t="s">
        <v>139</v>
      </c>
      <c r="G333" s="16" t="str">
        <f t="shared" si="34"/>
        <v>30646.215</v>
      </c>
      <c r="H333" s="55">
        <f t="shared" si="35"/>
        <v>-5474</v>
      </c>
      <c r="I333" s="65" t="s">
        <v>464</v>
      </c>
      <c r="J333" s="66" t="s">
        <v>465</v>
      </c>
      <c r="K333" s="65">
        <v>-5474</v>
      </c>
      <c r="L333" s="65" t="s">
        <v>299</v>
      </c>
      <c r="M333" s="66" t="s">
        <v>144</v>
      </c>
      <c r="N333" s="66"/>
      <c r="O333" s="67" t="s">
        <v>459</v>
      </c>
      <c r="P333" s="67" t="s">
        <v>460</v>
      </c>
    </row>
    <row r="334" spans="1:16" ht="13.5" thickBot="1" x14ac:dyDescent="0.25">
      <c r="A334" s="55" t="str">
        <f t="shared" si="30"/>
        <v> VB 7.72 </v>
      </c>
      <c r="B334" s="63" t="str">
        <f t="shared" si="31"/>
        <v>I</v>
      </c>
      <c r="C334" s="55">
        <f t="shared" si="32"/>
        <v>30943.812000000002</v>
      </c>
      <c r="D334" s="16" t="str">
        <f t="shared" si="33"/>
        <v>vis</v>
      </c>
      <c r="E334" s="64" t="e">
        <f>VLOOKUP(C334,A!C$21:E$973,3,FALSE)</f>
        <v>#N/A</v>
      </c>
      <c r="F334" s="63" t="s">
        <v>139</v>
      </c>
      <c r="G334" s="16" t="str">
        <f t="shared" si="34"/>
        <v>30943.812</v>
      </c>
      <c r="H334" s="55">
        <f t="shared" si="35"/>
        <v>-5304</v>
      </c>
      <c r="I334" s="65" t="s">
        <v>466</v>
      </c>
      <c r="J334" s="66" t="s">
        <v>467</v>
      </c>
      <c r="K334" s="65">
        <v>-5304</v>
      </c>
      <c r="L334" s="65" t="s">
        <v>333</v>
      </c>
      <c r="M334" s="66" t="s">
        <v>144</v>
      </c>
      <c r="N334" s="66"/>
      <c r="O334" s="67" t="s">
        <v>145</v>
      </c>
      <c r="P334" s="67" t="s">
        <v>146</v>
      </c>
    </row>
    <row r="335" spans="1:16" ht="13.5" thickBot="1" x14ac:dyDescent="0.25">
      <c r="A335" s="55" t="str">
        <f t="shared" si="30"/>
        <v> AC 191.21 </v>
      </c>
      <c r="B335" s="63" t="str">
        <f t="shared" si="31"/>
        <v>I</v>
      </c>
      <c r="C335" s="55">
        <f t="shared" si="32"/>
        <v>30961.285</v>
      </c>
      <c r="D335" s="16" t="str">
        <f t="shared" si="33"/>
        <v>vis</v>
      </c>
      <c r="E335" s="64" t="e">
        <f>VLOOKUP(C335,A!C$21:E$973,3,FALSE)</f>
        <v>#N/A</v>
      </c>
      <c r="F335" s="63" t="s">
        <v>139</v>
      </c>
      <c r="G335" s="16" t="str">
        <f t="shared" si="34"/>
        <v>30961.285</v>
      </c>
      <c r="H335" s="55">
        <f t="shared" si="35"/>
        <v>-5294</v>
      </c>
      <c r="I335" s="65" t="s">
        <v>468</v>
      </c>
      <c r="J335" s="66" t="s">
        <v>469</v>
      </c>
      <c r="K335" s="65">
        <v>-5294</v>
      </c>
      <c r="L335" s="65" t="s">
        <v>292</v>
      </c>
      <c r="M335" s="66" t="s">
        <v>144</v>
      </c>
      <c r="N335" s="66"/>
      <c r="O335" s="67" t="s">
        <v>459</v>
      </c>
      <c r="P335" s="67" t="s">
        <v>460</v>
      </c>
    </row>
    <row r="336" spans="1:16" ht="13.5" thickBot="1" x14ac:dyDescent="0.25">
      <c r="A336" s="55" t="str">
        <f t="shared" si="30"/>
        <v> AC 191.21 </v>
      </c>
      <c r="B336" s="63" t="str">
        <f t="shared" si="31"/>
        <v>I</v>
      </c>
      <c r="C336" s="55">
        <f t="shared" si="32"/>
        <v>30968.280999999999</v>
      </c>
      <c r="D336" s="16" t="str">
        <f t="shared" si="33"/>
        <v>vis</v>
      </c>
      <c r="E336" s="64" t="e">
        <f>VLOOKUP(C336,A!C$21:E$973,3,FALSE)</f>
        <v>#N/A</v>
      </c>
      <c r="F336" s="63" t="s">
        <v>139</v>
      </c>
      <c r="G336" s="16" t="str">
        <f t="shared" si="34"/>
        <v>30968.281</v>
      </c>
      <c r="H336" s="55">
        <f t="shared" si="35"/>
        <v>-5290</v>
      </c>
      <c r="I336" s="65" t="s">
        <v>470</v>
      </c>
      <c r="J336" s="66" t="s">
        <v>471</v>
      </c>
      <c r="K336" s="65">
        <v>-5290</v>
      </c>
      <c r="L336" s="65" t="s">
        <v>472</v>
      </c>
      <c r="M336" s="66" t="s">
        <v>144</v>
      </c>
      <c r="N336" s="66"/>
      <c r="O336" s="67" t="s">
        <v>459</v>
      </c>
      <c r="P336" s="67" t="s">
        <v>460</v>
      </c>
    </row>
    <row r="337" spans="1:16" ht="13.5" thickBot="1" x14ac:dyDescent="0.25">
      <c r="A337" s="55" t="str">
        <f t="shared" si="30"/>
        <v> AC 191.21 </v>
      </c>
      <c r="B337" s="63" t="str">
        <f t="shared" si="31"/>
        <v>I</v>
      </c>
      <c r="C337" s="55">
        <f t="shared" si="32"/>
        <v>30975.29</v>
      </c>
      <c r="D337" s="16" t="str">
        <f t="shared" si="33"/>
        <v>vis</v>
      </c>
      <c r="E337" s="64" t="e">
        <f>VLOOKUP(C337,A!C$21:E$973,3,FALSE)</f>
        <v>#N/A</v>
      </c>
      <c r="F337" s="63" t="s">
        <v>139</v>
      </c>
      <c r="G337" s="16" t="str">
        <f t="shared" si="34"/>
        <v>30975.290</v>
      </c>
      <c r="H337" s="55">
        <f t="shared" si="35"/>
        <v>-5286</v>
      </c>
      <c r="I337" s="65" t="s">
        <v>473</v>
      </c>
      <c r="J337" s="66" t="s">
        <v>474</v>
      </c>
      <c r="K337" s="65">
        <v>-5286</v>
      </c>
      <c r="L337" s="65" t="s">
        <v>475</v>
      </c>
      <c r="M337" s="66" t="s">
        <v>144</v>
      </c>
      <c r="N337" s="66"/>
      <c r="O337" s="67" t="s">
        <v>459</v>
      </c>
      <c r="P337" s="67" t="s">
        <v>460</v>
      </c>
    </row>
    <row r="338" spans="1:16" ht="13.5" thickBot="1" x14ac:dyDescent="0.25">
      <c r="A338" s="55" t="str">
        <f t="shared" si="30"/>
        <v> AC 191.21 </v>
      </c>
      <c r="B338" s="63" t="str">
        <f t="shared" si="31"/>
        <v>II</v>
      </c>
      <c r="C338" s="55">
        <f t="shared" si="32"/>
        <v>31018.16</v>
      </c>
      <c r="D338" s="16" t="str">
        <f t="shared" si="33"/>
        <v>vis</v>
      </c>
      <c r="E338" s="64" t="e">
        <f>VLOOKUP(C338,A!C$21:E$973,3,FALSE)</f>
        <v>#N/A</v>
      </c>
      <c r="F338" s="63" t="s">
        <v>139</v>
      </c>
      <c r="G338" s="16" t="str">
        <f t="shared" si="34"/>
        <v>31018.160</v>
      </c>
      <c r="H338" s="55">
        <f t="shared" si="35"/>
        <v>-5261.5</v>
      </c>
      <c r="I338" s="65" t="s">
        <v>476</v>
      </c>
      <c r="J338" s="66" t="s">
        <v>477</v>
      </c>
      <c r="K338" s="65">
        <v>-5261.5</v>
      </c>
      <c r="L338" s="65" t="s">
        <v>420</v>
      </c>
      <c r="M338" s="66" t="s">
        <v>144</v>
      </c>
      <c r="N338" s="66"/>
      <c r="O338" s="67" t="s">
        <v>459</v>
      </c>
      <c r="P338" s="67" t="s">
        <v>460</v>
      </c>
    </row>
    <row r="339" spans="1:16" ht="13.5" thickBot="1" x14ac:dyDescent="0.25">
      <c r="A339" s="55" t="str">
        <f t="shared" si="30"/>
        <v> AC 191.21 </v>
      </c>
      <c r="B339" s="63" t="str">
        <f t="shared" si="31"/>
        <v>I</v>
      </c>
      <c r="C339" s="55">
        <f t="shared" si="32"/>
        <v>31290.353999999999</v>
      </c>
      <c r="D339" s="16" t="str">
        <f t="shared" si="33"/>
        <v>vis</v>
      </c>
      <c r="E339" s="64" t="e">
        <f>VLOOKUP(C339,A!C$21:E$973,3,FALSE)</f>
        <v>#N/A</v>
      </c>
      <c r="F339" s="63" t="s">
        <v>139</v>
      </c>
      <c r="G339" s="16" t="str">
        <f t="shared" si="34"/>
        <v>31290.354</v>
      </c>
      <c r="H339" s="55">
        <f t="shared" si="35"/>
        <v>-5106</v>
      </c>
      <c r="I339" s="65" t="s">
        <v>478</v>
      </c>
      <c r="J339" s="66" t="s">
        <v>479</v>
      </c>
      <c r="K339" s="65">
        <v>-5106</v>
      </c>
      <c r="L339" s="65" t="s">
        <v>229</v>
      </c>
      <c r="M339" s="66" t="s">
        <v>144</v>
      </c>
      <c r="N339" s="66"/>
      <c r="O339" s="67" t="s">
        <v>459</v>
      </c>
      <c r="P339" s="67" t="s">
        <v>460</v>
      </c>
    </row>
    <row r="340" spans="1:16" ht="13.5" thickBot="1" x14ac:dyDescent="0.25">
      <c r="A340" s="55" t="str">
        <f t="shared" si="30"/>
        <v> VB 7.72 </v>
      </c>
      <c r="B340" s="63" t="str">
        <f t="shared" si="31"/>
        <v>II</v>
      </c>
      <c r="C340" s="55">
        <f t="shared" si="32"/>
        <v>31315.781999999999</v>
      </c>
      <c r="D340" s="16" t="str">
        <f t="shared" si="33"/>
        <v>vis</v>
      </c>
      <c r="E340" s="64" t="e">
        <f>VLOOKUP(C340,A!C$21:E$973,3,FALSE)</f>
        <v>#N/A</v>
      </c>
      <c r="F340" s="63" t="s">
        <v>139</v>
      </c>
      <c r="G340" s="16" t="str">
        <f t="shared" si="34"/>
        <v>31315.782</v>
      </c>
      <c r="H340" s="55">
        <f t="shared" si="35"/>
        <v>-5091.5</v>
      </c>
      <c r="I340" s="65" t="s">
        <v>480</v>
      </c>
      <c r="J340" s="66" t="s">
        <v>481</v>
      </c>
      <c r="K340" s="65">
        <v>-5091.5</v>
      </c>
      <c r="L340" s="65" t="s">
        <v>292</v>
      </c>
      <c r="M340" s="66" t="s">
        <v>144</v>
      </c>
      <c r="N340" s="66"/>
      <c r="O340" s="67" t="s">
        <v>145</v>
      </c>
      <c r="P340" s="67" t="s">
        <v>146</v>
      </c>
    </row>
    <row r="341" spans="1:16" ht="13.5" thickBot="1" x14ac:dyDescent="0.25">
      <c r="A341" s="55" t="str">
        <f t="shared" si="30"/>
        <v> AC 191.21 </v>
      </c>
      <c r="B341" s="63" t="str">
        <f t="shared" si="31"/>
        <v>II</v>
      </c>
      <c r="C341" s="55">
        <f t="shared" si="32"/>
        <v>31347.258000000002</v>
      </c>
      <c r="D341" s="16" t="str">
        <f t="shared" si="33"/>
        <v>vis</v>
      </c>
      <c r="E341" s="64" t="e">
        <f>VLOOKUP(C341,A!C$21:E$973,3,FALSE)</f>
        <v>#N/A</v>
      </c>
      <c r="F341" s="63" t="s">
        <v>139</v>
      </c>
      <c r="G341" s="16" t="str">
        <f t="shared" si="34"/>
        <v>31347.258</v>
      </c>
      <c r="H341" s="55">
        <f t="shared" si="35"/>
        <v>-5073.5</v>
      </c>
      <c r="I341" s="65" t="s">
        <v>482</v>
      </c>
      <c r="J341" s="66" t="s">
        <v>483</v>
      </c>
      <c r="K341" s="65">
        <v>-5073.5</v>
      </c>
      <c r="L341" s="65" t="s">
        <v>272</v>
      </c>
      <c r="M341" s="66" t="s">
        <v>144</v>
      </c>
      <c r="N341" s="66"/>
      <c r="O341" s="67" t="s">
        <v>459</v>
      </c>
      <c r="P341" s="67" t="s">
        <v>460</v>
      </c>
    </row>
    <row r="342" spans="1:16" ht="13.5" thickBot="1" x14ac:dyDescent="0.25">
      <c r="A342" s="55" t="str">
        <f t="shared" si="30"/>
        <v> AC 191.21 </v>
      </c>
      <c r="B342" s="63" t="str">
        <f t="shared" si="31"/>
        <v>II</v>
      </c>
      <c r="C342" s="55">
        <f t="shared" si="32"/>
        <v>31648.325000000001</v>
      </c>
      <c r="D342" s="16" t="str">
        <f t="shared" si="33"/>
        <v>vis</v>
      </c>
      <c r="E342" s="64" t="e">
        <f>VLOOKUP(C342,A!C$21:E$973,3,FALSE)</f>
        <v>#N/A</v>
      </c>
      <c r="F342" s="63" t="s">
        <v>139</v>
      </c>
      <c r="G342" s="16" t="str">
        <f t="shared" si="34"/>
        <v>31648.325</v>
      </c>
      <c r="H342" s="55">
        <f t="shared" si="35"/>
        <v>-4901.5</v>
      </c>
      <c r="I342" s="65" t="s">
        <v>484</v>
      </c>
      <c r="J342" s="66" t="s">
        <v>485</v>
      </c>
      <c r="K342" s="65">
        <v>-4901.5</v>
      </c>
      <c r="L342" s="65" t="s">
        <v>212</v>
      </c>
      <c r="M342" s="66" t="s">
        <v>144</v>
      </c>
      <c r="N342" s="66"/>
      <c r="O342" s="67" t="s">
        <v>459</v>
      </c>
      <c r="P342" s="67" t="s">
        <v>460</v>
      </c>
    </row>
    <row r="343" spans="1:16" ht="13.5" thickBot="1" x14ac:dyDescent="0.25">
      <c r="A343" s="55" t="str">
        <f t="shared" si="30"/>
        <v> VB 7.72 </v>
      </c>
      <c r="B343" s="63" t="str">
        <f t="shared" si="31"/>
        <v>I</v>
      </c>
      <c r="C343" s="55">
        <f t="shared" si="32"/>
        <v>31701.758000000002</v>
      </c>
      <c r="D343" s="16" t="str">
        <f t="shared" si="33"/>
        <v>vis</v>
      </c>
      <c r="E343" s="64" t="e">
        <f>VLOOKUP(C343,A!C$21:E$973,3,FALSE)</f>
        <v>#N/A</v>
      </c>
      <c r="F343" s="63" t="s">
        <v>139</v>
      </c>
      <c r="G343" s="16" t="str">
        <f t="shared" si="34"/>
        <v>31701.758</v>
      </c>
      <c r="H343" s="55">
        <f t="shared" si="35"/>
        <v>-4871</v>
      </c>
      <c r="I343" s="65" t="s">
        <v>486</v>
      </c>
      <c r="J343" s="66" t="s">
        <v>487</v>
      </c>
      <c r="K343" s="65">
        <v>-4871</v>
      </c>
      <c r="L343" s="65" t="s">
        <v>488</v>
      </c>
      <c r="M343" s="66" t="s">
        <v>144</v>
      </c>
      <c r="N343" s="66"/>
      <c r="O343" s="67" t="s">
        <v>145</v>
      </c>
      <c r="P343" s="67" t="s">
        <v>146</v>
      </c>
    </row>
    <row r="344" spans="1:16" ht="13.5" thickBot="1" x14ac:dyDescent="0.25">
      <c r="A344" s="55" t="str">
        <f t="shared" si="30"/>
        <v> KVB 25.9 </v>
      </c>
      <c r="B344" s="63" t="str">
        <f t="shared" si="31"/>
        <v>I</v>
      </c>
      <c r="C344" s="55">
        <f t="shared" si="32"/>
        <v>31710.468000000001</v>
      </c>
      <c r="D344" s="16" t="str">
        <f t="shared" si="33"/>
        <v>vis</v>
      </c>
      <c r="E344" s="64" t="e">
        <f>VLOOKUP(C344,A!C$21:E$973,3,FALSE)</f>
        <v>#N/A</v>
      </c>
      <c r="F344" s="63" t="s">
        <v>139</v>
      </c>
      <c r="G344" s="16" t="str">
        <f t="shared" si="34"/>
        <v>31710.468</v>
      </c>
      <c r="H344" s="55">
        <f t="shared" si="35"/>
        <v>-4866</v>
      </c>
      <c r="I344" s="65" t="s">
        <v>489</v>
      </c>
      <c r="J344" s="66" t="s">
        <v>490</v>
      </c>
      <c r="K344" s="65">
        <v>-4866</v>
      </c>
      <c r="L344" s="65" t="s">
        <v>215</v>
      </c>
      <c r="M344" s="66" t="s">
        <v>144</v>
      </c>
      <c r="N344" s="66"/>
      <c r="O344" s="67" t="s">
        <v>412</v>
      </c>
      <c r="P344" s="67" t="s">
        <v>296</v>
      </c>
    </row>
    <row r="345" spans="1:16" ht="13.5" thickBot="1" x14ac:dyDescent="0.25">
      <c r="A345" s="55" t="str">
        <f t="shared" si="30"/>
        <v> VB 7.72 </v>
      </c>
      <c r="B345" s="63" t="str">
        <f t="shared" si="31"/>
        <v>I</v>
      </c>
      <c r="C345" s="55">
        <f t="shared" si="32"/>
        <v>32065.773000000001</v>
      </c>
      <c r="D345" s="16" t="str">
        <f t="shared" si="33"/>
        <v>vis</v>
      </c>
      <c r="E345" s="64" t="e">
        <f>VLOOKUP(C345,A!C$21:E$973,3,FALSE)</f>
        <v>#N/A</v>
      </c>
      <c r="F345" s="63" t="s">
        <v>139</v>
      </c>
      <c r="G345" s="16" t="str">
        <f t="shared" si="34"/>
        <v>32065.773</v>
      </c>
      <c r="H345" s="55">
        <f t="shared" si="35"/>
        <v>-4663</v>
      </c>
      <c r="I345" s="65" t="s">
        <v>491</v>
      </c>
      <c r="J345" s="66" t="s">
        <v>492</v>
      </c>
      <c r="K345" s="65">
        <v>-4663</v>
      </c>
      <c r="L345" s="65" t="s">
        <v>224</v>
      </c>
      <c r="M345" s="66" t="s">
        <v>144</v>
      </c>
      <c r="N345" s="66"/>
      <c r="O345" s="67" t="s">
        <v>145</v>
      </c>
      <c r="P345" s="67" t="s">
        <v>146</v>
      </c>
    </row>
    <row r="346" spans="1:16" ht="13.5" thickBot="1" x14ac:dyDescent="0.25">
      <c r="A346" s="55" t="str">
        <f t="shared" si="30"/>
        <v> VB 7.72 </v>
      </c>
      <c r="B346" s="63" t="str">
        <f t="shared" si="31"/>
        <v>I</v>
      </c>
      <c r="C346" s="55">
        <f t="shared" si="32"/>
        <v>32116.580999999998</v>
      </c>
      <c r="D346" s="16" t="str">
        <f t="shared" si="33"/>
        <v>vis</v>
      </c>
      <c r="E346" s="64" t="e">
        <f>VLOOKUP(C346,A!C$21:E$973,3,FALSE)</f>
        <v>#N/A</v>
      </c>
      <c r="F346" s="63" t="s">
        <v>139</v>
      </c>
      <c r="G346" s="16" t="str">
        <f t="shared" si="34"/>
        <v>32116.581</v>
      </c>
      <c r="H346" s="55">
        <f t="shared" si="35"/>
        <v>-4634</v>
      </c>
      <c r="I346" s="65" t="s">
        <v>493</v>
      </c>
      <c r="J346" s="66" t="s">
        <v>494</v>
      </c>
      <c r="K346" s="65">
        <v>-4634</v>
      </c>
      <c r="L346" s="65" t="s">
        <v>495</v>
      </c>
      <c r="M346" s="66" t="s">
        <v>144</v>
      </c>
      <c r="N346" s="66"/>
      <c r="O346" s="67" t="s">
        <v>145</v>
      </c>
      <c r="P346" s="67" t="s">
        <v>146</v>
      </c>
    </row>
    <row r="347" spans="1:16" ht="13.5" thickBot="1" x14ac:dyDescent="0.25">
      <c r="A347" s="55" t="str">
        <f t="shared" si="30"/>
        <v> KVB 25.9 </v>
      </c>
      <c r="B347" s="63" t="str">
        <f t="shared" si="31"/>
        <v>I</v>
      </c>
      <c r="C347" s="55">
        <f t="shared" si="32"/>
        <v>32146.332999999999</v>
      </c>
      <c r="D347" s="16" t="str">
        <f t="shared" si="33"/>
        <v>vis</v>
      </c>
      <c r="E347" s="64" t="e">
        <f>VLOOKUP(C347,A!C$21:E$973,3,FALSE)</f>
        <v>#N/A</v>
      </c>
      <c r="F347" s="63" t="s">
        <v>139</v>
      </c>
      <c r="G347" s="16" t="str">
        <f t="shared" si="34"/>
        <v>32146.333</v>
      </c>
      <c r="H347" s="55">
        <f t="shared" si="35"/>
        <v>-4617</v>
      </c>
      <c r="I347" s="65" t="s">
        <v>496</v>
      </c>
      <c r="J347" s="66" t="s">
        <v>497</v>
      </c>
      <c r="K347" s="65">
        <v>-4617</v>
      </c>
      <c r="L347" s="65" t="s">
        <v>173</v>
      </c>
      <c r="M347" s="66" t="s">
        <v>144</v>
      </c>
      <c r="N347" s="66"/>
      <c r="O347" s="67" t="s">
        <v>412</v>
      </c>
      <c r="P347" s="67" t="s">
        <v>296</v>
      </c>
    </row>
    <row r="348" spans="1:16" ht="13.5" thickBot="1" x14ac:dyDescent="0.25">
      <c r="A348" s="55" t="str">
        <f t="shared" si="30"/>
        <v> VB 7.72 </v>
      </c>
      <c r="B348" s="63" t="str">
        <f t="shared" si="31"/>
        <v>II</v>
      </c>
      <c r="C348" s="55">
        <f t="shared" si="32"/>
        <v>32173.504000000001</v>
      </c>
      <c r="D348" s="16" t="str">
        <f t="shared" si="33"/>
        <v>vis</v>
      </c>
      <c r="E348" s="64" t="e">
        <f>VLOOKUP(C348,A!C$21:E$973,3,FALSE)</f>
        <v>#N/A</v>
      </c>
      <c r="F348" s="63" t="s">
        <v>139</v>
      </c>
      <c r="G348" s="16" t="str">
        <f t="shared" si="34"/>
        <v>32173.504</v>
      </c>
      <c r="H348" s="55">
        <f t="shared" si="35"/>
        <v>-4601.5</v>
      </c>
      <c r="I348" s="65" t="s">
        <v>498</v>
      </c>
      <c r="J348" s="66" t="s">
        <v>499</v>
      </c>
      <c r="K348" s="65">
        <v>-4601.5</v>
      </c>
      <c r="L348" s="65" t="s">
        <v>500</v>
      </c>
      <c r="M348" s="66" t="s">
        <v>144</v>
      </c>
      <c r="N348" s="66"/>
      <c r="O348" s="67" t="s">
        <v>145</v>
      </c>
      <c r="P348" s="67" t="s">
        <v>146</v>
      </c>
    </row>
    <row r="349" spans="1:16" ht="13.5" thickBot="1" x14ac:dyDescent="0.25">
      <c r="A349" s="55" t="str">
        <f t="shared" si="30"/>
        <v> MVS 428 </v>
      </c>
      <c r="B349" s="63" t="str">
        <f t="shared" si="31"/>
        <v>II</v>
      </c>
      <c r="C349" s="55">
        <f t="shared" si="32"/>
        <v>32439.51</v>
      </c>
      <c r="D349" s="16" t="str">
        <f t="shared" si="33"/>
        <v>vis</v>
      </c>
      <c r="E349" s="64" t="e">
        <f>VLOOKUP(C349,A!C$21:E$973,3,FALSE)</f>
        <v>#N/A</v>
      </c>
      <c r="F349" s="63" t="s">
        <v>139</v>
      </c>
      <c r="G349" s="16" t="str">
        <f t="shared" si="34"/>
        <v>32439.510</v>
      </c>
      <c r="H349" s="55">
        <f t="shared" si="35"/>
        <v>-4449.5</v>
      </c>
      <c r="I349" s="65" t="s">
        <v>501</v>
      </c>
      <c r="J349" s="66" t="s">
        <v>502</v>
      </c>
      <c r="K349" s="65">
        <v>-4449.5</v>
      </c>
      <c r="L349" s="65" t="s">
        <v>503</v>
      </c>
      <c r="M349" s="66" t="s">
        <v>144</v>
      </c>
      <c r="N349" s="66"/>
      <c r="O349" s="67" t="s">
        <v>412</v>
      </c>
      <c r="P349" s="67" t="s">
        <v>413</v>
      </c>
    </row>
    <row r="350" spans="1:16" ht="13.5" thickBot="1" x14ac:dyDescent="0.25">
      <c r="A350" s="55" t="str">
        <f t="shared" si="30"/>
        <v> VB 7.72 </v>
      </c>
      <c r="B350" s="63" t="str">
        <f t="shared" si="31"/>
        <v>II</v>
      </c>
      <c r="C350" s="55">
        <f t="shared" si="32"/>
        <v>32757.792000000001</v>
      </c>
      <c r="D350" s="16" t="str">
        <f t="shared" si="33"/>
        <v>vis</v>
      </c>
      <c r="E350" s="64" t="e">
        <f>VLOOKUP(C350,A!C$21:E$973,3,FALSE)</f>
        <v>#N/A</v>
      </c>
      <c r="F350" s="63" t="s">
        <v>139</v>
      </c>
      <c r="G350" s="16" t="str">
        <f t="shared" si="34"/>
        <v>32757.792</v>
      </c>
      <c r="H350" s="55">
        <f t="shared" si="35"/>
        <v>-4267.5</v>
      </c>
      <c r="I350" s="65" t="s">
        <v>504</v>
      </c>
      <c r="J350" s="66" t="s">
        <v>505</v>
      </c>
      <c r="K350" s="65">
        <v>-4267.5</v>
      </c>
      <c r="L350" s="65" t="s">
        <v>506</v>
      </c>
      <c r="M350" s="66" t="s">
        <v>144</v>
      </c>
      <c r="N350" s="66"/>
      <c r="O350" s="67" t="s">
        <v>145</v>
      </c>
      <c r="P350" s="67" t="s">
        <v>146</v>
      </c>
    </row>
    <row r="351" spans="1:16" ht="13.5" thickBot="1" x14ac:dyDescent="0.25">
      <c r="A351" s="55" t="str">
        <f t="shared" si="30"/>
        <v> VB 7.72 </v>
      </c>
      <c r="B351" s="63" t="str">
        <f t="shared" si="31"/>
        <v>I</v>
      </c>
      <c r="C351" s="55">
        <f t="shared" si="32"/>
        <v>32788.752</v>
      </c>
      <c r="D351" s="16" t="str">
        <f t="shared" si="33"/>
        <v>vis</v>
      </c>
      <c r="E351" s="64" t="e">
        <f>VLOOKUP(C351,A!C$21:E$973,3,FALSE)</f>
        <v>#N/A</v>
      </c>
      <c r="F351" s="63" t="s">
        <v>139</v>
      </c>
      <c r="G351" s="16" t="str">
        <f t="shared" si="34"/>
        <v>32788.752</v>
      </c>
      <c r="H351" s="55">
        <f t="shared" si="35"/>
        <v>-4250</v>
      </c>
      <c r="I351" s="65" t="s">
        <v>507</v>
      </c>
      <c r="J351" s="66" t="s">
        <v>508</v>
      </c>
      <c r="K351" s="65">
        <v>-4250</v>
      </c>
      <c r="L351" s="65" t="s">
        <v>509</v>
      </c>
      <c r="M351" s="66" t="s">
        <v>144</v>
      </c>
      <c r="N351" s="66"/>
      <c r="O351" s="67" t="s">
        <v>145</v>
      </c>
      <c r="P351" s="67" t="s">
        <v>146</v>
      </c>
    </row>
    <row r="352" spans="1:16" ht="13.5" thickBot="1" x14ac:dyDescent="0.25">
      <c r="A352" s="55" t="str">
        <f t="shared" si="30"/>
        <v> VB 7.72 </v>
      </c>
      <c r="B352" s="63" t="str">
        <f t="shared" si="31"/>
        <v>II</v>
      </c>
      <c r="C352" s="55">
        <f t="shared" si="32"/>
        <v>32827.669000000002</v>
      </c>
      <c r="D352" s="16" t="str">
        <f t="shared" si="33"/>
        <v>vis</v>
      </c>
      <c r="E352" s="64" t="e">
        <f>VLOOKUP(C352,A!C$21:E$973,3,FALSE)</f>
        <v>#N/A</v>
      </c>
      <c r="F352" s="63" t="s">
        <v>139</v>
      </c>
      <c r="G352" s="16" t="str">
        <f t="shared" si="34"/>
        <v>32827.669</v>
      </c>
      <c r="H352" s="55">
        <f t="shared" si="35"/>
        <v>-4227.5</v>
      </c>
      <c r="I352" s="65" t="s">
        <v>510</v>
      </c>
      <c r="J352" s="66" t="s">
        <v>511</v>
      </c>
      <c r="K352" s="65">
        <v>-4227.5</v>
      </c>
      <c r="L352" s="65" t="s">
        <v>512</v>
      </c>
      <c r="M352" s="66" t="s">
        <v>144</v>
      </c>
      <c r="N352" s="66"/>
      <c r="O352" s="67" t="s">
        <v>145</v>
      </c>
      <c r="P352" s="67" t="s">
        <v>146</v>
      </c>
    </row>
    <row r="353" spans="1:16" ht="13.5" thickBot="1" x14ac:dyDescent="0.25">
      <c r="A353" s="55" t="str">
        <f t="shared" si="30"/>
        <v> KVB 25.9 </v>
      </c>
      <c r="B353" s="63" t="str">
        <f t="shared" si="31"/>
        <v>I</v>
      </c>
      <c r="C353" s="55">
        <f t="shared" si="32"/>
        <v>32833.434000000001</v>
      </c>
      <c r="D353" s="16" t="str">
        <f t="shared" si="33"/>
        <v>vis</v>
      </c>
      <c r="E353" s="64" t="e">
        <f>VLOOKUP(C353,A!C$21:E$973,3,FALSE)</f>
        <v>#N/A</v>
      </c>
      <c r="F353" s="63" t="s">
        <v>139</v>
      </c>
      <c r="G353" s="16" t="str">
        <f t="shared" si="34"/>
        <v>32833.434</v>
      </c>
      <c r="H353" s="55">
        <f t="shared" si="35"/>
        <v>-4224</v>
      </c>
      <c r="I353" s="65" t="s">
        <v>513</v>
      </c>
      <c r="J353" s="66" t="s">
        <v>514</v>
      </c>
      <c r="K353" s="65">
        <v>-4224</v>
      </c>
      <c r="L353" s="65" t="s">
        <v>515</v>
      </c>
      <c r="M353" s="66" t="s">
        <v>144</v>
      </c>
      <c r="N353" s="66"/>
      <c r="O353" s="67" t="s">
        <v>412</v>
      </c>
      <c r="P353" s="67" t="s">
        <v>296</v>
      </c>
    </row>
    <row r="354" spans="1:16" ht="13.5" thickBot="1" x14ac:dyDescent="0.25">
      <c r="A354" s="55" t="str">
        <f t="shared" si="30"/>
        <v> AC 191.21 </v>
      </c>
      <c r="B354" s="63" t="str">
        <f t="shared" si="31"/>
        <v>I</v>
      </c>
      <c r="C354" s="55">
        <f t="shared" si="32"/>
        <v>32849.154000000002</v>
      </c>
      <c r="D354" s="16" t="str">
        <f t="shared" si="33"/>
        <v>vis</v>
      </c>
      <c r="E354" s="64" t="e">
        <f>VLOOKUP(C354,A!C$21:E$973,3,FALSE)</f>
        <v>#N/A</v>
      </c>
      <c r="F354" s="63" t="s">
        <v>139</v>
      </c>
      <c r="G354" s="16" t="str">
        <f t="shared" si="34"/>
        <v>32849.154</v>
      </c>
      <c r="H354" s="55">
        <f t="shared" si="35"/>
        <v>-4215</v>
      </c>
      <c r="I354" s="65" t="s">
        <v>516</v>
      </c>
      <c r="J354" s="66" t="s">
        <v>517</v>
      </c>
      <c r="K354" s="65">
        <v>-4215</v>
      </c>
      <c r="L354" s="65" t="s">
        <v>518</v>
      </c>
      <c r="M354" s="66" t="s">
        <v>144</v>
      </c>
      <c r="N354" s="66"/>
      <c r="O354" s="67" t="s">
        <v>459</v>
      </c>
      <c r="P354" s="67" t="s">
        <v>460</v>
      </c>
    </row>
    <row r="355" spans="1:16" ht="13.5" thickBot="1" x14ac:dyDescent="0.25">
      <c r="A355" s="55" t="str">
        <f t="shared" si="30"/>
        <v> AC 191.21 </v>
      </c>
      <c r="B355" s="63" t="str">
        <f t="shared" si="31"/>
        <v>II</v>
      </c>
      <c r="C355" s="55">
        <f t="shared" si="32"/>
        <v>33156.387999999999</v>
      </c>
      <c r="D355" s="16" t="str">
        <f t="shared" si="33"/>
        <v>vis</v>
      </c>
      <c r="E355" s="64" t="e">
        <f>VLOOKUP(C355,A!C$21:E$973,3,FALSE)</f>
        <v>#N/A</v>
      </c>
      <c r="F355" s="63" t="s">
        <v>139</v>
      </c>
      <c r="G355" s="16" t="str">
        <f t="shared" si="34"/>
        <v>33156.388</v>
      </c>
      <c r="H355" s="55">
        <f t="shared" si="35"/>
        <v>-4039.5</v>
      </c>
      <c r="I355" s="65" t="s">
        <v>519</v>
      </c>
      <c r="J355" s="66" t="s">
        <v>520</v>
      </c>
      <c r="K355" s="65">
        <v>-4039.5</v>
      </c>
      <c r="L355" s="65" t="s">
        <v>518</v>
      </c>
      <c r="M355" s="66" t="s">
        <v>144</v>
      </c>
      <c r="N355" s="66"/>
      <c r="O355" s="67" t="s">
        <v>459</v>
      </c>
      <c r="P355" s="67" t="s">
        <v>460</v>
      </c>
    </row>
    <row r="356" spans="1:16" ht="13.5" thickBot="1" x14ac:dyDescent="0.25">
      <c r="A356" s="55" t="str">
        <f t="shared" si="30"/>
        <v> MVS 428 </v>
      </c>
      <c r="B356" s="63" t="str">
        <f t="shared" si="31"/>
        <v>I</v>
      </c>
      <c r="C356" s="55">
        <f t="shared" si="32"/>
        <v>33183.487999999998</v>
      </c>
      <c r="D356" s="16" t="str">
        <f t="shared" si="33"/>
        <v>vis</v>
      </c>
      <c r="E356" s="64" t="e">
        <f>VLOOKUP(C356,A!C$21:E$973,3,FALSE)</f>
        <v>#N/A</v>
      </c>
      <c r="F356" s="63" t="s">
        <v>139</v>
      </c>
      <c r="G356" s="16" t="str">
        <f t="shared" si="34"/>
        <v>33183.488</v>
      </c>
      <c r="H356" s="55">
        <f t="shared" si="35"/>
        <v>-4024</v>
      </c>
      <c r="I356" s="65" t="s">
        <v>521</v>
      </c>
      <c r="J356" s="66" t="s">
        <v>522</v>
      </c>
      <c r="K356" s="65">
        <v>-4024</v>
      </c>
      <c r="L356" s="65" t="s">
        <v>523</v>
      </c>
      <c r="M356" s="66" t="s">
        <v>144</v>
      </c>
      <c r="N356" s="66"/>
      <c r="O356" s="67" t="s">
        <v>412</v>
      </c>
      <c r="P356" s="67" t="s">
        <v>413</v>
      </c>
    </row>
    <row r="357" spans="1:16" ht="13.5" thickBot="1" x14ac:dyDescent="0.25">
      <c r="A357" s="55" t="str">
        <f t="shared" si="30"/>
        <v> PZ 12.125 </v>
      </c>
      <c r="B357" s="63" t="str">
        <f t="shared" si="31"/>
        <v>II</v>
      </c>
      <c r="C357" s="55">
        <f t="shared" si="32"/>
        <v>33184.421999999999</v>
      </c>
      <c r="D357" s="16" t="str">
        <f t="shared" si="33"/>
        <v>vis</v>
      </c>
      <c r="E357" s="64" t="e">
        <f>VLOOKUP(C357,A!C$21:E$973,3,FALSE)</f>
        <v>#N/A</v>
      </c>
      <c r="F357" s="63" t="s">
        <v>139</v>
      </c>
      <c r="G357" s="16" t="str">
        <f t="shared" si="34"/>
        <v>33184.422</v>
      </c>
      <c r="H357" s="55">
        <f t="shared" si="35"/>
        <v>-4023.5</v>
      </c>
      <c r="I357" s="65" t="s">
        <v>524</v>
      </c>
      <c r="J357" s="66" t="s">
        <v>525</v>
      </c>
      <c r="K357" s="65">
        <v>-4023.5</v>
      </c>
      <c r="L357" s="65" t="s">
        <v>526</v>
      </c>
      <c r="M357" s="66" t="s">
        <v>144</v>
      </c>
      <c r="N357" s="66"/>
      <c r="O357" s="67" t="s">
        <v>191</v>
      </c>
      <c r="P357" s="67" t="s">
        <v>192</v>
      </c>
    </row>
    <row r="358" spans="1:16" ht="13.5" thickBot="1" x14ac:dyDescent="0.25">
      <c r="A358" s="55" t="str">
        <f t="shared" si="30"/>
        <v> AC 191.21 </v>
      </c>
      <c r="B358" s="63" t="str">
        <f t="shared" si="31"/>
        <v>II</v>
      </c>
      <c r="C358" s="55">
        <f t="shared" si="32"/>
        <v>33214.099000000002</v>
      </c>
      <c r="D358" s="16" t="str">
        <f t="shared" si="33"/>
        <v>vis</v>
      </c>
      <c r="E358" s="64" t="e">
        <f>VLOOKUP(C358,A!C$21:E$973,3,FALSE)</f>
        <v>#N/A</v>
      </c>
      <c r="F358" s="63" t="s">
        <v>139</v>
      </c>
      <c r="G358" s="16" t="str">
        <f t="shared" si="34"/>
        <v>33214.099</v>
      </c>
      <c r="H358" s="55">
        <f t="shared" si="35"/>
        <v>-4006.5</v>
      </c>
      <c r="I358" s="65" t="s">
        <v>527</v>
      </c>
      <c r="J358" s="66" t="s">
        <v>528</v>
      </c>
      <c r="K358" s="65">
        <v>-4006.5</v>
      </c>
      <c r="L358" s="65" t="s">
        <v>529</v>
      </c>
      <c r="M358" s="66" t="s">
        <v>144</v>
      </c>
      <c r="N358" s="66"/>
      <c r="O358" s="67" t="s">
        <v>459</v>
      </c>
      <c r="P358" s="67" t="s">
        <v>460</v>
      </c>
    </row>
    <row r="359" spans="1:16" ht="13.5" thickBot="1" x14ac:dyDescent="0.25">
      <c r="A359" s="55" t="str">
        <f t="shared" si="30"/>
        <v> PZ 12.125 </v>
      </c>
      <c r="B359" s="63" t="str">
        <f t="shared" si="31"/>
        <v>II</v>
      </c>
      <c r="C359" s="55">
        <f t="shared" si="32"/>
        <v>33333.194000000003</v>
      </c>
      <c r="D359" s="16" t="str">
        <f t="shared" si="33"/>
        <v>vis</v>
      </c>
      <c r="E359" s="64" t="e">
        <f>VLOOKUP(C359,A!C$21:E$973,3,FALSE)</f>
        <v>#N/A</v>
      </c>
      <c r="F359" s="63" t="s">
        <v>139</v>
      </c>
      <c r="G359" s="16" t="str">
        <f t="shared" si="34"/>
        <v>33333.194</v>
      </c>
      <c r="H359" s="55">
        <f t="shared" si="35"/>
        <v>-3938.5</v>
      </c>
      <c r="I359" s="65" t="s">
        <v>530</v>
      </c>
      <c r="J359" s="66" t="s">
        <v>531</v>
      </c>
      <c r="K359" s="65">
        <v>-3938.5</v>
      </c>
      <c r="L359" s="65" t="s">
        <v>532</v>
      </c>
      <c r="M359" s="66" t="s">
        <v>144</v>
      </c>
      <c r="N359" s="66"/>
      <c r="O359" s="67" t="s">
        <v>191</v>
      </c>
      <c r="P359" s="67" t="s">
        <v>192</v>
      </c>
    </row>
    <row r="360" spans="1:16" ht="13.5" thickBot="1" x14ac:dyDescent="0.25">
      <c r="A360" s="55" t="str">
        <f t="shared" si="30"/>
        <v> PZ 12.125 </v>
      </c>
      <c r="B360" s="63" t="str">
        <f t="shared" si="31"/>
        <v>I</v>
      </c>
      <c r="C360" s="55">
        <f t="shared" si="32"/>
        <v>33358.542999999998</v>
      </c>
      <c r="D360" s="16" t="str">
        <f t="shared" si="33"/>
        <v>vis</v>
      </c>
      <c r="E360" s="64" t="e">
        <f>VLOOKUP(C360,A!C$21:E$973,3,FALSE)</f>
        <v>#N/A</v>
      </c>
      <c r="F360" s="63" t="s">
        <v>139</v>
      </c>
      <c r="G360" s="16" t="str">
        <f t="shared" si="34"/>
        <v>33358.543</v>
      </c>
      <c r="H360" s="55">
        <f t="shared" si="35"/>
        <v>-3924</v>
      </c>
      <c r="I360" s="65" t="s">
        <v>533</v>
      </c>
      <c r="J360" s="66" t="s">
        <v>534</v>
      </c>
      <c r="K360" s="65">
        <v>-3924</v>
      </c>
      <c r="L360" s="65" t="s">
        <v>535</v>
      </c>
      <c r="M360" s="66" t="s">
        <v>144</v>
      </c>
      <c r="N360" s="66"/>
      <c r="O360" s="67" t="s">
        <v>191</v>
      </c>
      <c r="P360" s="67" t="s">
        <v>192</v>
      </c>
    </row>
    <row r="361" spans="1:16" ht="13.5" thickBot="1" x14ac:dyDescent="0.25">
      <c r="A361" s="55" t="str">
        <f t="shared" si="30"/>
        <v> PZ 12.125 </v>
      </c>
      <c r="B361" s="63" t="str">
        <f t="shared" si="31"/>
        <v>I</v>
      </c>
      <c r="C361" s="55">
        <f t="shared" si="32"/>
        <v>33533.58</v>
      </c>
      <c r="D361" s="16" t="str">
        <f t="shared" si="33"/>
        <v>vis</v>
      </c>
      <c r="E361" s="64" t="e">
        <f>VLOOKUP(C361,A!C$21:E$973,3,FALSE)</f>
        <v>#N/A</v>
      </c>
      <c r="F361" s="63" t="s">
        <v>139</v>
      </c>
      <c r="G361" s="16" t="str">
        <f t="shared" si="34"/>
        <v>33533.580</v>
      </c>
      <c r="H361" s="55">
        <f t="shared" si="35"/>
        <v>-3824</v>
      </c>
      <c r="I361" s="65" t="s">
        <v>536</v>
      </c>
      <c r="J361" s="66" t="s">
        <v>537</v>
      </c>
      <c r="K361" s="65">
        <v>-3824</v>
      </c>
      <c r="L361" s="65" t="s">
        <v>538</v>
      </c>
      <c r="M361" s="66" t="s">
        <v>144</v>
      </c>
      <c r="N361" s="66"/>
      <c r="O361" s="67" t="s">
        <v>191</v>
      </c>
      <c r="P361" s="67" t="s">
        <v>192</v>
      </c>
    </row>
    <row r="362" spans="1:16" ht="13.5" thickBot="1" x14ac:dyDescent="0.25">
      <c r="A362" s="55" t="str">
        <f t="shared" si="30"/>
        <v> PZ 12.125 </v>
      </c>
      <c r="B362" s="63" t="str">
        <f t="shared" si="31"/>
        <v>I</v>
      </c>
      <c r="C362" s="55">
        <f t="shared" si="32"/>
        <v>33892.455999999998</v>
      </c>
      <c r="D362" s="16" t="str">
        <f t="shared" si="33"/>
        <v>vis</v>
      </c>
      <c r="E362" s="64" t="e">
        <f>VLOOKUP(C362,A!C$21:E$973,3,FALSE)</f>
        <v>#N/A</v>
      </c>
      <c r="F362" s="63" t="s">
        <v>139</v>
      </c>
      <c r="G362" s="16" t="str">
        <f t="shared" si="34"/>
        <v>33892.456</v>
      </c>
      <c r="H362" s="55">
        <f t="shared" si="35"/>
        <v>-3619</v>
      </c>
      <c r="I362" s="65" t="s">
        <v>539</v>
      </c>
      <c r="J362" s="66" t="s">
        <v>540</v>
      </c>
      <c r="K362" s="65">
        <v>-3619</v>
      </c>
      <c r="L362" s="65" t="s">
        <v>541</v>
      </c>
      <c r="M362" s="66" t="s">
        <v>144</v>
      </c>
      <c r="N362" s="66"/>
      <c r="O362" s="67" t="s">
        <v>191</v>
      </c>
      <c r="P362" s="67" t="s">
        <v>192</v>
      </c>
    </row>
    <row r="363" spans="1:16" ht="13.5" thickBot="1" x14ac:dyDescent="0.25">
      <c r="A363" s="55" t="str">
        <f t="shared" si="30"/>
        <v> PZ 12.125 </v>
      </c>
      <c r="B363" s="63" t="str">
        <f t="shared" si="31"/>
        <v>I</v>
      </c>
      <c r="C363" s="55">
        <f t="shared" si="32"/>
        <v>33899.46</v>
      </c>
      <c r="D363" s="16" t="str">
        <f t="shared" si="33"/>
        <v>vis</v>
      </c>
      <c r="E363" s="64" t="e">
        <f>VLOOKUP(C363,A!C$21:E$973,3,FALSE)</f>
        <v>#N/A</v>
      </c>
      <c r="F363" s="63" t="s">
        <v>139</v>
      </c>
      <c r="G363" s="16" t="str">
        <f t="shared" si="34"/>
        <v>33899.460</v>
      </c>
      <c r="H363" s="55">
        <f t="shared" si="35"/>
        <v>-3615</v>
      </c>
      <c r="I363" s="65" t="s">
        <v>542</v>
      </c>
      <c r="J363" s="66" t="s">
        <v>543</v>
      </c>
      <c r="K363" s="65">
        <v>-3615</v>
      </c>
      <c r="L363" s="65" t="s">
        <v>544</v>
      </c>
      <c r="M363" s="66" t="s">
        <v>144</v>
      </c>
      <c r="N363" s="66"/>
      <c r="O363" s="67" t="s">
        <v>191</v>
      </c>
      <c r="P363" s="67" t="s">
        <v>192</v>
      </c>
    </row>
    <row r="364" spans="1:16" ht="13.5" thickBot="1" x14ac:dyDescent="0.25">
      <c r="A364" s="55" t="str">
        <f t="shared" si="30"/>
        <v> PZ 12.125 </v>
      </c>
      <c r="B364" s="63" t="str">
        <f t="shared" si="31"/>
        <v>II</v>
      </c>
      <c r="C364" s="55">
        <f t="shared" si="32"/>
        <v>34229.392999999996</v>
      </c>
      <c r="D364" s="16" t="str">
        <f t="shared" si="33"/>
        <v>vis</v>
      </c>
      <c r="E364" s="64" t="e">
        <f>VLOOKUP(C364,A!C$21:E$973,3,FALSE)</f>
        <v>#N/A</v>
      </c>
      <c r="F364" s="63" t="s">
        <v>139</v>
      </c>
      <c r="G364" s="16" t="str">
        <f t="shared" si="34"/>
        <v>34229.393</v>
      </c>
      <c r="H364" s="55">
        <f t="shared" si="35"/>
        <v>-3426.5</v>
      </c>
      <c r="I364" s="65" t="s">
        <v>545</v>
      </c>
      <c r="J364" s="66" t="s">
        <v>546</v>
      </c>
      <c r="K364" s="65">
        <v>-3426.5</v>
      </c>
      <c r="L364" s="65" t="s">
        <v>547</v>
      </c>
      <c r="M364" s="66" t="s">
        <v>144</v>
      </c>
      <c r="N364" s="66"/>
      <c r="O364" s="67" t="s">
        <v>191</v>
      </c>
      <c r="P364" s="67" t="s">
        <v>192</v>
      </c>
    </row>
    <row r="365" spans="1:16" ht="13.5" thickBot="1" x14ac:dyDescent="0.25">
      <c r="A365" s="55" t="str">
        <f t="shared" si="30"/>
        <v> VB 7.72 </v>
      </c>
      <c r="B365" s="63" t="str">
        <f t="shared" si="31"/>
        <v>I</v>
      </c>
      <c r="C365" s="55">
        <f t="shared" si="32"/>
        <v>34305.531000000003</v>
      </c>
      <c r="D365" s="16" t="str">
        <f t="shared" si="33"/>
        <v>vis</v>
      </c>
      <c r="E365" s="64" t="e">
        <f>VLOOKUP(C365,A!C$21:E$973,3,FALSE)</f>
        <v>#N/A</v>
      </c>
      <c r="F365" s="63" t="s">
        <v>139</v>
      </c>
      <c r="G365" s="16" t="str">
        <f t="shared" si="34"/>
        <v>34305.531</v>
      </c>
      <c r="H365" s="55">
        <f t="shared" si="35"/>
        <v>-3383</v>
      </c>
      <c r="I365" s="65" t="s">
        <v>548</v>
      </c>
      <c r="J365" s="66" t="s">
        <v>549</v>
      </c>
      <c r="K365" s="65">
        <v>-3383</v>
      </c>
      <c r="L365" s="65" t="s">
        <v>550</v>
      </c>
      <c r="M365" s="66" t="s">
        <v>144</v>
      </c>
      <c r="N365" s="66"/>
      <c r="O365" s="67" t="s">
        <v>145</v>
      </c>
      <c r="P365" s="67" t="s">
        <v>146</v>
      </c>
    </row>
    <row r="366" spans="1:16" ht="13.5" thickBot="1" x14ac:dyDescent="0.25">
      <c r="A366" s="55" t="str">
        <f t="shared" si="30"/>
        <v> PZ 12.125 </v>
      </c>
      <c r="B366" s="63" t="str">
        <f t="shared" si="31"/>
        <v>II</v>
      </c>
      <c r="C366" s="55">
        <f t="shared" si="32"/>
        <v>34385.163</v>
      </c>
      <c r="D366" s="16" t="str">
        <f t="shared" si="33"/>
        <v>vis</v>
      </c>
      <c r="E366" s="64" t="e">
        <f>VLOOKUP(C366,A!C$21:E$973,3,FALSE)</f>
        <v>#N/A</v>
      </c>
      <c r="F366" s="63" t="s">
        <v>139</v>
      </c>
      <c r="G366" s="16" t="str">
        <f t="shared" si="34"/>
        <v>34385.163</v>
      </c>
      <c r="H366" s="55">
        <f t="shared" si="35"/>
        <v>-3337.5</v>
      </c>
      <c r="I366" s="65" t="s">
        <v>551</v>
      </c>
      <c r="J366" s="66" t="s">
        <v>552</v>
      </c>
      <c r="K366" s="65">
        <v>-3337.5</v>
      </c>
      <c r="L366" s="65" t="s">
        <v>529</v>
      </c>
      <c r="M366" s="66" t="s">
        <v>144</v>
      </c>
      <c r="N366" s="66"/>
      <c r="O366" s="67" t="s">
        <v>191</v>
      </c>
      <c r="P366" s="67" t="s">
        <v>192</v>
      </c>
    </row>
    <row r="367" spans="1:16" ht="13.5" thickBot="1" x14ac:dyDescent="0.25">
      <c r="A367" s="55" t="str">
        <f t="shared" si="30"/>
        <v> PZ 12.125 </v>
      </c>
      <c r="B367" s="63" t="str">
        <f t="shared" si="31"/>
        <v>I</v>
      </c>
      <c r="C367" s="55">
        <f t="shared" si="32"/>
        <v>34608.375</v>
      </c>
      <c r="D367" s="16" t="str">
        <f t="shared" si="33"/>
        <v>vis</v>
      </c>
      <c r="E367" s="64" t="e">
        <f>VLOOKUP(C367,A!C$21:E$973,3,FALSE)</f>
        <v>#N/A</v>
      </c>
      <c r="F367" s="63" t="s">
        <v>139</v>
      </c>
      <c r="G367" s="16" t="str">
        <f t="shared" si="34"/>
        <v>34608.375</v>
      </c>
      <c r="H367" s="55">
        <f t="shared" si="35"/>
        <v>-3210</v>
      </c>
      <c r="I367" s="65" t="s">
        <v>553</v>
      </c>
      <c r="J367" s="66" t="s">
        <v>554</v>
      </c>
      <c r="K367" s="65">
        <v>-3210</v>
      </c>
      <c r="L367" s="65" t="s">
        <v>555</v>
      </c>
      <c r="M367" s="66" t="s">
        <v>144</v>
      </c>
      <c r="N367" s="66"/>
      <c r="O367" s="67" t="s">
        <v>191</v>
      </c>
      <c r="P367" s="67" t="s">
        <v>192</v>
      </c>
    </row>
    <row r="368" spans="1:16" ht="13.5" thickBot="1" x14ac:dyDescent="0.25">
      <c r="A368" s="55" t="str">
        <f t="shared" si="30"/>
        <v> PZ 12.125 </v>
      </c>
      <c r="B368" s="63" t="str">
        <f t="shared" si="31"/>
        <v>I</v>
      </c>
      <c r="C368" s="55">
        <f t="shared" si="32"/>
        <v>35338.366999999998</v>
      </c>
      <c r="D368" s="16" t="str">
        <f t="shared" si="33"/>
        <v>vis</v>
      </c>
      <c r="E368" s="64" t="e">
        <f>VLOOKUP(C368,A!C$21:E$973,3,FALSE)</f>
        <v>#N/A</v>
      </c>
      <c r="F368" s="63" t="s">
        <v>139</v>
      </c>
      <c r="G368" s="16" t="str">
        <f t="shared" si="34"/>
        <v>35338.367</v>
      </c>
      <c r="H368" s="55">
        <f t="shared" si="35"/>
        <v>-2793</v>
      </c>
      <c r="I368" s="65" t="s">
        <v>556</v>
      </c>
      <c r="J368" s="66" t="s">
        <v>557</v>
      </c>
      <c r="K368" s="65">
        <v>-2793</v>
      </c>
      <c r="L368" s="65" t="s">
        <v>558</v>
      </c>
      <c r="M368" s="66" t="s">
        <v>144</v>
      </c>
      <c r="N368" s="66"/>
      <c r="O368" s="67" t="s">
        <v>191</v>
      </c>
      <c r="P368" s="67" t="s">
        <v>192</v>
      </c>
    </row>
    <row r="369" spans="1:16" ht="13.5" thickBot="1" x14ac:dyDescent="0.25">
      <c r="A369" s="55" t="str">
        <f t="shared" si="30"/>
        <v> PZ 12.125 </v>
      </c>
      <c r="B369" s="63" t="str">
        <f t="shared" si="31"/>
        <v>II</v>
      </c>
      <c r="C369" s="55">
        <f t="shared" si="32"/>
        <v>35365.464999999997</v>
      </c>
      <c r="D369" s="16" t="str">
        <f t="shared" si="33"/>
        <v>vis</v>
      </c>
      <c r="E369" s="64" t="e">
        <f>VLOOKUP(C369,A!C$21:E$973,3,FALSE)</f>
        <v>#N/A</v>
      </c>
      <c r="F369" s="63" t="s">
        <v>139</v>
      </c>
      <c r="G369" s="16" t="str">
        <f t="shared" si="34"/>
        <v>35365.465</v>
      </c>
      <c r="H369" s="55">
        <f t="shared" si="35"/>
        <v>-2777.5</v>
      </c>
      <c r="I369" s="65" t="s">
        <v>559</v>
      </c>
      <c r="J369" s="66" t="s">
        <v>560</v>
      </c>
      <c r="K369" s="65">
        <v>-2777.5</v>
      </c>
      <c r="L369" s="65" t="s">
        <v>561</v>
      </c>
      <c r="M369" s="66" t="s">
        <v>144</v>
      </c>
      <c r="N369" s="66"/>
      <c r="O369" s="67" t="s">
        <v>191</v>
      </c>
      <c r="P369" s="67" t="s">
        <v>192</v>
      </c>
    </row>
    <row r="370" spans="1:16" ht="13.5" thickBot="1" x14ac:dyDescent="0.25">
      <c r="A370" s="55" t="str">
        <f t="shared" si="30"/>
        <v> PZ 12.125 </v>
      </c>
      <c r="B370" s="63" t="str">
        <f t="shared" si="31"/>
        <v>I</v>
      </c>
      <c r="C370" s="55">
        <f t="shared" si="32"/>
        <v>35394.377</v>
      </c>
      <c r="D370" s="16" t="str">
        <f t="shared" si="33"/>
        <v>vis</v>
      </c>
      <c r="E370" s="64" t="e">
        <f>VLOOKUP(C370,A!C$21:E$973,3,FALSE)</f>
        <v>#N/A</v>
      </c>
      <c r="F370" s="63" t="s">
        <v>139</v>
      </c>
      <c r="G370" s="16" t="str">
        <f t="shared" si="34"/>
        <v>35394.377</v>
      </c>
      <c r="H370" s="55">
        <f t="shared" si="35"/>
        <v>-2761</v>
      </c>
      <c r="I370" s="65" t="s">
        <v>562</v>
      </c>
      <c r="J370" s="66" t="s">
        <v>563</v>
      </c>
      <c r="K370" s="65">
        <v>-2761</v>
      </c>
      <c r="L370" s="65" t="s">
        <v>564</v>
      </c>
      <c r="M370" s="66" t="s">
        <v>144</v>
      </c>
      <c r="N370" s="66"/>
      <c r="O370" s="67" t="s">
        <v>191</v>
      </c>
      <c r="P370" s="67" t="s">
        <v>192</v>
      </c>
    </row>
    <row r="371" spans="1:16" ht="13.5" thickBot="1" x14ac:dyDescent="0.25">
      <c r="A371" s="55" t="str">
        <f t="shared" si="30"/>
        <v> PZ 12.125 </v>
      </c>
      <c r="B371" s="63" t="str">
        <f t="shared" si="31"/>
        <v>II</v>
      </c>
      <c r="C371" s="55">
        <f t="shared" si="32"/>
        <v>35395.237999999998</v>
      </c>
      <c r="D371" s="16" t="str">
        <f t="shared" si="33"/>
        <v>vis</v>
      </c>
      <c r="E371" s="64" t="e">
        <f>VLOOKUP(C371,A!C$21:E$973,3,FALSE)</f>
        <v>#N/A</v>
      </c>
      <c r="F371" s="63" t="s">
        <v>139</v>
      </c>
      <c r="G371" s="16" t="str">
        <f t="shared" si="34"/>
        <v>35395.238</v>
      </c>
      <c r="H371" s="55">
        <f t="shared" si="35"/>
        <v>-2760.5</v>
      </c>
      <c r="I371" s="65" t="s">
        <v>565</v>
      </c>
      <c r="J371" s="66" t="s">
        <v>566</v>
      </c>
      <c r="K371" s="65">
        <v>-2760.5</v>
      </c>
      <c r="L371" s="65" t="s">
        <v>555</v>
      </c>
      <c r="M371" s="66" t="s">
        <v>144</v>
      </c>
      <c r="N371" s="66"/>
      <c r="O371" s="67" t="s">
        <v>191</v>
      </c>
      <c r="P371" s="67" t="s">
        <v>192</v>
      </c>
    </row>
    <row r="372" spans="1:16" ht="13.5" thickBot="1" x14ac:dyDescent="0.25">
      <c r="A372" s="55" t="str">
        <f t="shared" si="30"/>
        <v> PZ 12.125 </v>
      </c>
      <c r="B372" s="63" t="str">
        <f t="shared" si="31"/>
        <v>II</v>
      </c>
      <c r="C372" s="55">
        <f t="shared" si="32"/>
        <v>35402.239999999998</v>
      </c>
      <c r="D372" s="16" t="str">
        <f t="shared" si="33"/>
        <v>vis</v>
      </c>
      <c r="E372" s="64" t="e">
        <f>VLOOKUP(C372,A!C$21:E$973,3,FALSE)</f>
        <v>#N/A</v>
      </c>
      <c r="F372" s="63" t="s">
        <v>139</v>
      </c>
      <c r="G372" s="16" t="str">
        <f t="shared" si="34"/>
        <v>35402.240</v>
      </c>
      <c r="H372" s="55">
        <f t="shared" si="35"/>
        <v>-2756.5</v>
      </c>
      <c r="I372" s="65" t="s">
        <v>567</v>
      </c>
      <c r="J372" s="66" t="s">
        <v>568</v>
      </c>
      <c r="K372" s="65">
        <v>-2756.5</v>
      </c>
      <c r="L372" s="65" t="s">
        <v>555</v>
      </c>
      <c r="M372" s="66" t="s">
        <v>144</v>
      </c>
      <c r="N372" s="66"/>
      <c r="O372" s="67" t="s">
        <v>191</v>
      </c>
      <c r="P372" s="67" t="s">
        <v>192</v>
      </c>
    </row>
    <row r="373" spans="1:16" ht="13.5" thickBot="1" x14ac:dyDescent="0.25">
      <c r="A373" s="55" t="str">
        <f t="shared" si="30"/>
        <v> KVB 25.12 </v>
      </c>
      <c r="B373" s="63" t="str">
        <f t="shared" si="31"/>
        <v>I</v>
      </c>
      <c r="C373" s="55">
        <f t="shared" si="32"/>
        <v>36052.506999999998</v>
      </c>
      <c r="D373" s="16" t="str">
        <f t="shared" si="33"/>
        <v>vis</v>
      </c>
      <c r="E373" s="64" t="e">
        <f>VLOOKUP(C373,A!C$21:E$973,3,FALSE)</f>
        <v>#N/A</v>
      </c>
      <c r="F373" s="63" t="s">
        <v>139</v>
      </c>
      <c r="G373" s="16" t="str">
        <f t="shared" si="34"/>
        <v>36052.507</v>
      </c>
      <c r="H373" s="55">
        <f t="shared" si="35"/>
        <v>-2385</v>
      </c>
      <c r="I373" s="65" t="s">
        <v>569</v>
      </c>
      <c r="J373" s="66" t="s">
        <v>570</v>
      </c>
      <c r="K373" s="65">
        <v>-2385</v>
      </c>
      <c r="L373" s="65" t="s">
        <v>571</v>
      </c>
      <c r="M373" s="66" t="s">
        <v>144</v>
      </c>
      <c r="N373" s="66"/>
      <c r="O373" s="67" t="s">
        <v>412</v>
      </c>
      <c r="P373" s="67" t="s">
        <v>446</v>
      </c>
    </row>
    <row r="374" spans="1:16" ht="13.5" thickBot="1" x14ac:dyDescent="0.25">
      <c r="A374" s="55" t="str">
        <f t="shared" si="30"/>
        <v> KVB 25.12 </v>
      </c>
      <c r="B374" s="63" t="str">
        <f t="shared" si="31"/>
        <v>I</v>
      </c>
      <c r="C374" s="55">
        <f t="shared" si="32"/>
        <v>36073.453999999998</v>
      </c>
      <c r="D374" s="16" t="str">
        <f t="shared" si="33"/>
        <v>vis</v>
      </c>
      <c r="E374" s="64" t="e">
        <f>VLOOKUP(C374,A!C$21:E$973,3,FALSE)</f>
        <v>#N/A</v>
      </c>
      <c r="F374" s="63" t="s">
        <v>139</v>
      </c>
      <c r="G374" s="16" t="str">
        <f t="shared" si="34"/>
        <v>36073.454</v>
      </c>
      <c r="H374" s="55">
        <f t="shared" si="35"/>
        <v>-2373</v>
      </c>
      <c r="I374" s="65" t="s">
        <v>572</v>
      </c>
      <c r="J374" s="66" t="s">
        <v>573</v>
      </c>
      <c r="K374" s="65">
        <v>-2373</v>
      </c>
      <c r="L374" s="65" t="s">
        <v>574</v>
      </c>
      <c r="M374" s="66" t="s">
        <v>144</v>
      </c>
      <c r="N374" s="66"/>
      <c r="O374" s="67" t="s">
        <v>412</v>
      </c>
      <c r="P374" s="67" t="s">
        <v>446</v>
      </c>
    </row>
    <row r="375" spans="1:16" ht="13.5" thickBot="1" x14ac:dyDescent="0.25">
      <c r="A375" s="55" t="str">
        <f t="shared" si="30"/>
        <v> MHAR 9.8 </v>
      </c>
      <c r="B375" s="63" t="str">
        <f t="shared" si="31"/>
        <v>I</v>
      </c>
      <c r="C375" s="55">
        <f t="shared" si="32"/>
        <v>36453.398999999998</v>
      </c>
      <c r="D375" s="16" t="str">
        <f t="shared" si="33"/>
        <v>vis</v>
      </c>
      <c r="E375" s="64" t="e">
        <f>VLOOKUP(C375,A!C$21:E$973,3,FALSE)</f>
        <v>#N/A</v>
      </c>
      <c r="F375" s="63" t="s">
        <v>139</v>
      </c>
      <c r="G375" s="16" t="str">
        <f t="shared" si="34"/>
        <v>36453.399</v>
      </c>
      <c r="H375" s="55">
        <f t="shared" si="35"/>
        <v>-2156</v>
      </c>
      <c r="I375" s="65" t="s">
        <v>575</v>
      </c>
      <c r="J375" s="66" t="s">
        <v>576</v>
      </c>
      <c r="K375" s="65">
        <v>-2156</v>
      </c>
      <c r="L375" s="65" t="s">
        <v>577</v>
      </c>
      <c r="M375" s="66" t="s">
        <v>144</v>
      </c>
      <c r="N375" s="66"/>
      <c r="O375" s="67" t="s">
        <v>412</v>
      </c>
      <c r="P375" s="67" t="s">
        <v>578</v>
      </c>
    </row>
    <row r="376" spans="1:16" ht="13.5" thickBot="1" x14ac:dyDescent="0.25">
      <c r="A376" s="55" t="str">
        <f t="shared" si="30"/>
        <v> KVB 30 </v>
      </c>
      <c r="B376" s="63" t="str">
        <f t="shared" si="31"/>
        <v>II</v>
      </c>
      <c r="C376" s="55">
        <f t="shared" si="32"/>
        <v>36851.5916</v>
      </c>
      <c r="D376" s="16" t="str">
        <f t="shared" si="33"/>
        <v>vis</v>
      </c>
      <c r="E376" s="64" t="e">
        <f>VLOOKUP(C376,A!C$21:E$973,3,FALSE)</f>
        <v>#N/A</v>
      </c>
      <c r="F376" s="63" t="s">
        <v>139</v>
      </c>
      <c r="G376" s="16" t="str">
        <f t="shared" si="34"/>
        <v>36851.5916</v>
      </c>
      <c r="H376" s="55">
        <f t="shared" si="35"/>
        <v>-1928.5</v>
      </c>
      <c r="I376" s="65" t="s">
        <v>579</v>
      </c>
      <c r="J376" s="66" t="s">
        <v>580</v>
      </c>
      <c r="K376" s="65">
        <v>-1928.5</v>
      </c>
      <c r="L376" s="65" t="s">
        <v>581</v>
      </c>
      <c r="M376" s="66" t="s">
        <v>582</v>
      </c>
      <c r="N376" s="66" t="s">
        <v>583</v>
      </c>
      <c r="O376" s="67" t="s">
        <v>295</v>
      </c>
      <c r="P376" s="67" t="s">
        <v>584</v>
      </c>
    </row>
    <row r="377" spans="1:16" ht="13.5" thickBot="1" x14ac:dyDescent="0.25">
      <c r="A377" s="55" t="str">
        <f t="shared" si="30"/>
        <v> KVB 30 </v>
      </c>
      <c r="B377" s="63" t="str">
        <f t="shared" si="31"/>
        <v>II</v>
      </c>
      <c r="C377" s="55">
        <f t="shared" si="32"/>
        <v>36895.352299999999</v>
      </c>
      <c r="D377" s="16" t="str">
        <f t="shared" si="33"/>
        <v>vis</v>
      </c>
      <c r="E377" s="64" t="e">
        <f>VLOOKUP(C377,A!C$21:E$973,3,FALSE)</f>
        <v>#N/A</v>
      </c>
      <c r="F377" s="63" t="s">
        <v>139</v>
      </c>
      <c r="G377" s="16" t="str">
        <f t="shared" si="34"/>
        <v>36895.3523</v>
      </c>
      <c r="H377" s="55">
        <f t="shared" si="35"/>
        <v>-1903.5</v>
      </c>
      <c r="I377" s="65" t="s">
        <v>585</v>
      </c>
      <c r="J377" s="66" t="s">
        <v>586</v>
      </c>
      <c r="K377" s="65">
        <v>-1903.5</v>
      </c>
      <c r="L377" s="65" t="s">
        <v>587</v>
      </c>
      <c r="M377" s="66" t="s">
        <v>582</v>
      </c>
      <c r="N377" s="66" t="s">
        <v>583</v>
      </c>
      <c r="O377" s="67" t="s">
        <v>295</v>
      </c>
      <c r="P377" s="67" t="s">
        <v>584</v>
      </c>
    </row>
    <row r="378" spans="1:16" ht="13.5" thickBot="1" x14ac:dyDescent="0.25">
      <c r="A378" s="55" t="str">
        <f t="shared" si="30"/>
        <v> MHAR 9.10 </v>
      </c>
      <c r="B378" s="63" t="str">
        <f t="shared" si="31"/>
        <v>II</v>
      </c>
      <c r="C378" s="55">
        <f t="shared" si="32"/>
        <v>36895.366000000002</v>
      </c>
      <c r="D378" s="16" t="str">
        <f t="shared" si="33"/>
        <v>vis</v>
      </c>
      <c r="E378" s="64" t="e">
        <f>VLOOKUP(C378,A!C$21:E$973,3,FALSE)</f>
        <v>#N/A</v>
      </c>
      <c r="F378" s="63" t="s">
        <v>139</v>
      </c>
      <c r="G378" s="16" t="str">
        <f t="shared" si="34"/>
        <v>36895.366</v>
      </c>
      <c r="H378" s="55">
        <f t="shared" si="35"/>
        <v>-1903.5</v>
      </c>
      <c r="I378" s="65" t="s">
        <v>588</v>
      </c>
      <c r="J378" s="66" t="s">
        <v>589</v>
      </c>
      <c r="K378" s="65">
        <v>-1903.5</v>
      </c>
      <c r="L378" s="65" t="s">
        <v>590</v>
      </c>
      <c r="M378" s="66" t="s">
        <v>144</v>
      </c>
      <c r="N378" s="66"/>
      <c r="O378" s="67" t="s">
        <v>412</v>
      </c>
      <c r="P378" s="67" t="s">
        <v>591</v>
      </c>
    </row>
    <row r="379" spans="1:16" ht="13.5" thickBot="1" x14ac:dyDescent="0.25">
      <c r="A379" s="55" t="str">
        <f t="shared" si="30"/>
        <v> MHAR 9.8 </v>
      </c>
      <c r="B379" s="63" t="str">
        <f t="shared" si="31"/>
        <v>I</v>
      </c>
      <c r="C379" s="55">
        <f t="shared" si="32"/>
        <v>37281.370000000003</v>
      </c>
      <c r="D379" s="16" t="str">
        <f t="shared" si="33"/>
        <v>vis</v>
      </c>
      <c r="E379" s="64" t="e">
        <f>VLOOKUP(C379,A!C$21:E$973,3,FALSE)</f>
        <v>#N/A</v>
      </c>
      <c r="F379" s="63" t="s">
        <v>139</v>
      </c>
      <c r="G379" s="16" t="str">
        <f t="shared" si="34"/>
        <v>37281.370</v>
      </c>
      <c r="H379" s="55">
        <f t="shared" si="35"/>
        <v>-1683</v>
      </c>
      <c r="I379" s="65" t="s">
        <v>592</v>
      </c>
      <c r="J379" s="66" t="s">
        <v>593</v>
      </c>
      <c r="K379" s="65">
        <v>-1683</v>
      </c>
      <c r="L379" s="65" t="s">
        <v>526</v>
      </c>
      <c r="M379" s="66" t="s">
        <v>144</v>
      </c>
      <c r="N379" s="66"/>
      <c r="O379" s="67" t="s">
        <v>412</v>
      </c>
      <c r="P379" s="67" t="s">
        <v>578</v>
      </c>
    </row>
    <row r="380" spans="1:16" ht="13.5" thickBot="1" x14ac:dyDescent="0.25">
      <c r="A380" s="55" t="str">
        <f t="shared" si="30"/>
        <v> MHAR 9.8 </v>
      </c>
      <c r="B380" s="63" t="str">
        <f t="shared" si="31"/>
        <v>I</v>
      </c>
      <c r="C380" s="55">
        <f t="shared" si="32"/>
        <v>37365.370999999999</v>
      </c>
      <c r="D380" s="16" t="str">
        <f t="shared" si="33"/>
        <v>vis</v>
      </c>
      <c r="E380" s="64" t="e">
        <f>VLOOKUP(C380,A!C$21:E$973,3,FALSE)</f>
        <v>#N/A</v>
      </c>
      <c r="F380" s="63" t="s">
        <v>139</v>
      </c>
      <c r="G380" s="16" t="str">
        <f t="shared" si="34"/>
        <v>37365.371</v>
      </c>
      <c r="H380" s="55">
        <f t="shared" si="35"/>
        <v>-1635</v>
      </c>
      <c r="I380" s="65" t="s">
        <v>594</v>
      </c>
      <c r="J380" s="66" t="s">
        <v>595</v>
      </c>
      <c r="K380" s="65">
        <v>-1635</v>
      </c>
      <c r="L380" s="65" t="s">
        <v>596</v>
      </c>
      <c r="M380" s="66" t="s">
        <v>144</v>
      </c>
      <c r="N380" s="66"/>
      <c r="O380" s="67" t="s">
        <v>412</v>
      </c>
      <c r="P380" s="67" t="s">
        <v>578</v>
      </c>
    </row>
    <row r="381" spans="1:16" ht="13.5" thickBot="1" x14ac:dyDescent="0.25">
      <c r="A381" s="55" t="str">
        <f t="shared" si="30"/>
        <v> MHAR 9.10 </v>
      </c>
      <c r="B381" s="63" t="str">
        <f t="shared" si="31"/>
        <v>II</v>
      </c>
      <c r="C381" s="55">
        <f t="shared" si="32"/>
        <v>37583.285000000003</v>
      </c>
      <c r="D381" s="16" t="str">
        <f t="shared" si="33"/>
        <v>vis</v>
      </c>
      <c r="E381" s="64" t="e">
        <f>VLOOKUP(C381,A!C$21:E$973,3,FALSE)</f>
        <v>#N/A</v>
      </c>
      <c r="F381" s="63" t="s">
        <v>139</v>
      </c>
      <c r="G381" s="16" t="str">
        <f t="shared" si="34"/>
        <v>37583.285</v>
      </c>
      <c r="H381" s="55">
        <f t="shared" si="35"/>
        <v>-1510.5</v>
      </c>
      <c r="I381" s="65" t="s">
        <v>597</v>
      </c>
      <c r="J381" s="66" t="s">
        <v>598</v>
      </c>
      <c r="K381" s="65">
        <v>-1510.5</v>
      </c>
      <c r="L381" s="65" t="s">
        <v>599</v>
      </c>
      <c r="M381" s="66" t="s">
        <v>144</v>
      </c>
      <c r="N381" s="66"/>
      <c r="O381" s="67" t="s">
        <v>412</v>
      </c>
      <c r="P381" s="67" t="s">
        <v>591</v>
      </c>
    </row>
    <row r="382" spans="1:16" ht="13.5" thickBot="1" x14ac:dyDescent="0.25">
      <c r="A382" s="55" t="str">
        <f t="shared" si="30"/>
        <v> MHAR 9.8 </v>
      </c>
      <c r="B382" s="63" t="str">
        <f t="shared" si="31"/>
        <v>I</v>
      </c>
      <c r="C382" s="55">
        <f t="shared" si="32"/>
        <v>37696.239000000001</v>
      </c>
      <c r="D382" s="16" t="str">
        <f t="shared" si="33"/>
        <v>vis</v>
      </c>
      <c r="E382" s="64" t="e">
        <f>VLOOKUP(C382,A!C$21:E$973,3,FALSE)</f>
        <v>#N/A</v>
      </c>
      <c r="F382" s="63" t="s">
        <v>139</v>
      </c>
      <c r="G382" s="16" t="str">
        <f t="shared" si="34"/>
        <v>37696.239</v>
      </c>
      <c r="H382" s="55">
        <f t="shared" si="35"/>
        <v>-1446</v>
      </c>
      <c r="I382" s="65" t="s">
        <v>600</v>
      </c>
      <c r="J382" s="66" t="s">
        <v>601</v>
      </c>
      <c r="K382" s="65">
        <v>-1446</v>
      </c>
      <c r="L382" s="65" t="s">
        <v>515</v>
      </c>
      <c r="M382" s="66" t="s">
        <v>144</v>
      </c>
      <c r="N382" s="66"/>
      <c r="O382" s="67" t="s">
        <v>412</v>
      </c>
      <c r="P382" s="67" t="s">
        <v>578</v>
      </c>
    </row>
    <row r="383" spans="1:16" ht="13.5" thickBot="1" x14ac:dyDescent="0.25">
      <c r="A383" s="55" t="str">
        <f t="shared" si="30"/>
        <v> MHAR 9.10 </v>
      </c>
      <c r="B383" s="63" t="str">
        <f t="shared" si="31"/>
        <v>II</v>
      </c>
      <c r="C383" s="55">
        <f t="shared" si="32"/>
        <v>37917.582999999999</v>
      </c>
      <c r="D383" s="16" t="str">
        <f t="shared" si="33"/>
        <v>vis</v>
      </c>
      <c r="E383" s="64" t="e">
        <f>VLOOKUP(C383,A!C$21:E$973,3,FALSE)</f>
        <v>#N/A</v>
      </c>
      <c r="F383" s="63" t="s">
        <v>139</v>
      </c>
      <c r="G383" s="16" t="str">
        <f t="shared" si="34"/>
        <v>37917.583</v>
      </c>
      <c r="H383" s="55">
        <f t="shared" si="35"/>
        <v>-1319.5</v>
      </c>
      <c r="I383" s="65" t="s">
        <v>602</v>
      </c>
      <c r="J383" s="66" t="s">
        <v>603</v>
      </c>
      <c r="K383" s="65">
        <v>-1319.5</v>
      </c>
      <c r="L383" s="65" t="s">
        <v>604</v>
      </c>
      <c r="M383" s="66" t="s">
        <v>144</v>
      </c>
      <c r="N383" s="66"/>
      <c r="O383" s="67" t="s">
        <v>412</v>
      </c>
      <c r="P383" s="67" t="s">
        <v>591</v>
      </c>
    </row>
    <row r="384" spans="1:16" ht="13.5" thickBot="1" x14ac:dyDescent="0.25">
      <c r="A384" s="55" t="str">
        <f t="shared" si="30"/>
        <v> MHAR 9.8 </v>
      </c>
      <c r="B384" s="63" t="str">
        <f t="shared" si="31"/>
        <v>I</v>
      </c>
      <c r="C384" s="55">
        <f t="shared" si="32"/>
        <v>37946.557999999997</v>
      </c>
      <c r="D384" s="16" t="str">
        <f t="shared" si="33"/>
        <v>vis</v>
      </c>
      <c r="E384" s="64" t="e">
        <f>VLOOKUP(C384,A!C$21:E$973,3,FALSE)</f>
        <v>#N/A</v>
      </c>
      <c r="F384" s="63" t="s">
        <v>139</v>
      </c>
      <c r="G384" s="16" t="str">
        <f t="shared" si="34"/>
        <v>37946.558</v>
      </c>
      <c r="H384" s="55">
        <f t="shared" si="35"/>
        <v>-1303</v>
      </c>
      <c r="I384" s="65" t="s">
        <v>605</v>
      </c>
      <c r="J384" s="66" t="s">
        <v>606</v>
      </c>
      <c r="K384" s="65">
        <v>-1303</v>
      </c>
      <c r="L384" s="65" t="s">
        <v>607</v>
      </c>
      <c r="M384" s="66" t="s">
        <v>144</v>
      </c>
      <c r="N384" s="66"/>
      <c r="O384" s="67" t="s">
        <v>412</v>
      </c>
      <c r="P384" s="67" t="s">
        <v>578</v>
      </c>
    </row>
    <row r="385" spans="1:16" ht="13.5" thickBot="1" x14ac:dyDescent="0.25">
      <c r="A385" s="55" t="str">
        <f t="shared" si="30"/>
        <v> MHAR 9.8 </v>
      </c>
      <c r="B385" s="63" t="str">
        <f t="shared" si="31"/>
        <v>I</v>
      </c>
      <c r="C385" s="55">
        <f t="shared" si="32"/>
        <v>38060.311000000002</v>
      </c>
      <c r="D385" s="16" t="str">
        <f t="shared" si="33"/>
        <v>vis</v>
      </c>
      <c r="E385" s="64" t="e">
        <f>VLOOKUP(C385,A!C$21:E$973,3,FALSE)</f>
        <v>#N/A</v>
      </c>
      <c r="F385" s="63" t="s">
        <v>139</v>
      </c>
      <c r="G385" s="16" t="str">
        <f t="shared" si="34"/>
        <v>38060.311</v>
      </c>
      <c r="H385" s="55">
        <f t="shared" si="35"/>
        <v>-1238</v>
      </c>
      <c r="I385" s="65" t="s">
        <v>608</v>
      </c>
      <c r="J385" s="66" t="s">
        <v>609</v>
      </c>
      <c r="K385" s="65">
        <v>-1238</v>
      </c>
      <c r="L385" s="65" t="s">
        <v>610</v>
      </c>
      <c r="M385" s="66" t="s">
        <v>144</v>
      </c>
      <c r="N385" s="66"/>
      <c r="O385" s="67" t="s">
        <v>412</v>
      </c>
      <c r="P385" s="67" t="s">
        <v>578</v>
      </c>
    </row>
    <row r="386" spans="1:16" ht="13.5" thickBot="1" x14ac:dyDescent="0.25">
      <c r="A386" s="55" t="str">
        <f t="shared" si="30"/>
        <v> MHAR 9.8 </v>
      </c>
      <c r="B386" s="63" t="str">
        <f t="shared" si="31"/>
        <v>I</v>
      </c>
      <c r="C386" s="55">
        <f t="shared" si="32"/>
        <v>38284.381000000001</v>
      </c>
      <c r="D386" s="16" t="str">
        <f t="shared" si="33"/>
        <v>vis</v>
      </c>
      <c r="E386" s="64" t="e">
        <f>VLOOKUP(C386,A!C$21:E$973,3,FALSE)</f>
        <v>#N/A</v>
      </c>
      <c r="F386" s="63" t="s">
        <v>139</v>
      </c>
      <c r="G386" s="16" t="str">
        <f t="shared" si="34"/>
        <v>38284.381</v>
      </c>
      <c r="H386" s="55">
        <f t="shared" si="35"/>
        <v>-1110</v>
      </c>
      <c r="I386" s="65" t="s">
        <v>611</v>
      </c>
      <c r="J386" s="66" t="s">
        <v>612</v>
      </c>
      <c r="K386" s="65">
        <v>-1110</v>
      </c>
      <c r="L386" s="65" t="s">
        <v>613</v>
      </c>
      <c r="M386" s="66" t="s">
        <v>144</v>
      </c>
      <c r="N386" s="66"/>
      <c r="O386" s="67" t="s">
        <v>412</v>
      </c>
      <c r="P386" s="67" t="s">
        <v>578</v>
      </c>
    </row>
    <row r="387" spans="1:16" ht="13.5" thickBot="1" x14ac:dyDescent="0.25">
      <c r="A387" s="55" t="str">
        <f t="shared" si="30"/>
        <v> MHAR 9.10 </v>
      </c>
      <c r="B387" s="63" t="str">
        <f t="shared" si="31"/>
        <v>II</v>
      </c>
      <c r="C387" s="55">
        <f t="shared" si="32"/>
        <v>38290.493000000002</v>
      </c>
      <c r="D387" s="16" t="str">
        <f t="shared" si="33"/>
        <v>vis</v>
      </c>
      <c r="E387" s="64" t="e">
        <f>VLOOKUP(C387,A!C$21:E$973,3,FALSE)</f>
        <v>#N/A</v>
      </c>
      <c r="F387" s="63" t="s">
        <v>139</v>
      </c>
      <c r="G387" s="16" t="str">
        <f t="shared" si="34"/>
        <v>38290.493</v>
      </c>
      <c r="H387" s="55">
        <f t="shared" si="35"/>
        <v>-1106.5</v>
      </c>
      <c r="I387" s="65" t="s">
        <v>614</v>
      </c>
      <c r="J387" s="66" t="s">
        <v>615</v>
      </c>
      <c r="K387" s="65">
        <v>-1106.5</v>
      </c>
      <c r="L387" s="65" t="s">
        <v>616</v>
      </c>
      <c r="M387" s="66" t="s">
        <v>144</v>
      </c>
      <c r="N387" s="66"/>
      <c r="O387" s="67" t="s">
        <v>412</v>
      </c>
      <c r="P387" s="67" t="s">
        <v>591</v>
      </c>
    </row>
    <row r="388" spans="1:16" ht="13.5" thickBot="1" x14ac:dyDescent="0.25">
      <c r="A388" s="55" t="str">
        <f t="shared" si="30"/>
        <v> MHAR 9.10 </v>
      </c>
      <c r="B388" s="63" t="str">
        <f t="shared" si="31"/>
        <v>II</v>
      </c>
      <c r="C388" s="55">
        <f t="shared" si="32"/>
        <v>38467.305999999997</v>
      </c>
      <c r="D388" s="16" t="str">
        <f t="shared" si="33"/>
        <v>vis</v>
      </c>
      <c r="E388" s="64" t="e">
        <f>VLOOKUP(C388,A!C$21:E$973,3,FALSE)</f>
        <v>#N/A</v>
      </c>
      <c r="F388" s="63" t="s">
        <v>139</v>
      </c>
      <c r="G388" s="16" t="str">
        <f t="shared" si="34"/>
        <v>38467.306</v>
      </c>
      <c r="H388" s="55">
        <f t="shared" si="35"/>
        <v>-1005.5</v>
      </c>
      <c r="I388" s="65" t="s">
        <v>617</v>
      </c>
      <c r="J388" s="66" t="s">
        <v>618</v>
      </c>
      <c r="K388" s="65">
        <v>-1005.5</v>
      </c>
      <c r="L388" s="65" t="s">
        <v>538</v>
      </c>
      <c r="M388" s="66" t="s">
        <v>144</v>
      </c>
      <c r="N388" s="66"/>
      <c r="O388" s="67" t="s">
        <v>412</v>
      </c>
      <c r="P388" s="67" t="s">
        <v>591</v>
      </c>
    </row>
    <row r="389" spans="1:16" ht="13.5" thickBot="1" x14ac:dyDescent="0.25">
      <c r="A389" s="55" t="str">
        <f t="shared" si="30"/>
        <v> MHAR 9.10 </v>
      </c>
      <c r="B389" s="63" t="str">
        <f t="shared" si="31"/>
        <v>II</v>
      </c>
      <c r="C389" s="55">
        <f t="shared" si="32"/>
        <v>38584.506000000001</v>
      </c>
      <c r="D389" s="16" t="str">
        <f t="shared" si="33"/>
        <v>vis</v>
      </c>
      <c r="E389" s="64" t="e">
        <f>VLOOKUP(C389,A!C$21:E$973,3,FALSE)</f>
        <v>#N/A</v>
      </c>
      <c r="F389" s="63" t="s">
        <v>139</v>
      </c>
      <c r="G389" s="16" t="str">
        <f t="shared" si="34"/>
        <v>38584.506</v>
      </c>
      <c r="H389" s="55">
        <f t="shared" si="35"/>
        <v>-938.5</v>
      </c>
      <c r="I389" s="65" t="s">
        <v>619</v>
      </c>
      <c r="J389" s="66" t="s">
        <v>620</v>
      </c>
      <c r="K389" s="65">
        <v>-938.5</v>
      </c>
      <c r="L389" s="65" t="s">
        <v>621</v>
      </c>
      <c r="M389" s="66" t="s">
        <v>144</v>
      </c>
      <c r="N389" s="66"/>
      <c r="O389" s="67" t="s">
        <v>412</v>
      </c>
      <c r="P389" s="67" t="s">
        <v>591</v>
      </c>
    </row>
    <row r="390" spans="1:16" ht="13.5" thickBot="1" x14ac:dyDescent="0.25">
      <c r="A390" s="55" t="str">
        <f t="shared" si="30"/>
        <v> MHAR 9.8 </v>
      </c>
      <c r="B390" s="63" t="str">
        <f t="shared" si="31"/>
        <v>I</v>
      </c>
      <c r="C390" s="55">
        <f t="shared" si="32"/>
        <v>38669.474999999999</v>
      </c>
      <c r="D390" s="16" t="str">
        <f t="shared" si="33"/>
        <v>vis</v>
      </c>
      <c r="E390" s="64" t="e">
        <f>VLOOKUP(C390,A!C$21:E$973,3,FALSE)</f>
        <v>#N/A</v>
      </c>
      <c r="F390" s="63" t="s">
        <v>139</v>
      </c>
      <c r="G390" s="16" t="str">
        <f t="shared" si="34"/>
        <v>38669.475</v>
      </c>
      <c r="H390" s="55">
        <f t="shared" si="35"/>
        <v>-890</v>
      </c>
      <c r="I390" s="65" t="s">
        <v>622</v>
      </c>
      <c r="J390" s="66" t="s">
        <v>623</v>
      </c>
      <c r="K390" s="65">
        <v>-890</v>
      </c>
      <c r="L390" s="65" t="s">
        <v>532</v>
      </c>
      <c r="M390" s="66" t="s">
        <v>144</v>
      </c>
      <c r="N390" s="66"/>
      <c r="O390" s="67" t="s">
        <v>412</v>
      </c>
      <c r="P390" s="67" t="s">
        <v>578</v>
      </c>
    </row>
    <row r="391" spans="1:16" ht="13.5" thickBot="1" x14ac:dyDescent="0.25">
      <c r="A391" s="55" t="str">
        <f t="shared" si="30"/>
        <v> MHAR 9.9 </v>
      </c>
      <c r="B391" s="63" t="str">
        <f t="shared" si="31"/>
        <v>I</v>
      </c>
      <c r="C391" s="55">
        <f t="shared" si="32"/>
        <v>39026.561000000002</v>
      </c>
      <c r="D391" s="16" t="str">
        <f t="shared" si="33"/>
        <v>vis</v>
      </c>
      <c r="E391" s="64" t="e">
        <f>VLOOKUP(C391,A!C$21:E$973,3,FALSE)</f>
        <v>#N/A</v>
      </c>
      <c r="F391" s="63" t="s">
        <v>139</v>
      </c>
      <c r="G391" s="16" t="str">
        <f t="shared" si="34"/>
        <v>39026.561</v>
      </c>
      <c r="H391" s="55">
        <f t="shared" si="35"/>
        <v>-686</v>
      </c>
      <c r="I391" s="65" t="s">
        <v>624</v>
      </c>
      <c r="J391" s="66" t="s">
        <v>625</v>
      </c>
      <c r="K391" s="65">
        <v>-686</v>
      </c>
      <c r="L391" s="65" t="s">
        <v>555</v>
      </c>
      <c r="M391" s="66" t="s">
        <v>144</v>
      </c>
      <c r="N391" s="66"/>
      <c r="O391" s="67" t="s">
        <v>412</v>
      </c>
      <c r="P391" s="67" t="s">
        <v>626</v>
      </c>
    </row>
    <row r="392" spans="1:16" ht="13.5" thickBot="1" x14ac:dyDescent="0.25">
      <c r="A392" s="55" t="str">
        <f t="shared" si="30"/>
        <v> MHAR 9.11 </v>
      </c>
      <c r="B392" s="63" t="str">
        <f t="shared" si="31"/>
        <v>II</v>
      </c>
      <c r="C392" s="55">
        <f t="shared" si="32"/>
        <v>39027.430999999997</v>
      </c>
      <c r="D392" s="16" t="str">
        <f t="shared" si="33"/>
        <v>vis</v>
      </c>
      <c r="E392" s="64" t="e">
        <f>VLOOKUP(C392,A!C$21:E$973,3,FALSE)</f>
        <v>#N/A</v>
      </c>
      <c r="F392" s="63" t="s">
        <v>139</v>
      </c>
      <c r="G392" s="16" t="str">
        <f t="shared" si="34"/>
        <v>39027.431</v>
      </c>
      <c r="H392" s="55">
        <f t="shared" si="35"/>
        <v>-685.5</v>
      </c>
      <c r="I392" s="65" t="s">
        <v>627</v>
      </c>
      <c r="J392" s="66" t="s">
        <v>628</v>
      </c>
      <c r="K392" s="65">
        <v>-685.5</v>
      </c>
      <c r="L392" s="65" t="s">
        <v>547</v>
      </c>
      <c r="M392" s="66" t="s">
        <v>144</v>
      </c>
      <c r="N392" s="66"/>
      <c r="O392" s="67" t="s">
        <v>412</v>
      </c>
      <c r="P392" s="67" t="s">
        <v>629</v>
      </c>
    </row>
    <row r="393" spans="1:16" ht="13.5" thickBot="1" x14ac:dyDescent="0.25">
      <c r="A393" s="55" t="str">
        <f t="shared" si="30"/>
        <v> MHAR 9.11 </v>
      </c>
      <c r="B393" s="63" t="str">
        <f t="shared" si="31"/>
        <v>II</v>
      </c>
      <c r="C393" s="55">
        <f t="shared" si="32"/>
        <v>39034.457000000002</v>
      </c>
      <c r="D393" s="16" t="str">
        <f t="shared" si="33"/>
        <v>vis</v>
      </c>
      <c r="E393" s="64" t="e">
        <f>VLOOKUP(C393,A!C$21:E$973,3,FALSE)</f>
        <v>#N/A</v>
      </c>
      <c r="F393" s="63" t="s">
        <v>139</v>
      </c>
      <c r="G393" s="16" t="str">
        <f t="shared" si="34"/>
        <v>39034.457</v>
      </c>
      <c r="H393" s="55">
        <f t="shared" si="35"/>
        <v>-681.5</v>
      </c>
      <c r="I393" s="65" t="s">
        <v>630</v>
      </c>
      <c r="J393" s="66" t="s">
        <v>631</v>
      </c>
      <c r="K393" s="65">
        <v>-681.5</v>
      </c>
      <c r="L393" s="65" t="s">
        <v>632</v>
      </c>
      <c r="M393" s="66" t="s">
        <v>144</v>
      </c>
      <c r="N393" s="66"/>
      <c r="O393" s="67" t="s">
        <v>412</v>
      </c>
      <c r="P393" s="67" t="s">
        <v>629</v>
      </c>
    </row>
    <row r="394" spans="1:16" ht="13.5" thickBot="1" x14ac:dyDescent="0.25">
      <c r="A394" s="55" t="str">
        <f t="shared" si="30"/>
        <v> MHAR 9.9 </v>
      </c>
      <c r="B394" s="63" t="str">
        <f t="shared" si="31"/>
        <v>I</v>
      </c>
      <c r="C394" s="55">
        <f t="shared" si="32"/>
        <v>39056.345000000001</v>
      </c>
      <c r="D394" s="16" t="str">
        <f t="shared" si="33"/>
        <v>vis</v>
      </c>
      <c r="E394" s="64" t="e">
        <f>VLOOKUP(C394,A!C$21:E$973,3,FALSE)</f>
        <v>#N/A</v>
      </c>
      <c r="F394" s="63" t="s">
        <v>139</v>
      </c>
      <c r="G394" s="16" t="str">
        <f t="shared" si="34"/>
        <v>39056.345</v>
      </c>
      <c r="H394" s="55">
        <f t="shared" si="35"/>
        <v>-669</v>
      </c>
      <c r="I394" s="65" t="s">
        <v>633</v>
      </c>
      <c r="J394" s="66" t="s">
        <v>634</v>
      </c>
      <c r="K394" s="65">
        <v>-669</v>
      </c>
      <c r="L394" s="65" t="s">
        <v>635</v>
      </c>
      <c r="M394" s="66" t="s">
        <v>144</v>
      </c>
      <c r="N394" s="66"/>
      <c r="O394" s="67" t="s">
        <v>412</v>
      </c>
      <c r="P394" s="67" t="s">
        <v>626</v>
      </c>
    </row>
    <row r="395" spans="1:16" ht="13.5" thickBot="1" x14ac:dyDescent="0.25">
      <c r="A395" s="55" t="str">
        <f t="shared" ref="A395:A458" si="36">P395</f>
        <v> MVS 5.141 </v>
      </c>
      <c r="B395" s="63" t="str">
        <f t="shared" ref="B395:B458" si="37">IF(H395=INT(H395),"I","II")</f>
        <v>II</v>
      </c>
      <c r="C395" s="55">
        <f t="shared" ref="C395:C458" si="38">1*G395</f>
        <v>39286.495999999999</v>
      </c>
      <c r="D395" s="16" t="str">
        <f t="shared" ref="D395:D458" si="39">VLOOKUP(F395,I$1:J$5,2,FALSE)</f>
        <v>vis</v>
      </c>
      <c r="E395" s="64" t="e">
        <f>VLOOKUP(C395,A!C$21:E$973,3,FALSE)</f>
        <v>#N/A</v>
      </c>
      <c r="F395" s="63" t="s">
        <v>139</v>
      </c>
      <c r="G395" s="16" t="str">
        <f t="shared" ref="G395:G458" si="40">MID(I395,3,LEN(I395)-3)</f>
        <v>39286.496</v>
      </c>
      <c r="H395" s="55">
        <f t="shared" ref="H395:H458" si="41">1*K395</f>
        <v>-537.5</v>
      </c>
      <c r="I395" s="65" t="s">
        <v>636</v>
      </c>
      <c r="J395" s="66" t="s">
        <v>637</v>
      </c>
      <c r="K395" s="65">
        <v>-537.5</v>
      </c>
      <c r="L395" s="65" t="s">
        <v>638</v>
      </c>
      <c r="M395" s="66" t="s">
        <v>144</v>
      </c>
      <c r="N395" s="66"/>
      <c r="O395" s="67" t="s">
        <v>639</v>
      </c>
      <c r="P395" s="67" t="s">
        <v>640</v>
      </c>
    </row>
    <row r="396" spans="1:16" ht="13.5" thickBot="1" x14ac:dyDescent="0.25">
      <c r="A396" s="55" t="str">
        <f t="shared" si="36"/>
        <v> MHAR 9.9 </v>
      </c>
      <c r="B396" s="63" t="str">
        <f t="shared" si="37"/>
        <v>I</v>
      </c>
      <c r="C396" s="55">
        <f t="shared" si="38"/>
        <v>39378.400999999998</v>
      </c>
      <c r="D396" s="16" t="str">
        <f t="shared" si="39"/>
        <v>vis</v>
      </c>
      <c r="E396" s="64" t="e">
        <f>VLOOKUP(C396,A!C$21:E$973,3,FALSE)</f>
        <v>#N/A</v>
      </c>
      <c r="F396" s="63" t="s">
        <v>139</v>
      </c>
      <c r="G396" s="16" t="str">
        <f t="shared" si="40"/>
        <v>39378.401</v>
      </c>
      <c r="H396" s="55">
        <f t="shared" si="41"/>
        <v>-485</v>
      </c>
      <c r="I396" s="65" t="s">
        <v>641</v>
      </c>
      <c r="J396" s="66" t="s">
        <v>642</v>
      </c>
      <c r="K396" s="65">
        <v>-485</v>
      </c>
      <c r="L396" s="65" t="s">
        <v>523</v>
      </c>
      <c r="M396" s="66" t="s">
        <v>144</v>
      </c>
      <c r="N396" s="66"/>
      <c r="O396" s="67" t="s">
        <v>412</v>
      </c>
      <c r="P396" s="67" t="s">
        <v>626</v>
      </c>
    </row>
    <row r="397" spans="1:16" ht="13.5" thickBot="1" x14ac:dyDescent="0.25">
      <c r="A397" s="55" t="str">
        <f t="shared" si="36"/>
        <v> MVS 5.141 </v>
      </c>
      <c r="B397" s="63" t="str">
        <f t="shared" si="37"/>
        <v>I</v>
      </c>
      <c r="C397" s="55">
        <f t="shared" si="38"/>
        <v>39385.470999999998</v>
      </c>
      <c r="D397" s="16" t="str">
        <f t="shared" si="39"/>
        <v>vis</v>
      </c>
      <c r="E397" s="64" t="e">
        <f>VLOOKUP(C397,A!C$21:E$973,3,FALSE)</f>
        <v>#N/A</v>
      </c>
      <c r="F397" s="63" t="s">
        <v>139</v>
      </c>
      <c r="G397" s="16" t="str">
        <f t="shared" si="40"/>
        <v>39385.471</v>
      </c>
      <c r="H397" s="55">
        <f t="shared" si="41"/>
        <v>-481</v>
      </c>
      <c r="I397" s="65" t="s">
        <v>643</v>
      </c>
      <c r="J397" s="66" t="s">
        <v>644</v>
      </c>
      <c r="K397" s="65">
        <v>-481</v>
      </c>
      <c r="L397" s="65" t="s">
        <v>645</v>
      </c>
      <c r="M397" s="66" t="s">
        <v>144</v>
      </c>
      <c r="N397" s="66"/>
      <c r="O397" s="67" t="s">
        <v>639</v>
      </c>
      <c r="P397" s="67" t="s">
        <v>640</v>
      </c>
    </row>
    <row r="398" spans="1:16" ht="13.5" thickBot="1" x14ac:dyDescent="0.25">
      <c r="A398" s="55" t="str">
        <f t="shared" si="36"/>
        <v> MVS 5.141 </v>
      </c>
      <c r="B398" s="63" t="str">
        <f t="shared" si="37"/>
        <v>I</v>
      </c>
      <c r="C398" s="55">
        <f t="shared" si="38"/>
        <v>39441.463000000003</v>
      </c>
      <c r="D398" s="16" t="str">
        <f t="shared" si="39"/>
        <v>vis</v>
      </c>
      <c r="E398" s="64" t="e">
        <f>VLOOKUP(C398,A!C$21:E$973,3,FALSE)</f>
        <v>#N/A</v>
      </c>
      <c r="F398" s="63" t="s">
        <v>139</v>
      </c>
      <c r="G398" s="16" t="str">
        <f t="shared" si="40"/>
        <v>39441.463</v>
      </c>
      <c r="H398" s="55">
        <f t="shared" si="41"/>
        <v>-449</v>
      </c>
      <c r="I398" s="65" t="s">
        <v>646</v>
      </c>
      <c r="J398" s="66" t="s">
        <v>647</v>
      </c>
      <c r="K398" s="65">
        <v>-449</v>
      </c>
      <c r="L398" s="65" t="s">
        <v>564</v>
      </c>
      <c r="M398" s="66" t="s">
        <v>144</v>
      </c>
      <c r="N398" s="66"/>
      <c r="O398" s="67" t="s">
        <v>639</v>
      </c>
      <c r="P398" s="67" t="s">
        <v>640</v>
      </c>
    </row>
    <row r="399" spans="1:16" ht="13.5" thickBot="1" x14ac:dyDescent="0.25">
      <c r="A399" s="55" t="str">
        <f t="shared" si="36"/>
        <v> MHAR 9.11 </v>
      </c>
      <c r="B399" s="63" t="str">
        <f t="shared" si="37"/>
        <v>II</v>
      </c>
      <c r="C399" s="55">
        <f t="shared" si="38"/>
        <v>39533.326999999997</v>
      </c>
      <c r="D399" s="16" t="str">
        <f t="shared" si="39"/>
        <v>vis</v>
      </c>
      <c r="E399" s="64" t="e">
        <f>VLOOKUP(C399,A!C$21:E$973,3,FALSE)</f>
        <v>#N/A</v>
      </c>
      <c r="F399" s="63" t="s">
        <v>139</v>
      </c>
      <c r="G399" s="16" t="str">
        <f t="shared" si="40"/>
        <v>39533.327</v>
      </c>
      <c r="H399" s="55">
        <f t="shared" si="41"/>
        <v>-396.5</v>
      </c>
      <c r="I399" s="65" t="s">
        <v>648</v>
      </c>
      <c r="J399" s="66" t="s">
        <v>649</v>
      </c>
      <c r="K399" s="65">
        <v>-396.5</v>
      </c>
      <c r="L399" s="65" t="s">
        <v>616</v>
      </c>
      <c r="M399" s="66" t="s">
        <v>144</v>
      </c>
      <c r="N399" s="66"/>
      <c r="O399" s="67" t="s">
        <v>412</v>
      </c>
      <c r="P399" s="67" t="s">
        <v>629</v>
      </c>
    </row>
    <row r="400" spans="1:16" ht="13.5" thickBot="1" x14ac:dyDescent="0.25">
      <c r="A400" s="55" t="str">
        <f t="shared" si="36"/>
        <v> MHAR 9.9 </v>
      </c>
      <c r="B400" s="63" t="str">
        <f t="shared" si="37"/>
        <v>I</v>
      </c>
      <c r="C400" s="55">
        <f t="shared" si="38"/>
        <v>39651.504000000001</v>
      </c>
      <c r="D400" s="16" t="str">
        <f t="shared" si="39"/>
        <v>vis</v>
      </c>
      <c r="E400" s="64" t="e">
        <f>VLOOKUP(C400,A!C$21:E$973,3,FALSE)</f>
        <v>#N/A</v>
      </c>
      <c r="F400" s="63" t="s">
        <v>139</v>
      </c>
      <c r="G400" s="16" t="str">
        <f t="shared" si="40"/>
        <v>39651.504</v>
      </c>
      <c r="H400" s="55">
        <f t="shared" si="41"/>
        <v>-329</v>
      </c>
      <c r="I400" s="65" t="s">
        <v>650</v>
      </c>
      <c r="J400" s="66" t="s">
        <v>651</v>
      </c>
      <c r="K400" s="65">
        <v>-329</v>
      </c>
      <c r="L400" s="65" t="s">
        <v>544</v>
      </c>
      <c r="M400" s="66" t="s">
        <v>144</v>
      </c>
      <c r="N400" s="66"/>
      <c r="O400" s="67" t="s">
        <v>412</v>
      </c>
      <c r="P400" s="67" t="s">
        <v>626</v>
      </c>
    </row>
    <row r="401" spans="1:16" ht="13.5" thickBot="1" x14ac:dyDescent="0.25">
      <c r="A401" s="55" t="str">
        <f t="shared" si="36"/>
        <v>IBVS 386 </v>
      </c>
      <c r="B401" s="63" t="str">
        <f t="shared" si="37"/>
        <v>I</v>
      </c>
      <c r="C401" s="55">
        <f t="shared" si="38"/>
        <v>39835.297599999998</v>
      </c>
      <c r="D401" s="16" t="str">
        <f t="shared" si="39"/>
        <v>vis</v>
      </c>
      <c r="E401" s="64" t="e">
        <f>VLOOKUP(C401,A!C$21:E$973,3,FALSE)</f>
        <v>#N/A</v>
      </c>
      <c r="F401" s="63" t="s">
        <v>139</v>
      </c>
      <c r="G401" s="16" t="str">
        <f t="shared" si="40"/>
        <v>39835.2976</v>
      </c>
      <c r="H401" s="55">
        <f t="shared" si="41"/>
        <v>-224</v>
      </c>
      <c r="I401" s="65" t="s">
        <v>652</v>
      </c>
      <c r="J401" s="66" t="s">
        <v>653</v>
      </c>
      <c r="K401" s="65">
        <v>-224</v>
      </c>
      <c r="L401" s="65" t="s">
        <v>654</v>
      </c>
      <c r="M401" s="66" t="s">
        <v>582</v>
      </c>
      <c r="N401" s="66" t="s">
        <v>583</v>
      </c>
      <c r="O401" s="67" t="s">
        <v>655</v>
      </c>
      <c r="P401" s="68" t="s">
        <v>656</v>
      </c>
    </row>
    <row r="402" spans="1:16" ht="13.5" thickBot="1" x14ac:dyDescent="0.25">
      <c r="A402" s="55" t="str">
        <f t="shared" si="36"/>
        <v> MHAR 9.9 </v>
      </c>
      <c r="B402" s="63" t="str">
        <f t="shared" si="37"/>
        <v>I</v>
      </c>
      <c r="C402" s="55">
        <f t="shared" si="38"/>
        <v>39940.305999999997</v>
      </c>
      <c r="D402" s="16" t="str">
        <f t="shared" si="39"/>
        <v>vis</v>
      </c>
      <c r="E402" s="64" t="e">
        <f>VLOOKUP(C402,A!C$21:E$973,3,FALSE)</f>
        <v>#N/A</v>
      </c>
      <c r="F402" s="63" t="s">
        <v>139</v>
      </c>
      <c r="G402" s="16" t="str">
        <f t="shared" si="40"/>
        <v>39940.306</v>
      </c>
      <c r="H402" s="55">
        <f t="shared" si="41"/>
        <v>-164</v>
      </c>
      <c r="I402" s="65" t="s">
        <v>657</v>
      </c>
      <c r="J402" s="66" t="s">
        <v>658</v>
      </c>
      <c r="K402" s="65">
        <v>-164</v>
      </c>
      <c r="L402" s="65" t="s">
        <v>555</v>
      </c>
      <c r="M402" s="66" t="s">
        <v>144</v>
      </c>
      <c r="N402" s="66"/>
      <c r="O402" s="67" t="s">
        <v>412</v>
      </c>
      <c r="P402" s="67" t="s">
        <v>626</v>
      </c>
    </row>
    <row r="403" spans="1:16" ht="13.5" thickBot="1" x14ac:dyDescent="0.25">
      <c r="A403" s="55" t="str">
        <f t="shared" si="36"/>
        <v> MHAR 9.11 </v>
      </c>
      <c r="B403" s="63" t="str">
        <f t="shared" si="37"/>
        <v>II</v>
      </c>
      <c r="C403" s="55">
        <f t="shared" si="38"/>
        <v>39944.620999999999</v>
      </c>
      <c r="D403" s="16" t="str">
        <f t="shared" si="39"/>
        <v>vis</v>
      </c>
      <c r="E403" s="64" t="e">
        <f>VLOOKUP(C403,A!C$21:E$973,3,FALSE)</f>
        <v>#N/A</v>
      </c>
      <c r="F403" s="63" t="s">
        <v>139</v>
      </c>
      <c r="G403" s="16" t="str">
        <f t="shared" si="40"/>
        <v>39944.621</v>
      </c>
      <c r="H403" s="55">
        <f t="shared" si="41"/>
        <v>-161.5</v>
      </c>
      <c r="I403" s="65" t="s">
        <v>659</v>
      </c>
      <c r="J403" s="66" t="s">
        <v>660</v>
      </c>
      <c r="K403" s="65">
        <v>-161.5</v>
      </c>
      <c r="L403" s="65" t="s">
        <v>621</v>
      </c>
      <c r="M403" s="66" t="s">
        <v>144</v>
      </c>
      <c r="N403" s="66"/>
      <c r="O403" s="67" t="s">
        <v>412</v>
      </c>
      <c r="P403" s="67" t="s">
        <v>629</v>
      </c>
    </row>
    <row r="404" spans="1:16" ht="13.5" thickBot="1" x14ac:dyDescent="0.25">
      <c r="A404" s="55" t="str">
        <f t="shared" si="36"/>
        <v> AAPS 24.3 </v>
      </c>
      <c r="B404" s="63" t="str">
        <f t="shared" si="37"/>
        <v>I</v>
      </c>
      <c r="C404" s="55">
        <f t="shared" si="38"/>
        <v>40059.404999999999</v>
      </c>
      <c r="D404" s="16" t="str">
        <f t="shared" si="39"/>
        <v>vis</v>
      </c>
      <c r="E404" s="64" t="e">
        <f>VLOOKUP(C404,A!C$21:E$973,3,FALSE)</f>
        <v>#N/A</v>
      </c>
      <c r="F404" s="63" t="s">
        <v>139</v>
      </c>
      <c r="G404" s="16" t="str">
        <f t="shared" si="40"/>
        <v>40059.405</v>
      </c>
      <c r="H404" s="55">
        <f t="shared" si="41"/>
        <v>-96</v>
      </c>
      <c r="I404" s="65" t="s">
        <v>661</v>
      </c>
      <c r="J404" s="66" t="s">
        <v>662</v>
      </c>
      <c r="K404" s="65">
        <v>-96</v>
      </c>
      <c r="L404" s="65" t="s">
        <v>663</v>
      </c>
      <c r="M404" s="66" t="s">
        <v>144</v>
      </c>
      <c r="N404" s="66"/>
      <c r="O404" s="67" t="s">
        <v>664</v>
      </c>
      <c r="P404" s="67" t="s">
        <v>665</v>
      </c>
    </row>
    <row r="405" spans="1:16" ht="13.5" thickBot="1" x14ac:dyDescent="0.25">
      <c r="A405" s="55" t="str">
        <f t="shared" si="36"/>
        <v>IBVS 456 </v>
      </c>
      <c r="B405" s="63" t="str">
        <f t="shared" si="37"/>
        <v>I</v>
      </c>
      <c r="C405" s="55">
        <f t="shared" si="38"/>
        <v>40129.380499999999</v>
      </c>
      <c r="D405" s="16" t="str">
        <f t="shared" si="39"/>
        <v>vis</v>
      </c>
      <c r="E405" s="64" t="e">
        <f>VLOOKUP(C405,A!C$21:E$973,3,FALSE)</f>
        <v>#N/A</v>
      </c>
      <c r="F405" s="63" t="s">
        <v>139</v>
      </c>
      <c r="G405" s="16" t="str">
        <f t="shared" si="40"/>
        <v>40129.3805</v>
      </c>
      <c r="H405" s="55">
        <f t="shared" si="41"/>
        <v>-56</v>
      </c>
      <c r="I405" s="65" t="s">
        <v>666</v>
      </c>
      <c r="J405" s="66" t="s">
        <v>667</v>
      </c>
      <c r="K405" s="65">
        <v>-56</v>
      </c>
      <c r="L405" s="65" t="s">
        <v>668</v>
      </c>
      <c r="M405" s="66" t="s">
        <v>582</v>
      </c>
      <c r="N405" s="66" t="s">
        <v>583</v>
      </c>
      <c r="O405" s="67" t="s">
        <v>669</v>
      </c>
      <c r="P405" s="68" t="s">
        <v>670</v>
      </c>
    </row>
    <row r="406" spans="1:16" ht="13.5" thickBot="1" x14ac:dyDescent="0.25">
      <c r="A406" s="55" t="str">
        <f t="shared" si="36"/>
        <v> MVS 5.141 </v>
      </c>
      <c r="B406" s="63" t="str">
        <f t="shared" si="37"/>
        <v>II</v>
      </c>
      <c r="C406" s="55">
        <f t="shared" si="38"/>
        <v>40149.49</v>
      </c>
      <c r="D406" s="16" t="str">
        <f t="shared" si="39"/>
        <v>vis</v>
      </c>
      <c r="E406" s="64" t="e">
        <f>VLOOKUP(C406,A!C$21:E$973,3,FALSE)</f>
        <v>#N/A</v>
      </c>
      <c r="F406" s="63" t="s">
        <v>139</v>
      </c>
      <c r="G406" s="16" t="str">
        <f t="shared" si="40"/>
        <v>40149.490</v>
      </c>
      <c r="H406" s="55">
        <f t="shared" si="41"/>
        <v>-44.5</v>
      </c>
      <c r="I406" s="65" t="s">
        <v>671</v>
      </c>
      <c r="J406" s="66" t="s">
        <v>672</v>
      </c>
      <c r="K406" s="65">
        <v>-44.5</v>
      </c>
      <c r="L406" s="65" t="s">
        <v>673</v>
      </c>
      <c r="M406" s="66" t="s">
        <v>144</v>
      </c>
      <c r="N406" s="66"/>
      <c r="O406" s="67" t="s">
        <v>639</v>
      </c>
      <c r="P406" s="67" t="s">
        <v>640</v>
      </c>
    </row>
    <row r="407" spans="1:16" ht="13.5" thickBot="1" x14ac:dyDescent="0.25">
      <c r="A407" s="55" t="str">
        <f t="shared" si="36"/>
        <v> MVS 8.28 </v>
      </c>
      <c r="B407" s="63" t="str">
        <f t="shared" si="37"/>
        <v>I</v>
      </c>
      <c r="C407" s="55">
        <f t="shared" si="38"/>
        <v>40465.434999999998</v>
      </c>
      <c r="D407" s="16" t="str">
        <f t="shared" si="39"/>
        <v>vis</v>
      </c>
      <c r="E407" s="64" t="e">
        <f>VLOOKUP(C407,A!C$21:E$973,3,FALSE)</f>
        <v>#N/A</v>
      </c>
      <c r="F407" s="63" t="s">
        <v>139</v>
      </c>
      <c r="G407" s="16" t="str">
        <f t="shared" si="40"/>
        <v>40465.435</v>
      </c>
      <c r="H407" s="55">
        <f t="shared" si="41"/>
        <v>136</v>
      </c>
      <c r="I407" s="65" t="s">
        <v>681</v>
      </c>
      <c r="J407" s="66" t="s">
        <v>682</v>
      </c>
      <c r="K407" s="65">
        <v>136</v>
      </c>
      <c r="L407" s="65" t="s">
        <v>683</v>
      </c>
      <c r="M407" s="66" t="s">
        <v>684</v>
      </c>
      <c r="N407" s="66"/>
      <c r="O407" s="67" t="s">
        <v>412</v>
      </c>
      <c r="P407" s="67" t="s">
        <v>685</v>
      </c>
    </row>
    <row r="408" spans="1:16" ht="13.5" thickBot="1" x14ac:dyDescent="0.25">
      <c r="A408" s="55" t="str">
        <f t="shared" si="36"/>
        <v> MHAR 9.11 </v>
      </c>
      <c r="B408" s="63" t="str">
        <f t="shared" si="37"/>
        <v>II</v>
      </c>
      <c r="C408" s="55">
        <f t="shared" si="38"/>
        <v>40471.535000000003</v>
      </c>
      <c r="D408" s="16" t="str">
        <f t="shared" si="39"/>
        <v>vis</v>
      </c>
      <c r="E408" s="64" t="e">
        <f>VLOOKUP(C408,A!C$21:E$973,3,FALSE)</f>
        <v>#N/A</v>
      </c>
      <c r="F408" s="63" t="s">
        <v>139</v>
      </c>
      <c r="G408" s="16" t="str">
        <f t="shared" si="40"/>
        <v>40471.535</v>
      </c>
      <c r="H408" s="55">
        <f t="shared" si="41"/>
        <v>139.5</v>
      </c>
      <c r="I408" s="65" t="s">
        <v>686</v>
      </c>
      <c r="J408" s="66" t="s">
        <v>687</v>
      </c>
      <c r="K408" s="65">
        <v>139.5</v>
      </c>
      <c r="L408" s="65" t="s">
        <v>688</v>
      </c>
      <c r="M408" s="66" t="s">
        <v>144</v>
      </c>
      <c r="N408" s="66"/>
      <c r="O408" s="67" t="s">
        <v>412</v>
      </c>
      <c r="P408" s="67" t="s">
        <v>629</v>
      </c>
    </row>
    <row r="409" spans="1:16" ht="13.5" thickBot="1" x14ac:dyDescent="0.25">
      <c r="A409" s="55" t="str">
        <f t="shared" si="36"/>
        <v>IBVS 456 </v>
      </c>
      <c r="B409" s="63" t="str">
        <f t="shared" si="37"/>
        <v>I</v>
      </c>
      <c r="C409" s="55">
        <f t="shared" si="38"/>
        <v>40479.4735</v>
      </c>
      <c r="D409" s="16" t="str">
        <f t="shared" si="39"/>
        <v>vis</v>
      </c>
      <c r="E409" s="64" t="e">
        <f>VLOOKUP(C409,A!C$21:E$973,3,FALSE)</f>
        <v>#N/A</v>
      </c>
      <c r="F409" s="63" t="s">
        <v>139</v>
      </c>
      <c r="G409" s="16" t="str">
        <f t="shared" si="40"/>
        <v>40479.4735</v>
      </c>
      <c r="H409" s="55">
        <f t="shared" si="41"/>
        <v>144</v>
      </c>
      <c r="I409" s="65" t="s">
        <v>689</v>
      </c>
      <c r="J409" s="66" t="s">
        <v>690</v>
      </c>
      <c r="K409" s="65">
        <v>144</v>
      </c>
      <c r="L409" s="65" t="s">
        <v>691</v>
      </c>
      <c r="M409" s="66" t="s">
        <v>582</v>
      </c>
      <c r="N409" s="66" t="s">
        <v>583</v>
      </c>
      <c r="O409" s="67" t="s">
        <v>669</v>
      </c>
      <c r="P409" s="68" t="s">
        <v>670</v>
      </c>
    </row>
    <row r="410" spans="1:16" ht="13.5" thickBot="1" x14ac:dyDescent="0.25">
      <c r="A410" s="55" t="str">
        <f t="shared" si="36"/>
        <v> MHAR 9.9 </v>
      </c>
      <c r="B410" s="63" t="str">
        <f t="shared" si="37"/>
        <v>I</v>
      </c>
      <c r="C410" s="55">
        <f t="shared" si="38"/>
        <v>40514.493999999999</v>
      </c>
      <c r="D410" s="16" t="str">
        <f t="shared" si="39"/>
        <v>vis</v>
      </c>
      <c r="E410" s="64" t="e">
        <f>VLOOKUP(C410,A!C$21:E$973,3,FALSE)</f>
        <v>#N/A</v>
      </c>
      <c r="F410" s="63" t="s">
        <v>139</v>
      </c>
      <c r="G410" s="16" t="str">
        <f t="shared" si="40"/>
        <v>40514.494</v>
      </c>
      <c r="H410" s="55">
        <f t="shared" si="41"/>
        <v>164</v>
      </c>
      <c r="I410" s="65" t="s">
        <v>692</v>
      </c>
      <c r="J410" s="66" t="s">
        <v>693</v>
      </c>
      <c r="K410" s="65">
        <v>164</v>
      </c>
      <c r="L410" s="65" t="s">
        <v>694</v>
      </c>
      <c r="M410" s="66" t="s">
        <v>144</v>
      </c>
      <c r="N410" s="66"/>
      <c r="O410" s="67" t="s">
        <v>412</v>
      </c>
      <c r="P410" s="67" t="s">
        <v>626</v>
      </c>
    </row>
    <row r="411" spans="1:16" ht="13.5" thickBot="1" x14ac:dyDescent="0.25">
      <c r="A411" s="55" t="str">
        <f t="shared" si="36"/>
        <v>IBVS 555 </v>
      </c>
      <c r="B411" s="63" t="str">
        <f t="shared" si="37"/>
        <v>II</v>
      </c>
      <c r="C411" s="55">
        <f t="shared" si="38"/>
        <v>40515.32</v>
      </c>
      <c r="D411" s="16" t="str">
        <f t="shared" si="39"/>
        <v>vis</v>
      </c>
      <c r="E411" s="64" t="e">
        <f>VLOOKUP(C411,A!C$21:E$973,3,FALSE)</f>
        <v>#N/A</v>
      </c>
      <c r="F411" s="63" t="s">
        <v>139</v>
      </c>
      <c r="G411" s="16" t="str">
        <f t="shared" si="40"/>
        <v>40515.320</v>
      </c>
      <c r="H411" s="55">
        <f t="shared" si="41"/>
        <v>164.5</v>
      </c>
      <c r="I411" s="65" t="s">
        <v>695</v>
      </c>
      <c r="J411" s="66" t="s">
        <v>696</v>
      </c>
      <c r="K411" s="65">
        <v>164.5</v>
      </c>
      <c r="L411" s="65" t="s">
        <v>697</v>
      </c>
      <c r="M411" s="66" t="s">
        <v>582</v>
      </c>
      <c r="N411" s="66" t="s">
        <v>583</v>
      </c>
      <c r="O411" s="67" t="s">
        <v>669</v>
      </c>
      <c r="P411" s="68" t="s">
        <v>698</v>
      </c>
    </row>
    <row r="412" spans="1:16" ht="13.5" thickBot="1" x14ac:dyDescent="0.25">
      <c r="A412" s="55" t="str">
        <f t="shared" si="36"/>
        <v> MHAR 9.9 </v>
      </c>
      <c r="B412" s="63" t="str">
        <f t="shared" si="37"/>
        <v>I</v>
      </c>
      <c r="C412" s="55">
        <f t="shared" si="38"/>
        <v>40656.285000000003</v>
      </c>
      <c r="D412" s="16" t="str">
        <f t="shared" si="39"/>
        <v>vis</v>
      </c>
      <c r="E412" s="64" t="e">
        <f>VLOOKUP(C412,A!C$21:E$973,3,FALSE)</f>
        <v>#N/A</v>
      </c>
      <c r="F412" s="63" t="s">
        <v>139</v>
      </c>
      <c r="G412" s="16" t="str">
        <f t="shared" si="40"/>
        <v>40656.285</v>
      </c>
      <c r="H412" s="55">
        <f t="shared" si="41"/>
        <v>245</v>
      </c>
      <c r="I412" s="65" t="s">
        <v>699</v>
      </c>
      <c r="J412" s="66" t="s">
        <v>700</v>
      </c>
      <c r="K412" s="65">
        <v>245</v>
      </c>
      <c r="L412" s="65" t="s">
        <v>701</v>
      </c>
      <c r="M412" s="66" t="s">
        <v>144</v>
      </c>
      <c r="N412" s="66"/>
      <c r="O412" s="67" t="s">
        <v>412</v>
      </c>
      <c r="P412" s="67" t="s">
        <v>626</v>
      </c>
    </row>
    <row r="413" spans="1:16" ht="13.5" thickBot="1" x14ac:dyDescent="0.25">
      <c r="A413" s="55" t="str">
        <f t="shared" si="36"/>
        <v>IBVS 647 </v>
      </c>
      <c r="B413" s="63" t="str">
        <f t="shared" si="37"/>
        <v>II</v>
      </c>
      <c r="C413" s="55">
        <f t="shared" si="38"/>
        <v>41152.492400000003</v>
      </c>
      <c r="D413" s="16" t="str">
        <f t="shared" si="39"/>
        <v>vis</v>
      </c>
      <c r="E413" s="64" t="e">
        <f>VLOOKUP(C413,A!C$21:E$973,3,FALSE)</f>
        <v>#N/A</v>
      </c>
      <c r="F413" s="63" t="s">
        <v>139</v>
      </c>
      <c r="G413" s="16" t="str">
        <f t="shared" si="40"/>
        <v>41152.4924</v>
      </c>
      <c r="H413" s="55">
        <f t="shared" si="41"/>
        <v>528.5</v>
      </c>
      <c r="I413" s="65" t="s">
        <v>722</v>
      </c>
      <c r="J413" s="66" t="s">
        <v>723</v>
      </c>
      <c r="K413" s="65">
        <v>528.5</v>
      </c>
      <c r="L413" s="65" t="s">
        <v>724</v>
      </c>
      <c r="M413" s="66" t="s">
        <v>582</v>
      </c>
      <c r="N413" s="66" t="s">
        <v>583</v>
      </c>
      <c r="O413" s="67" t="s">
        <v>717</v>
      </c>
      <c r="P413" s="68" t="s">
        <v>725</v>
      </c>
    </row>
    <row r="414" spans="1:16" ht="13.5" thickBot="1" x14ac:dyDescent="0.25">
      <c r="A414" s="55" t="str">
        <f t="shared" si="36"/>
        <v> MHAR 9.9 </v>
      </c>
      <c r="B414" s="63" t="str">
        <f t="shared" si="37"/>
        <v>I</v>
      </c>
      <c r="C414" s="55">
        <f t="shared" si="38"/>
        <v>41160.408000000003</v>
      </c>
      <c r="D414" s="16" t="str">
        <f t="shared" si="39"/>
        <v>vis</v>
      </c>
      <c r="E414" s="64" t="e">
        <f>VLOOKUP(C414,A!C$21:E$973,3,FALSE)</f>
        <v>#N/A</v>
      </c>
      <c r="F414" s="63" t="s">
        <v>139</v>
      </c>
      <c r="G414" s="16" t="str">
        <f t="shared" si="40"/>
        <v>41160.408</v>
      </c>
      <c r="H414" s="55">
        <f t="shared" si="41"/>
        <v>533</v>
      </c>
      <c r="I414" s="65" t="s">
        <v>726</v>
      </c>
      <c r="J414" s="66" t="s">
        <v>727</v>
      </c>
      <c r="K414" s="65">
        <v>533</v>
      </c>
      <c r="L414" s="65" t="s">
        <v>728</v>
      </c>
      <c r="M414" s="66" t="s">
        <v>144</v>
      </c>
      <c r="N414" s="66"/>
      <c r="O414" s="67" t="s">
        <v>412</v>
      </c>
      <c r="P414" s="67" t="s">
        <v>626</v>
      </c>
    </row>
    <row r="415" spans="1:16" ht="13.5" thickBot="1" x14ac:dyDescent="0.25">
      <c r="A415" s="55" t="str">
        <f t="shared" si="36"/>
        <v> MHAR 9.9 </v>
      </c>
      <c r="B415" s="63" t="str">
        <f t="shared" si="37"/>
        <v>I</v>
      </c>
      <c r="C415" s="55">
        <f t="shared" si="38"/>
        <v>41251.408000000003</v>
      </c>
      <c r="D415" s="16" t="str">
        <f t="shared" si="39"/>
        <v>vis</v>
      </c>
      <c r="E415" s="64" t="e">
        <f>VLOOKUP(C415,A!C$21:E$973,3,FALSE)</f>
        <v>#N/A</v>
      </c>
      <c r="F415" s="63" t="s">
        <v>139</v>
      </c>
      <c r="G415" s="16" t="str">
        <f t="shared" si="40"/>
        <v>41251.408</v>
      </c>
      <c r="H415" s="55">
        <f t="shared" si="41"/>
        <v>585</v>
      </c>
      <c r="I415" s="65" t="s">
        <v>735</v>
      </c>
      <c r="J415" s="66" t="s">
        <v>736</v>
      </c>
      <c r="K415" s="65">
        <v>585</v>
      </c>
      <c r="L415" s="65" t="s">
        <v>555</v>
      </c>
      <c r="M415" s="66" t="s">
        <v>144</v>
      </c>
      <c r="N415" s="66"/>
      <c r="O415" s="67" t="s">
        <v>412</v>
      </c>
      <c r="P415" s="67" t="s">
        <v>626</v>
      </c>
    </row>
    <row r="416" spans="1:16" ht="13.5" thickBot="1" x14ac:dyDescent="0.25">
      <c r="A416" s="55" t="str">
        <f t="shared" si="36"/>
        <v> AAPS 24.3 </v>
      </c>
      <c r="B416" s="63" t="str">
        <f t="shared" si="37"/>
        <v>I</v>
      </c>
      <c r="C416" s="55">
        <f t="shared" si="38"/>
        <v>41295.216999999997</v>
      </c>
      <c r="D416" s="16" t="str">
        <f t="shared" si="39"/>
        <v>vis</v>
      </c>
      <c r="E416" s="64" t="e">
        <f>VLOOKUP(C416,A!C$21:E$973,3,FALSE)</f>
        <v>#N/A</v>
      </c>
      <c r="F416" s="63" t="s">
        <v>139</v>
      </c>
      <c r="G416" s="16" t="str">
        <f t="shared" si="40"/>
        <v>41295.217</v>
      </c>
      <c r="H416" s="55">
        <f t="shared" si="41"/>
        <v>610</v>
      </c>
      <c r="I416" s="65" t="s">
        <v>737</v>
      </c>
      <c r="J416" s="66" t="s">
        <v>738</v>
      </c>
      <c r="K416" s="65">
        <v>610</v>
      </c>
      <c r="L416" s="65" t="s">
        <v>739</v>
      </c>
      <c r="M416" s="66" t="s">
        <v>144</v>
      </c>
      <c r="N416" s="66"/>
      <c r="O416" s="67" t="s">
        <v>664</v>
      </c>
      <c r="P416" s="67" t="s">
        <v>665</v>
      </c>
    </row>
    <row r="417" spans="1:16" ht="13.5" thickBot="1" x14ac:dyDescent="0.25">
      <c r="A417" s="55" t="str">
        <f t="shared" si="36"/>
        <v> AAPS 24.3 </v>
      </c>
      <c r="B417" s="63" t="str">
        <f t="shared" si="37"/>
        <v>I</v>
      </c>
      <c r="C417" s="55">
        <f t="shared" si="38"/>
        <v>41302.207000000002</v>
      </c>
      <c r="D417" s="16" t="str">
        <f t="shared" si="39"/>
        <v>vis</v>
      </c>
      <c r="E417" s="64" t="e">
        <f>VLOOKUP(C417,A!C$21:E$973,3,FALSE)</f>
        <v>#N/A</v>
      </c>
      <c r="F417" s="63" t="s">
        <v>139</v>
      </c>
      <c r="G417" s="16" t="str">
        <f t="shared" si="40"/>
        <v>41302.207</v>
      </c>
      <c r="H417" s="55">
        <f t="shared" si="41"/>
        <v>614</v>
      </c>
      <c r="I417" s="65" t="s">
        <v>740</v>
      </c>
      <c r="J417" s="66" t="s">
        <v>741</v>
      </c>
      <c r="K417" s="65">
        <v>614</v>
      </c>
      <c r="L417" s="65" t="s">
        <v>515</v>
      </c>
      <c r="M417" s="66" t="s">
        <v>144</v>
      </c>
      <c r="N417" s="66"/>
      <c r="O417" s="67" t="s">
        <v>664</v>
      </c>
      <c r="P417" s="67" t="s">
        <v>665</v>
      </c>
    </row>
    <row r="418" spans="1:16" ht="13.5" thickBot="1" x14ac:dyDescent="0.25">
      <c r="A418" s="55" t="str">
        <f t="shared" si="36"/>
        <v> MHAR 9.11 </v>
      </c>
      <c r="B418" s="63" t="str">
        <f t="shared" si="37"/>
        <v>II</v>
      </c>
      <c r="C418" s="55">
        <f t="shared" si="38"/>
        <v>41322.315999999999</v>
      </c>
      <c r="D418" s="16" t="str">
        <f t="shared" si="39"/>
        <v>vis</v>
      </c>
      <c r="E418" s="64" t="e">
        <f>VLOOKUP(C418,A!C$21:E$973,3,FALSE)</f>
        <v>#N/A</v>
      </c>
      <c r="F418" s="63" t="s">
        <v>139</v>
      </c>
      <c r="G418" s="16" t="str">
        <f t="shared" si="40"/>
        <v>41322.316</v>
      </c>
      <c r="H418" s="55">
        <f t="shared" si="41"/>
        <v>625.5</v>
      </c>
      <c r="I418" s="65" t="s">
        <v>742</v>
      </c>
      <c r="J418" s="66" t="s">
        <v>743</v>
      </c>
      <c r="K418" s="65">
        <v>625.5</v>
      </c>
      <c r="L418" s="65" t="s">
        <v>550</v>
      </c>
      <c r="M418" s="66" t="s">
        <v>144</v>
      </c>
      <c r="N418" s="66"/>
      <c r="O418" s="67" t="s">
        <v>412</v>
      </c>
      <c r="P418" s="67" t="s">
        <v>629</v>
      </c>
    </row>
    <row r="419" spans="1:16" ht="13.5" thickBot="1" x14ac:dyDescent="0.25">
      <c r="A419" s="55" t="str">
        <f t="shared" si="36"/>
        <v> MHAR 9.11 </v>
      </c>
      <c r="B419" s="63" t="str">
        <f t="shared" si="37"/>
        <v>II</v>
      </c>
      <c r="C419" s="55">
        <f t="shared" si="38"/>
        <v>41357.264999999999</v>
      </c>
      <c r="D419" s="16" t="str">
        <f t="shared" si="39"/>
        <v>vis</v>
      </c>
      <c r="E419" s="64" t="e">
        <f>VLOOKUP(C419,A!C$21:E$973,3,FALSE)</f>
        <v>#N/A</v>
      </c>
      <c r="F419" s="63" t="s">
        <v>139</v>
      </c>
      <c r="G419" s="16" t="str">
        <f t="shared" si="40"/>
        <v>41357.265</v>
      </c>
      <c r="H419" s="55">
        <f t="shared" si="41"/>
        <v>645.5</v>
      </c>
      <c r="I419" s="65" t="s">
        <v>744</v>
      </c>
      <c r="J419" s="66" t="s">
        <v>745</v>
      </c>
      <c r="K419" s="65">
        <v>645.5</v>
      </c>
      <c r="L419" s="65" t="s">
        <v>746</v>
      </c>
      <c r="M419" s="66" t="s">
        <v>144</v>
      </c>
      <c r="N419" s="66"/>
      <c r="O419" s="67" t="s">
        <v>412</v>
      </c>
      <c r="P419" s="67" t="s">
        <v>629</v>
      </c>
    </row>
    <row r="420" spans="1:16" ht="13.5" thickBot="1" x14ac:dyDescent="0.25">
      <c r="A420" s="55" t="str">
        <f t="shared" si="36"/>
        <v> MHAR 9.9 </v>
      </c>
      <c r="B420" s="63" t="str">
        <f t="shared" si="37"/>
        <v>I</v>
      </c>
      <c r="C420" s="55">
        <f t="shared" si="38"/>
        <v>41517.500999999997</v>
      </c>
      <c r="D420" s="16" t="str">
        <f t="shared" si="39"/>
        <v>vis</v>
      </c>
      <c r="E420" s="64" t="e">
        <f>VLOOKUP(C420,A!C$21:E$973,3,FALSE)</f>
        <v>#N/A</v>
      </c>
      <c r="F420" s="63" t="s">
        <v>139</v>
      </c>
      <c r="G420" s="16" t="str">
        <f t="shared" si="40"/>
        <v>41517.501</v>
      </c>
      <c r="H420" s="55">
        <f t="shared" si="41"/>
        <v>737</v>
      </c>
      <c r="I420" s="65" t="s">
        <v>747</v>
      </c>
      <c r="J420" s="66" t="s">
        <v>748</v>
      </c>
      <c r="K420" s="65">
        <v>737</v>
      </c>
      <c r="L420" s="65" t="s">
        <v>749</v>
      </c>
      <c r="M420" s="66" t="s">
        <v>144</v>
      </c>
      <c r="N420" s="66"/>
      <c r="O420" s="67" t="s">
        <v>412</v>
      </c>
      <c r="P420" s="67" t="s">
        <v>626</v>
      </c>
    </row>
    <row r="421" spans="1:16" ht="13.5" thickBot="1" x14ac:dyDescent="0.25">
      <c r="A421" s="55" t="str">
        <f t="shared" si="36"/>
        <v> MHAR 9.11 </v>
      </c>
      <c r="B421" s="63" t="str">
        <f t="shared" si="37"/>
        <v>II</v>
      </c>
      <c r="C421" s="55">
        <f t="shared" si="38"/>
        <v>41595.377999999997</v>
      </c>
      <c r="D421" s="16" t="str">
        <f t="shared" si="39"/>
        <v>vis</v>
      </c>
      <c r="E421" s="64" t="e">
        <f>VLOOKUP(C421,A!C$21:E$973,3,FALSE)</f>
        <v>#N/A</v>
      </c>
      <c r="F421" s="63" t="s">
        <v>139</v>
      </c>
      <c r="G421" s="16" t="str">
        <f t="shared" si="40"/>
        <v>41595.378</v>
      </c>
      <c r="H421" s="55">
        <f t="shared" si="41"/>
        <v>781.5</v>
      </c>
      <c r="I421" s="65" t="s">
        <v>750</v>
      </c>
      <c r="J421" s="66" t="s">
        <v>751</v>
      </c>
      <c r="K421" s="65">
        <v>781.5</v>
      </c>
      <c r="L421" s="65" t="s">
        <v>673</v>
      </c>
      <c r="M421" s="66" t="s">
        <v>144</v>
      </c>
      <c r="N421" s="66"/>
      <c r="O421" s="67" t="s">
        <v>412</v>
      </c>
      <c r="P421" s="67" t="s">
        <v>629</v>
      </c>
    </row>
    <row r="422" spans="1:16" ht="13.5" thickBot="1" x14ac:dyDescent="0.25">
      <c r="A422" s="55" t="str">
        <f t="shared" si="36"/>
        <v> MHAR 9.9 </v>
      </c>
      <c r="B422" s="63" t="str">
        <f t="shared" si="37"/>
        <v>I</v>
      </c>
      <c r="C422" s="55">
        <f t="shared" si="38"/>
        <v>41596.275999999998</v>
      </c>
      <c r="D422" s="16" t="str">
        <f t="shared" si="39"/>
        <v>vis</v>
      </c>
      <c r="E422" s="64" t="e">
        <f>VLOOKUP(C422,A!C$21:E$973,3,FALSE)</f>
        <v>#N/A</v>
      </c>
      <c r="F422" s="63" t="s">
        <v>139</v>
      </c>
      <c r="G422" s="16" t="str">
        <f t="shared" si="40"/>
        <v>41596.276</v>
      </c>
      <c r="H422" s="55">
        <f t="shared" si="41"/>
        <v>782</v>
      </c>
      <c r="I422" s="65" t="s">
        <v>752</v>
      </c>
      <c r="J422" s="66" t="s">
        <v>753</v>
      </c>
      <c r="K422" s="65">
        <v>782</v>
      </c>
      <c r="L422" s="65" t="s">
        <v>544</v>
      </c>
      <c r="M422" s="66" t="s">
        <v>144</v>
      </c>
      <c r="N422" s="66"/>
      <c r="O422" s="67" t="s">
        <v>412</v>
      </c>
      <c r="P422" s="67" t="s">
        <v>626</v>
      </c>
    </row>
    <row r="423" spans="1:16" ht="13.5" thickBot="1" x14ac:dyDescent="0.25">
      <c r="A423" s="55" t="str">
        <f t="shared" si="36"/>
        <v> MHAR 9.11 </v>
      </c>
      <c r="B423" s="63" t="str">
        <f t="shared" si="37"/>
        <v>II</v>
      </c>
      <c r="C423" s="55">
        <f t="shared" si="38"/>
        <v>41602.364000000001</v>
      </c>
      <c r="D423" s="16" t="str">
        <f t="shared" si="39"/>
        <v>vis</v>
      </c>
      <c r="E423" s="64" t="e">
        <f>VLOOKUP(C423,A!C$21:E$973,3,FALSE)</f>
        <v>#N/A</v>
      </c>
      <c r="F423" s="63" t="s">
        <v>139</v>
      </c>
      <c r="G423" s="16" t="str">
        <f t="shared" si="40"/>
        <v>41602.364</v>
      </c>
      <c r="H423" s="55">
        <f t="shared" si="41"/>
        <v>785.5</v>
      </c>
      <c r="I423" s="65" t="s">
        <v>754</v>
      </c>
      <c r="J423" s="66" t="s">
        <v>755</v>
      </c>
      <c r="K423" s="65">
        <v>785.5</v>
      </c>
      <c r="L423" s="65" t="s">
        <v>599</v>
      </c>
      <c r="M423" s="66" t="s">
        <v>144</v>
      </c>
      <c r="N423" s="66"/>
      <c r="O423" s="67" t="s">
        <v>412</v>
      </c>
      <c r="P423" s="67" t="s">
        <v>629</v>
      </c>
    </row>
    <row r="424" spans="1:16" ht="13.5" thickBot="1" x14ac:dyDescent="0.25">
      <c r="A424" s="55" t="str">
        <f t="shared" si="36"/>
        <v> AAPS 24.3 </v>
      </c>
      <c r="B424" s="63" t="str">
        <f t="shared" si="37"/>
        <v>I</v>
      </c>
      <c r="C424" s="55">
        <f t="shared" si="38"/>
        <v>41631.31</v>
      </c>
      <c r="D424" s="16" t="str">
        <f t="shared" si="39"/>
        <v>vis</v>
      </c>
      <c r="E424" s="64" t="e">
        <f>VLOOKUP(C424,A!C$21:E$973,3,FALSE)</f>
        <v>#N/A</v>
      </c>
      <c r="F424" s="63" t="s">
        <v>139</v>
      </c>
      <c r="G424" s="16" t="str">
        <f t="shared" si="40"/>
        <v>41631.310</v>
      </c>
      <c r="H424" s="55">
        <f t="shared" si="41"/>
        <v>802</v>
      </c>
      <c r="I424" s="65" t="s">
        <v>756</v>
      </c>
      <c r="J424" s="66" t="s">
        <v>757</v>
      </c>
      <c r="K424" s="65">
        <v>802</v>
      </c>
      <c r="L424" s="65" t="s">
        <v>758</v>
      </c>
      <c r="M424" s="66" t="s">
        <v>144</v>
      </c>
      <c r="N424" s="66"/>
      <c r="O424" s="67" t="s">
        <v>664</v>
      </c>
      <c r="P424" s="67" t="s">
        <v>665</v>
      </c>
    </row>
    <row r="425" spans="1:16" ht="13.5" thickBot="1" x14ac:dyDescent="0.25">
      <c r="A425" s="55" t="str">
        <f t="shared" si="36"/>
        <v> MHAR 9.11 </v>
      </c>
      <c r="B425" s="63" t="str">
        <f t="shared" si="37"/>
        <v>II</v>
      </c>
      <c r="C425" s="55">
        <f t="shared" si="38"/>
        <v>41658.398999999998</v>
      </c>
      <c r="D425" s="16" t="str">
        <f t="shared" si="39"/>
        <v>vis</v>
      </c>
      <c r="E425" s="64" t="e">
        <f>VLOOKUP(C425,A!C$21:E$973,3,FALSE)</f>
        <v>#N/A</v>
      </c>
      <c r="F425" s="63" t="s">
        <v>139</v>
      </c>
      <c r="G425" s="16" t="str">
        <f t="shared" si="40"/>
        <v>41658.399</v>
      </c>
      <c r="H425" s="55">
        <f t="shared" si="41"/>
        <v>817.5</v>
      </c>
      <c r="I425" s="65" t="s">
        <v>759</v>
      </c>
      <c r="J425" s="66" t="s">
        <v>760</v>
      </c>
      <c r="K425" s="65">
        <v>817.5</v>
      </c>
      <c r="L425" s="65" t="s">
        <v>761</v>
      </c>
      <c r="M425" s="66" t="s">
        <v>144</v>
      </c>
      <c r="N425" s="66"/>
      <c r="O425" s="67" t="s">
        <v>412</v>
      </c>
      <c r="P425" s="67" t="s">
        <v>629</v>
      </c>
    </row>
    <row r="426" spans="1:16" ht="13.5" thickBot="1" x14ac:dyDescent="0.25">
      <c r="A426" s="55" t="str">
        <f t="shared" si="36"/>
        <v> MHAR 9.9 </v>
      </c>
      <c r="B426" s="63" t="str">
        <f t="shared" si="37"/>
        <v>I</v>
      </c>
      <c r="C426" s="55">
        <f t="shared" si="38"/>
        <v>41708.311000000002</v>
      </c>
      <c r="D426" s="16" t="str">
        <f t="shared" si="39"/>
        <v>vis</v>
      </c>
      <c r="E426" s="64" t="e">
        <f>VLOOKUP(C426,A!C$21:E$973,3,FALSE)</f>
        <v>#N/A</v>
      </c>
      <c r="F426" s="63" t="s">
        <v>139</v>
      </c>
      <c r="G426" s="16" t="str">
        <f t="shared" si="40"/>
        <v>41708.311</v>
      </c>
      <c r="H426" s="55">
        <f t="shared" si="41"/>
        <v>846</v>
      </c>
      <c r="I426" s="65" t="s">
        <v>767</v>
      </c>
      <c r="J426" s="66" t="s">
        <v>768</v>
      </c>
      <c r="K426" s="65">
        <v>846</v>
      </c>
      <c r="L426" s="65" t="s">
        <v>769</v>
      </c>
      <c r="M426" s="66" t="s">
        <v>144</v>
      </c>
      <c r="N426" s="66"/>
      <c r="O426" s="67" t="s">
        <v>412</v>
      </c>
      <c r="P426" s="67" t="s">
        <v>626</v>
      </c>
    </row>
    <row r="427" spans="1:16" ht="13.5" thickBot="1" x14ac:dyDescent="0.25">
      <c r="A427" s="55" t="str">
        <f t="shared" si="36"/>
        <v> MHAR 9.11 </v>
      </c>
      <c r="B427" s="63" t="str">
        <f t="shared" si="37"/>
        <v>II</v>
      </c>
      <c r="C427" s="55">
        <f t="shared" si="38"/>
        <v>41931.476999999999</v>
      </c>
      <c r="D427" s="16" t="str">
        <f t="shared" si="39"/>
        <v>vis</v>
      </c>
      <c r="E427" s="64" t="e">
        <f>VLOOKUP(C427,A!C$21:E$973,3,FALSE)</f>
        <v>#N/A</v>
      </c>
      <c r="F427" s="63" t="s">
        <v>139</v>
      </c>
      <c r="G427" s="16" t="str">
        <f t="shared" si="40"/>
        <v>41931.477</v>
      </c>
      <c r="H427" s="55">
        <f t="shared" si="41"/>
        <v>973.5</v>
      </c>
      <c r="I427" s="65" t="s">
        <v>777</v>
      </c>
      <c r="J427" s="66" t="s">
        <v>778</v>
      </c>
      <c r="K427" s="65">
        <v>973.5</v>
      </c>
      <c r="L427" s="65" t="s">
        <v>561</v>
      </c>
      <c r="M427" s="66" t="s">
        <v>144</v>
      </c>
      <c r="N427" s="66"/>
      <c r="O427" s="67" t="s">
        <v>412</v>
      </c>
      <c r="P427" s="67" t="s">
        <v>629</v>
      </c>
    </row>
    <row r="428" spans="1:16" ht="13.5" thickBot="1" x14ac:dyDescent="0.25">
      <c r="A428" s="55" t="str">
        <f t="shared" si="36"/>
        <v> MHAR 9.11 </v>
      </c>
      <c r="B428" s="63" t="str">
        <f t="shared" si="37"/>
        <v>II</v>
      </c>
      <c r="C428" s="55">
        <f t="shared" si="38"/>
        <v>41959.457999999999</v>
      </c>
      <c r="D428" s="16" t="str">
        <f t="shared" si="39"/>
        <v>vis</v>
      </c>
      <c r="E428" s="64" t="e">
        <f>VLOOKUP(C428,A!C$21:E$973,3,FALSE)</f>
        <v>#N/A</v>
      </c>
      <c r="F428" s="63" t="s">
        <v>139</v>
      </c>
      <c r="G428" s="16" t="str">
        <f t="shared" si="40"/>
        <v>41959.458</v>
      </c>
      <c r="H428" s="55">
        <f t="shared" si="41"/>
        <v>989.5</v>
      </c>
      <c r="I428" s="65" t="s">
        <v>779</v>
      </c>
      <c r="J428" s="66" t="s">
        <v>780</v>
      </c>
      <c r="K428" s="65">
        <v>989.5</v>
      </c>
      <c r="L428" s="65" t="s">
        <v>697</v>
      </c>
      <c r="M428" s="66" t="s">
        <v>144</v>
      </c>
      <c r="N428" s="66"/>
      <c r="O428" s="67" t="s">
        <v>412</v>
      </c>
      <c r="P428" s="67" t="s">
        <v>629</v>
      </c>
    </row>
    <row r="429" spans="1:16" ht="13.5" thickBot="1" x14ac:dyDescent="0.25">
      <c r="A429" s="55" t="str">
        <f t="shared" si="36"/>
        <v>IBVS 1923 </v>
      </c>
      <c r="B429" s="63" t="str">
        <f t="shared" si="37"/>
        <v>II</v>
      </c>
      <c r="C429" s="55">
        <f t="shared" si="38"/>
        <v>43482.371500000001</v>
      </c>
      <c r="D429" s="16" t="str">
        <f t="shared" si="39"/>
        <v>vis</v>
      </c>
      <c r="E429" s="64" t="e">
        <f>VLOOKUP(C429,A!C$21:E$973,3,FALSE)</f>
        <v>#N/A</v>
      </c>
      <c r="F429" s="63" t="s">
        <v>139</v>
      </c>
      <c r="G429" s="16" t="str">
        <f t="shared" si="40"/>
        <v>43482.3715</v>
      </c>
      <c r="H429" s="55">
        <f t="shared" si="41"/>
        <v>1859.5</v>
      </c>
      <c r="I429" s="65" t="s">
        <v>837</v>
      </c>
      <c r="J429" s="66" t="s">
        <v>838</v>
      </c>
      <c r="K429" s="65">
        <v>1859.5</v>
      </c>
      <c r="L429" s="65" t="s">
        <v>839</v>
      </c>
      <c r="M429" s="66" t="s">
        <v>582</v>
      </c>
      <c r="N429" s="66" t="s">
        <v>583</v>
      </c>
      <c r="O429" s="67" t="s">
        <v>784</v>
      </c>
      <c r="P429" s="68" t="s">
        <v>785</v>
      </c>
    </row>
    <row r="430" spans="1:16" ht="13.5" thickBot="1" x14ac:dyDescent="0.25">
      <c r="A430" s="55" t="str">
        <f t="shared" si="36"/>
        <v>BAVM 31 </v>
      </c>
      <c r="B430" s="63" t="str">
        <f t="shared" si="37"/>
        <v>I</v>
      </c>
      <c r="C430" s="55">
        <f t="shared" si="38"/>
        <v>43819.35</v>
      </c>
      <c r="D430" s="16" t="str">
        <f t="shared" si="39"/>
        <v>vis</v>
      </c>
      <c r="E430" s="64" t="e">
        <f>VLOOKUP(C430,A!C$21:E$973,3,FALSE)</f>
        <v>#N/A</v>
      </c>
      <c r="F430" s="63" t="s">
        <v>139</v>
      </c>
      <c r="G430" s="16" t="str">
        <f t="shared" si="40"/>
        <v>43819.350</v>
      </c>
      <c r="H430" s="55">
        <f t="shared" si="41"/>
        <v>2052</v>
      </c>
      <c r="I430" s="65" t="s">
        <v>851</v>
      </c>
      <c r="J430" s="66" t="s">
        <v>852</v>
      </c>
      <c r="K430" s="65">
        <v>2052</v>
      </c>
      <c r="L430" s="65" t="s">
        <v>853</v>
      </c>
      <c r="M430" s="66" t="s">
        <v>684</v>
      </c>
      <c r="N430" s="66"/>
      <c r="O430" s="67" t="s">
        <v>854</v>
      </c>
      <c r="P430" s="68" t="s">
        <v>855</v>
      </c>
    </row>
    <row r="431" spans="1:16" ht="13.5" thickBot="1" x14ac:dyDescent="0.25">
      <c r="A431" s="55" t="str">
        <f t="shared" si="36"/>
        <v>BAVM 31 </v>
      </c>
      <c r="B431" s="63" t="str">
        <f t="shared" si="37"/>
        <v>I</v>
      </c>
      <c r="C431" s="55">
        <f t="shared" si="38"/>
        <v>43833.326000000001</v>
      </c>
      <c r="D431" s="16" t="str">
        <f t="shared" si="39"/>
        <v>vis</v>
      </c>
      <c r="E431" s="64" t="e">
        <f>VLOOKUP(C431,A!C$21:E$973,3,FALSE)</f>
        <v>#N/A</v>
      </c>
      <c r="F431" s="63" t="s">
        <v>139</v>
      </c>
      <c r="G431" s="16" t="str">
        <f t="shared" si="40"/>
        <v>43833.326</v>
      </c>
      <c r="H431" s="55">
        <f t="shared" si="41"/>
        <v>2060</v>
      </c>
      <c r="I431" s="65" t="s">
        <v>856</v>
      </c>
      <c r="J431" s="66" t="s">
        <v>857</v>
      </c>
      <c r="K431" s="65">
        <v>2060</v>
      </c>
      <c r="L431" s="65" t="s">
        <v>590</v>
      </c>
      <c r="M431" s="66" t="s">
        <v>684</v>
      </c>
      <c r="N431" s="66"/>
      <c r="O431" s="67" t="s">
        <v>854</v>
      </c>
      <c r="P431" s="68" t="s">
        <v>855</v>
      </c>
    </row>
    <row r="432" spans="1:16" ht="13.5" thickBot="1" x14ac:dyDescent="0.25">
      <c r="A432" s="55" t="str">
        <f t="shared" si="36"/>
        <v> AJ 87.1234 </v>
      </c>
      <c r="B432" s="63" t="str">
        <f t="shared" si="37"/>
        <v>I</v>
      </c>
      <c r="C432" s="55">
        <f t="shared" si="38"/>
        <v>44517.802300000003</v>
      </c>
      <c r="D432" s="16" t="str">
        <f t="shared" si="39"/>
        <v>vis</v>
      </c>
      <c r="E432" s="64" t="e">
        <f>VLOOKUP(C432,A!C$21:E$973,3,FALSE)</f>
        <v>#N/A</v>
      </c>
      <c r="F432" s="63" t="s">
        <v>139</v>
      </c>
      <c r="G432" s="16" t="str">
        <f t="shared" si="40"/>
        <v>44517.8023</v>
      </c>
      <c r="H432" s="55">
        <f t="shared" si="41"/>
        <v>2451</v>
      </c>
      <c r="I432" s="65" t="s">
        <v>861</v>
      </c>
      <c r="J432" s="66" t="s">
        <v>862</v>
      </c>
      <c r="K432" s="65">
        <v>2451</v>
      </c>
      <c r="L432" s="65" t="s">
        <v>863</v>
      </c>
      <c r="M432" s="66" t="s">
        <v>582</v>
      </c>
      <c r="N432" s="66" t="s">
        <v>583</v>
      </c>
      <c r="O432" s="67" t="s">
        <v>864</v>
      </c>
      <c r="P432" s="67" t="s">
        <v>865</v>
      </c>
    </row>
    <row r="433" spans="1:16" ht="13.5" thickBot="1" x14ac:dyDescent="0.25">
      <c r="A433" s="55" t="str">
        <f t="shared" si="36"/>
        <v> AJ 87.1234 </v>
      </c>
      <c r="B433" s="63" t="str">
        <f t="shared" si="37"/>
        <v>II</v>
      </c>
      <c r="C433" s="55">
        <f t="shared" si="38"/>
        <v>44840.738299999997</v>
      </c>
      <c r="D433" s="16" t="str">
        <f t="shared" si="39"/>
        <v>vis</v>
      </c>
      <c r="E433" s="64" t="e">
        <f>VLOOKUP(C433,A!C$21:E$973,3,FALSE)</f>
        <v>#N/A</v>
      </c>
      <c r="F433" s="63" t="s">
        <v>139</v>
      </c>
      <c r="G433" s="16" t="str">
        <f t="shared" si="40"/>
        <v>44840.7383</v>
      </c>
      <c r="H433" s="55">
        <f t="shared" si="41"/>
        <v>2635.5</v>
      </c>
      <c r="I433" s="65" t="s">
        <v>869</v>
      </c>
      <c r="J433" s="66" t="s">
        <v>870</v>
      </c>
      <c r="K433" s="65">
        <v>2635.5</v>
      </c>
      <c r="L433" s="65" t="s">
        <v>871</v>
      </c>
      <c r="M433" s="66" t="s">
        <v>582</v>
      </c>
      <c r="N433" s="66" t="s">
        <v>583</v>
      </c>
      <c r="O433" s="67" t="s">
        <v>864</v>
      </c>
      <c r="P433" s="67" t="s">
        <v>865</v>
      </c>
    </row>
    <row r="434" spans="1:16" ht="13.5" thickBot="1" x14ac:dyDescent="0.25">
      <c r="A434" s="55" t="str">
        <f t="shared" si="36"/>
        <v> AJ 87.1234 </v>
      </c>
      <c r="B434" s="63" t="str">
        <f t="shared" si="37"/>
        <v>I</v>
      </c>
      <c r="C434" s="55">
        <f t="shared" si="38"/>
        <v>44853.891499999998</v>
      </c>
      <c r="D434" s="16" t="str">
        <f t="shared" si="39"/>
        <v>vis</v>
      </c>
      <c r="E434" s="64" t="e">
        <f>VLOOKUP(C434,A!C$21:E$973,3,FALSE)</f>
        <v>#N/A</v>
      </c>
      <c r="F434" s="63" t="s">
        <v>139</v>
      </c>
      <c r="G434" s="16" t="str">
        <f t="shared" si="40"/>
        <v>44853.8915</v>
      </c>
      <c r="H434" s="55">
        <f t="shared" si="41"/>
        <v>2643</v>
      </c>
      <c r="I434" s="65" t="s">
        <v>872</v>
      </c>
      <c r="J434" s="66" t="s">
        <v>873</v>
      </c>
      <c r="K434" s="65">
        <v>2643</v>
      </c>
      <c r="L434" s="65" t="s">
        <v>874</v>
      </c>
      <c r="M434" s="66" t="s">
        <v>582</v>
      </c>
      <c r="N434" s="66" t="s">
        <v>583</v>
      </c>
      <c r="O434" s="67" t="s">
        <v>864</v>
      </c>
      <c r="P434" s="67" t="s">
        <v>865</v>
      </c>
    </row>
    <row r="435" spans="1:16" ht="13.5" thickBot="1" x14ac:dyDescent="0.25">
      <c r="A435" s="55" t="str">
        <f t="shared" si="36"/>
        <v> BRNO 27 </v>
      </c>
      <c r="B435" s="63" t="str">
        <f t="shared" si="37"/>
        <v>I</v>
      </c>
      <c r="C435" s="55">
        <f t="shared" si="38"/>
        <v>46035.442000000003</v>
      </c>
      <c r="D435" s="16" t="str">
        <f t="shared" si="39"/>
        <v>vis</v>
      </c>
      <c r="E435" s="64" t="e">
        <f>VLOOKUP(C435,A!C$21:E$973,3,FALSE)</f>
        <v>#N/A</v>
      </c>
      <c r="F435" s="63" t="s">
        <v>139</v>
      </c>
      <c r="G435" s="16" t="str">
        <f t="shared" si="40"/>
        <v>46035.442</v>
      </c>
      <c r="H435" s="55">
        <f t="shared" si="41"/>
        <v>3318</v>
      </c>
      <c r="I435" s="65" t="s">
        <v>904</v>
      </c>
      <c r="J435" s="66" t="s">
        <v>905</v>
      </c>
      <c r="K435" s="65">
        <v>3318</v>
      </c>
      <c r="L435" s="65" t="s">
        <v>555</v>
      </c>
      <c r="M435" s="66" t="s">
        <v>684</v>
      </c>
      <c r="N435" s="66"/>
      <c r="O435" s="67" t="s">
        <v>906</v>
      </c>
      <c r="P435" s="67" t="s">
        <v>907</v>
      </c>
    </row>
    <row r="436" spans="1:16" ht="13.5" thickBot="1" x14ac:dyDescent="0.25">
      <c r="A436" s="55" t="str">
        <f t="shared" si="36"/>
        <v> BRNO 27 </v>
      </c>
      <c r="B436" s="63" t="str">
        <f t="shared" si="37"/>
        <v>I</v>
      </c>
      <c r="C436" s="55">
        <f t="shared" si="38"/>
        <v>46294.512999999999</v>
      </c>
      <c r="D436" s="16" t="str">
        <f t="shared" si="39"/>
        <v>vis</v>
      </c>
      <c r="E436" s="64" t="e">
        <f>VLOOKUP(C436,A!C$21:E$973,3,FALSE)</f>
        <v>#N/A</v>
      </c>
      <c r="F436" s="63" t="s">
        <v>139</v>
      </c>
      <c r="G436" s="16" t="str">
        <f t="shared" si="40"/>
        <v>46294.513</v>
      </c>
      <c r="H436" s="55">
        <f t="shared" si="41"/>
        <v>3466</v>
      </c>
      <c r="I436" s="65" t="s">
        <v>912</v>
      </c>
      <c r="J436" s="66" t="s">
        <v>913</v>
      </c>
      <c r="K436" s="65">
        <v>3466</v>
      </c>
      <c r="L436" s="65" t="s">
        <v>518</v>
      </c>
      <c r="M436" s="66" t="s">
        <v>684</v>
      </c>
      <c r="N436" s="66"/>
      <c r="O436" s="67" t="s">
        <v>914</v>
      </c>
      <c r="P436" s="67" t="s">
        <v>907</v>
      </c>
    </row>
    <row r="437" spans="1:16" ht="13.5" thickBot="1" x14ac:dyDescent="0.25">
      <c r="A437" s="55" t="str">
        <f t="shared" si="36"/>
        <v> BRNO 27 </v>
      </c>
      <c r="B437" s="63" t="str">
        <f t="shared" si="37"/>
        <v>I</v>
      </c>
      <c r="C437" s="55">
        <f t="shared" si="38"/>
        <v>46294.516000000003</v>
      </c>
      <c r="D437" s="16" t="str">
        <f t="shared" si="39"/>
        <v>vis</v>
      </c>
      <c r="E437" s="64" t="e">
        <f>VLOOKUP(C437,A!C$21:E$973,3,FALSE)</f>
        <v>#N/A</v>
      </c>
      <c r="F437" s="63" t="s">
        <v>139</v>
      </c>
      <c r="G437" s="16" t="str">
        <f t="shared" si="40"/>
        <v>46294.516</v>
      </c>
      <c r="H437" s="55">
        <f t="shared" si="41"/>
        <v>3466</v>
      </c>
      <c r="I437" s="65" t="s">
        <v>915</v>
      </c>
      <c r="J437" s="66" t="s">
        <v>916</v>
      </c>
      <c r="K437" s="65">
        <v>3466</v>
      </c>
      <c r="L437" s="65" t="s">
        <v>917</v>
      </c>
      <c r="M437" s="66" t="s">
        <v>684</v>
      </c>
      <c r="N437" s="66"/>
      <c r="O437" s="67" t="s">
        <v>918</v>
      </c>
      <c r="P437" s="67" t="s">
        <v>907</v>
      </c>
    </row>
    <row r="438" spans="1:16" ht="13.5" thickBot="1" x14ac:dyDescent="0.25">
      <c r="A438" s="55" t="str">
        <f t="shared" si="36"/>
        <v> BRNO 27 </v>
      </c>
      <c r="B438" s="63" t="str">
        <f t="shared" si="37"/>
        <v>I</v>
      </c>
      <c r="C438" s="55">
        <f t="shared" si="38"/>
        <v>46294.517</v>
      </c>
      <c r="D438" s="16" t="str">
        <f t="shared" si="39"/>
        <v>vis</v>
      </c>
      <c r="E438" s="64" t="e">
        <f>VLOOKUP(C438,A!C$21:E$973,3,FALSE)</f>
        <v>#N/A</v>
      </c>
      <c r="F438" s="63" t="s">
        <v>139</v>
      </c>
      <c r="G438" s="16" t="str">
        <f t="shared" si="40"/>
        <v>46294.517</v>
      </c>
      <c r="H438" s="55">
        <f t="shared" si="41"/>
        <v>3466</v>
      </c>
      <c r="I438" s="65" t="s">
        <v>919</v>
      </c>
      <c r="J438" s="66" t="s">
        <v>920</v>
      </c>
      <c r="K438" s="65">
        <v>3466</v>
      </c>
      <c r="L438" s="65" t="s">
        <v>921</v>
      </c>
      <c r="M438" s="66" t="s">
        <v>684</v>
      </c>
      <c r="N438" s="66"/>
      <c r="O438" s="67" t="s">
        <v>906</v>
      </c>
      <c r="P438" s="67" t="s">
        <v>907</v>
      </c>
    </row>
    <row r="439" spans="1:16" ht="13.5" thickBot="1" x14ac:dyDescent="0.25">
      <c r="A439" s="55" t="str">
        <f t="shared" si="36"/>
        <v> BRNO 27 </v>
      </c>
      <c r="B439" s="63" t="str">
        <f t="shared" si="37"/>
        <v>I</v>
      </c>
      <c r="C439" s="55">
        <f t="shared" si="38"/>
        <v>46294.517999999996</v>
      </c>
      <c r="D439" s="16" t="str">
        <f t="shared" si="39"/>
        <v>vis</v>
      </c>
      <c r="E439" s="64" t="e">
        <f>VLOOKUP(C439,A!C$21:E$973,3,FALSE)</f>
        <v>#N/A</v>
      </c>
      <c r="F439" s="63" t="s">
        <v>139</v>
      </c>
      <c r="G439" s="16" t="str">
        <f t="shared" si="40"/>
        <v>46294.518</v>
      </c>
      <c r="H439" s="55">
        <f t="shared" si="41"/>
        <v>3466</v>
      </c>
      <c r="I439" s="65" t="s">
        <v>922</v>
      </c>
      <c r="J439" s="66" t="s">
        <v>923</v>
      </c>
      <c r="K439" s="65">
        <v>3466</v>
      </c>
      <c r="L439" s="65" t="s">
        <v>596</v>
      </c>
      <c r="M439" s="66" t="s">
        <v>684</v>
      </c>
      <c r="N439" s="66"/>
      <c r="O439" s="67" t="s">
        <v>924</v>
      </c>
      <c r="P439" s="67" t="s">
        <v>907</v>
      </c>
    </row>
    <row r="440" spans="1:16" ht="13.5" thickBot="1" x14ac:dyDescent="0.25">
      <c r="A440" s="55" t="str">
        <f t="shared" si="36"/>
        <v> BRNO 27 </v>
      </c>
      <c r="B440" s="63" t="str">
        <f t="shared" si="37"/>
        <v>I</v>
      </c>
      <c r="C440" s="55">
        <f t="shared" si="38"/>
        <v>46294.52</v>
      </c>
      <c r="D440" s="16" t="str">
        <f t="shared" si="39"/>
        <v>vis</v>
      </c>
      <c r="E440" s="64" t="e">
        <f>VLOOKUP(C440,A!C$21:E$973,3,FALSE)</f>
        <v>#N/A</v>
      </c>
      <c r="F440" s="63" t="s">
        <v>139</v>
      </c>
      <c r="G440" s="16" t="str">
        <f t="shared" si="40"/>
        <v>46294.520</v>
      </c>
      <c r="H440" s="55">
        <f t="shared" si="41"/>
        <v>3466</v>
      </c>
      <c r="I440" s="65" t="s">
        <v>925</v>
      </c>
      <c r="J440" s="66" t="s">
        <v>926</v>
      </c>
      <c r="K440" s="65">
        <v>3466</v>
      </c>
      <c r="L440" s="65" t="s">
        <v>927</v>
      </c>
      <c r="M440" s="66" t="s">
        <v>684</v>
      </c>
      <c r="N440" s="66"/>
      <c r="O440" s="67" t="s">
        <v>928</v>
      </c>
      <c r="P440" s="67" t="s">
        <v>907</v>
      </c>
    </row>
    <row r="441" spans="1:16" ht="13.5" thickBot="1" x14ac:dyDescent="0.25">
      <c r="A441" s="55" t="str">
        <f t="shared" si="36"/>
        <v> BRNO 27 </v>
      </c>
      <c r="B441" s="63" t="str">
        <f t="shared" si="37"/>
        <v>I</v>
      </c>
      <c r="C441" s="55">
        <f t="shared" si="38"/>
        <v>46294.521999999997</v>
      </c>
      <c r="D441" s="16" t="str">
        <f t="shared" si="39"/>
        <v>vis</v>
      </c>
      <c r="E441" s="64" t="e">
        <f>VLOOKUP(C441,A!C$21:E$973,3,FALSE)</f>
        <v>#N/A</v>
      </c>
      <c r="F441" s="63" t="s">
        <v>139</v>
      </c>
      <c r="G441" s="16" t="str">
        <f t="shared" si="40"/>
        <v>46294.522</v>
      </c>
      <c r="H441" s="55">
        <f t="shared" si="41"/>
        <v>3466</v>
      </c>
      <c r="I441" s="65" t="s">
        <v>929</v>
      </c>
      <c r="J441" s="66" t="s">
        <v>930</v>
      </c>
      <c r="K441" s="65">
        <v>3466</v>
      </c>
      <c r="L441" s="65" t="s">
        <v>532</v>
      </c>
      <c r="M441" s="66" t="s">
        <v>684</v>
      </c>
      <c r="N441" s="66"/>
      <c r="O441" s="67" t="s">
        <v>931</v>
      </c>
      <c r="P441" s="67" t="s">
        <v>907</v>
      </c>
    </row>
    <row r="442" spans="1:16" ht="13.5" thickBot="1" x14ac:dyDescent="0.25">
      <c r="A442" s="55" t="str">
        <f t="shared" si="36"/>
        <v> BRNO 27 </v>
      </c>
      <c r="B442" s="63" t="str">
        <f t="shared" si="37"/>
        <v>I</v>
      </c>
      <c r="C442" s="55">
        <f t="shared" si="38"/>
        <v>46294.523000000001</v>
      </c>
      <c r="D442" s="16" t="str">
        <f t="shared" si="39"/>
        <v>vis</v>
      </c>
      <c r="E442" s="64" t="e">
        <f>VLOOKUP(C442,A!C$21:E$973,3,FALSE)</f>
        <v>#N/A</v>
      </c>
      <c r="F442" s="63" t="s">
        <v>139</v>
      </c>
      <c r="G442" s="16" t="str">
        <f t="shared" si="40"/>
        <v>46294.523</v>
      </c>
      <c r="H442" s="55">
        <f t="shared" si="41"/>
        <v>3466</v>
      </c>
      <c r="I442" s="65" t="s">
        <v>932</v>
      </c>
      <c r="J442" s="66" t="s">
        <v>933</v>
      </c>
      <c r="K442" s="65">
        <v>3466</v>
      </c>
      <c r="L442" s="65" t="s">
        <v>934</v>
      </c>
      <c r="M442" s="66" t="s">
        <v>684</v>
      </c>
      <c r="N442" s="66"/>
      <c r="O442" s="67" t="s">
        <v>935</v>
      </c>
      <c r="P442" s="67" t="s">
        <v>907</v>
      </c>
    </row>
    <row r="443" spans="1:16" ht="13.5" thickBot="1" x14ac:dyDescent="0.25">
      <c r="A443" s="55" t="str">
        <f t="shared" si="36"/>
        <v> BRNO 28 </v>
      </c>
      <c r="B443" s="63" t="str">
        <f t="shared" si="37"/>
        <v>II</v>
      </c>
      <c r="C443" s="55">
        <f t="shared" si="38"/>
        <v>46680.502999999997</v>
      </c>
      <c r="D443" s="16" t="str">
        <f t="shared" si="39"/>
        <v>vis</v>
      </c>
      <c r="E443" s="64" t="e">
        <f>VLOOKUP(C443,A!C$21:E$973,3,FALSE)</f>
        <v>#N/A</v>
      </c>
      <c r="F443" s="63" t="s">
        <v>139</v>
      </c>
      <c r="G443" s="16" t="str">
        <f t="shared" si="40"/>
        <v>46680.503</v>
      </c>
      <c r="H443" s="55">
        <f t="shared" si="41"/>
        <v>3686.5</v>
      </c>
      <c r="I443" s="65" t="s">
        <v>956</v>
      </c>
      <c r="J443" s="66" t="s">
        <v>957</v>
      </c>
      <c r="K443" s="65">
        <v>3686.5</v>
      </c>
      <c r="L443" s="65" t="s">
        <v>958</v>
      </c>
      <c r="M443" s="66" t="s">
        <v>684</v>
      </c>
      <c r="N443" s="66"/>
      <c r="O443" s="67" t="s">
        <v>959</v>
      </c>
      <c r="P443" s="67" t="s">
        <v>960</v>
      </c>
    </row>
    <row r="444" spans="1:16" ht="13.5" thickBot="1" x14ac:dyDescent="0.25">
      <c r="A444" s="55" t="str">
        <f t="shared" si="36"/>
        <v> BRNO 28 </v>
      </c>
      <c r="B444" s="63" t="str">
        <f t="shared" si="37"/>
        <v>II</v>
      </c>
      <c r="C444" s="55">
        <f t="shared" si="38"/>
        <v>46680.506000000001</v>
      </c>
      <c r="D444" s="16" t="str">
        <f t="shared" si="39"/>
        <v>vis</v>
      </c>
      <c r="E444" s="64" t="e">
        <f>VLOOKUP(C444,A!C$21:E$973,3,FALSE)</f>
        <v>#N/A</v>
      </c>
      <c r="F444" s="63" t="s">
        <v>139</v>
      </c>
      <c r="G444" s="16" t="str">
        <f t="shared" si="40"/>
        <v>46680.506</v>
      </c>
      <c r="H444" s="55">
        <f t="shared" si="41"/>
        <v>3686.5</v>
      </c>
      <c r="I444" s="65" t="s">
        <v>961</v>
      </c>
      <c r="J444" s="66" t="s">
        <v>962</v>
      </c>
      <c r="K444" s="65">
        <v>3686.5</v>
      </c>
      <c r="L444" s="65" t="s">
        <v>963</v>
      </c>
      <c r="M444" s="66" t="s">
        <v>684</v>
      </c>
      <c r="N444" s="66"/>
      <c r="O444" s="67" t="s">
        <v>924</v>
      </c>
      <c r="P444" s="67" t="s">
        <v>960</v>
      </c>
    </row>
    <row r="445" spans="1:16" ht="13.5" thickBot="1" x14ac:dyDescent="0.25">
      <c r="A445" s="55" t="str">
        <f t="shared" si="36"/>
        <v> BRNO 30 </v>
      </c>
      <c r="B445" s="63" t="str">
        <f t="shared" si="37"/>
        <v>I</v>
      </c>
      <c r="C445" s="55">
        <f t="shared" si="38"/>
        <v>47003.44</v>
      </c>
      <c r="D445" s="16" t="str">
        <f t="shared" si="39"/>
        <v>vis</v>
      </c>
      <c r="E445" s="64" t="e">
        <f>VLOOKUP(C445,A!C$21:E$973,3,FALSE)</f>
        <v>#N/A</v>
      </c>
      <c r="F445" s="63" t="s">
        <v>139</v>
      </c>
      <c r="G445" s="16" t="str">
        <f t="shared" si="40"/>
        <v>47003.440</v>
      </c>
      <c r="H445" s="55">
        <f t="shared" si="41"/>
        <v>3871</v>
      </c>
      <c r="I445" s="65" t="s">
        <v>964</v>
      </c>
      <c r="J445" s="66" t="s">
        <v>965</v>
      </c>
      <c r="K445" s="65">
        <v>3871</v>
      </c>
      <c r="L445" s="65" t="s">
        <v>683</v>
      </c>
      <c r="M445" s="66" t="s">
        <v>684</v>
      </c>
      <c r="N445" s="66"/>
      <c r="O445" s="67" t="s">
        <v>928</v>
      </c>
      <c r="P445" s="67" t="s">
        <v>966</v>
      </c>
    </row>
    <row r="446" spans="1:16" ht="13.5" thickBot="1" x14ac:dyDescent="0.25">
      <c r="A446" s="55" t="str">
        <f t="shared" si="36"/>
        <v> BRNO 30 </v>
      </c>
      <c r="B446" s="63" t="str">
        <f t="shared" si="37"/>
        <v>I</v>
      </c>
      <c r="C446" s="55">
        <f t="shared" si="38"/>
        <v>47003.457000000002</v>
      </c>
      <c r="D446" s="16" t="str">
        <f t="shared" si="39"/>
        <v>vis</v>
      </c>
      <c r="E446" s="64" t="e">
        <f>VLOOKUP(C446,A!C$21:E$973,3,FALSE)</f>
        <v>#N/A</v>
      </c>
      <c r="F446" s="63" t="s">
        <v>139</v>
      </c>
      <c r="G446" s="16" t="str">
        <f t="shared" si="40"/>
        <v>47003.457</v>
      </c>
      <c r="H446" s="55">
        <f t="shared" si="41"/>
        <v>3871</v>
      </c>
      <c r="I446" s="65" t="s">
        <v>967</v>
      </c>
      <c r="J446" s="66" t="s">
        <v>968</v>
      </c>
      <c r="K446" s="65">
        <v>3871</v>
      </c>
      <c r="L446" s="65" t="s">
        <v>921</v>
      </c>
      <c r="M446" s="66" t="s">
        <v>684</v>
      </c>
      <c r="N446" s="66"/>
      <c r="O446" s="67" t="s">
        <v>969</v>
      </c>
      <c r="P446" s="67" t="s">
        <v>966</v>
      </c>
    </row>
    <row r="447" spans="1:16" ht="13.5" thickBot="1" x14ac:dyDescent="0.25">
      <c r="A447" s="55" t="str">
        <f t="shared" si="36"/>
        <v> BRNO 30 </v>
      </c>
      <c r="B447" s="63" t="str">
        <f t="shared" si="37"/>
        <v>I</v>
      </c>
      <c r="C447" s="55">
        <f t="shared" si="38"/>
        <v>47003.462</v>
      </c>
      <c r="D447" s="16" t="str">
        <f t="shared" si="39"/>
        <v>vis</v>
      </c>
      <c r="E447" s="64" t="e">
        <f>VLOOKUP(C447,A!C$21:E$973,3,FALSE)</f>
        <v>#N/A</v>
      </c>
      <c r="F447" s="63" t="s">
        <v>139</v>
      </c>
      <c r="G447" s="16" t="str">
        <f t="shared" si="40"/>
        <v>47003.462</v>
      </c>
      <c r="H447" s="55">
        <f t="shared" si="41"/>
        <v>3871</v>
      </c>
      <c r="I447" s="65" t="s">
        <v>970</v>
      </c>
      <c r="J447" s="66" t="s">
        <v>971</v>
      </c>
      <c r="K447" s="65">
        <v>3871</v>
      </c>
      <c r="L447" s="65" t="s">
        <v>532</v>
      </c>
      <c r="M447" s="66" t="s">
        <v>684</v>
      </c>
      <c r="N447" s="66"/>
      <c r="O447" s="67" t="s">
        <v>914</v>
      </c>
      <c r="P447" s="67" t="s">
        <v>966</v>
      </c>
    </row>
    <row r="448" spans="1:16" ht="13.5" thickBot="1" x14ac:dyDescent="0.25">
      <c r="A448" s="55" t="str">
        <f t="shared" si="36"/>
        <v> BRNO 30 </v>
      </c>
      <c r="B448" s="63" t="str">
        <f t="shared" si="37"/>
        <v>II</v>
      </c>
      <c r="C448" s="55">
        <f t="shared" si="38"/>
        <v>47368.419000000002</v>
      </c>
      <c r="D448" s="16" t="str">
        <f t="shared" si="39"/>
        <v>vis</v>
      </c>
      <c r="E448" s="64" t="e">
        <f>VLOOKUP(C448,A!C$21:E$973,3,FALSE)</f>
        <v>#N/A</v>
      </c>
      <c r="F448" s="63" t="s">
        <v>139</v>
      </c>
      <c r="G448" s="16" t="str">
        <f t="shared" si="40"/>
        <v>47368.419</v>
      </c>
      <c r="H448" s="55">
        <f t="shared" si="41"/>
        <v>4079.5</v>
      </c>
      <c r="I448" s="65" t="s">
        <v>977</v>
      </c>
      <c r="J448" s="66" t="s">
        <v>978</v>
      </c>
      <c r="K448" s="65">
        <v>4079.5</v>
      </c>
      <c r="L448" s="65" t="s">
        <v>797</v>
      </c>
      <c r="M448" s="66" t="s">
        <v>684</v>
      </c>
      <c r="N448" s="66"/>
      <c r="O448" s="67" t="s">
        <v>969</v>
      </c>
      <c r="P448" s="67" t="s">
        <v>966</v>
      </c>
    </row>
    <row r="449" spans="1:16" ht="13.5" thickBot="1" x14ac:dyDescent="0.25">
      <c r="A449" s="55" t="str">
        <f t="shared" si="36"/>
        <v> BRNO 30 </v>
      </c>
      <c r="B449" s="63" t="str">
        <f t="shared" si="37"/>
        <v>II</v>
      </c>
      <c r="C449" s="55">
        <f t="shared" si="38"/>
        <v>47389.413</v>
      </c>
      <c r="D449" s="16" t="str">
        <f t="shared" si="39"/>
        <v>vis</v>
      </c>
      <c r="E449" s="64" t="e">
        <f>VLOOKUP(C449,A!C$21:E$973,3,FALSE)</f>
        <v>#N/A</v>
      </c>
      <c r="F449" s="63" t="s">
        <v>139</v>
      </c>
      <c r="G449" s="16" t="str">
        <f t="shared" si="40"/>
        <v>47389.413</v>
      </c>
      <c r="H449" s="55">
        <f t="shared" si="41"/>
        <v>4091.5</v>
      </c>
      <c r="I449" s="65" t="s">
        <v>979</v>
      </c>
      <c r="J449" s="66" t="s">
        <v>980</v>
      </c>
      <c r="K449" s="65">
        <v>4091.5</v>
      </c>
      <c r="L449" s="65" t="s">
        <v>981</v>
      </c>
      <c r="M449" s="66" t="s">
        <v>684</v>
      </c>
      <c r="N449" s="66"/>
      <c r="O449" s="67" t="s">
        <v>969</v>
      </c>
      <c r="P449" s="67" t="s">
        <v>966</v>
      </c>
    </row>
    <row r="450" spans="1:16" ht="13.5" thickBot="1" x14ac:dyDescent="0.25">
      <c r="A450" s="55" t="str">
        <f t="shared" si="36"/>
        <v> BRNO 30 </v>
      </c>
      <c r="B450" s="63" t="str">
        <f t="shared" si="37"/>
        <v>II</v>
      </c>
      <c r="C450" s="55">
        <f t="shared" si="38"/>
        <v>47389.419000000002</v>
      </c>
      <c r="D450" s="16" t="str">
        <f t="shared" si="39"/>
        <v>vis</v>
      </c>
      <c r="E450" s="64" t="e">
        <f>VLOOKUP(C450,A!C$21:E$973,3,FALSE)</f>
        <v>#N/A</v>
      </c>
      <c r="F450" s="63" t="s">
        <v>139</v>
      </c>
      <c r="G450" s="16" t="str">
        <f t="shared" si="40"/>
        <v>47389.419</v>
      </c>
      <c r="H450" s="55">
        <f t="shared" si="41"/>
        <v>4091.5</v>
      </c>
      <c r="I450" s="65" t="s">
        <v>982</v>
      </c>
      <c r="J450" s="66" t="s">
        <v>983</v>
      </c>
      <c r="K450" s="65">
        <v>4091.5</v>
      </c>
      <c r="L450" s="65" t="s">
        <v>984</v>
      </c>
      <c r="M450" s="66" t="s">
        <v>684</v>
      </c>
      <c r="N450" s="66"/>
      <c r="O450" s="67" t="s">
        <v>985</v>
      </c>
      <c r="P450" s="67" t="s">
        <v>966</v>
      </c>
    </row>
    <row r="451" spans="1:16" ht="13.5" thickBot="1" x14ac:dyDescent="0.25">
      <c r="A451" s="55" t="str">
        <f t="shared" si="36"/>
        <v> BRNO 30 </v>
      </c>
      <c r="B451" s="63" t="str">
        <f t="shared" si="37"/>
        <v>II</v>
      </c>
      <c r="C451" s="55">
        <f t="shared" si="38"/>
        <v>47389.432999999997</v>
      </c>
      <c r="D451" s="16" t="str">
        <f t="shared" si="39"/>
        <v>vis</v>
      </c>
      <c r="E451" s="64" t="e">
        <f>VLOOKUP(C451,A!C$21:E$973,3,FALSE)</f>
        <v>#N/A</v>
      </c>
      <c r="F451" s="63" t="s">
        <v>139</v>
      </c>
      <c r="G451" s="16" t="str">
        <f t="shared" si="40"/>
        <v>47389.433</v>
      </c>
      <c r="H451" s="55">
        <f t="shared" si="41"/>
        <v>4091.5</v>
      </c>
      <c r="I451" s="65" t="s">
        <v>986</v>
      </c>
      <c r="J451" s="66" t="s">
        <v>987</v>
      </c>
      <c r="K451" s="65">
        <v>4091.5</v>
      </c>
      <c r="L451" s="65" t="s">
        <v>673</v>
      </c>
      <c r="M451" s="66" t="s">
        <v>684</v>
      </c>
      <c r="N451" s="66"/>
      <c r="O451" s="67" t="s">
        <v>988</v>
      </c>
      <c r="P451" s="67" t="s">
        <v>966</v>
      </c>
    </row>
    <row r="452" spans="1:16" ht="13.5" thickBot="1" x14ac:dyDescent="0.25">
      <c r="A452" s="55" t="str">
        <f t="shared" si="36"/>
        <v> VSSC 73 </v>
      </c>
      <c r="B452" s="63" t="str">
        <f t="shared" si="37"/>
        <v>I</v>
      </c>
      <c r="C452" s="55">
        <f t="shared" si="38"/>
        <v>47593.353999999999</v>
      </c>
      <c r="D452" s="16" t="str">
        <f t="shared" si="39"/>
        <v>vis</v>
      </c>
      <c r="E452" s="64" t="e">
        <f>VLOOKUP(C452,A!C$21:E$973,3,FALSE)</f>
        <v>#N/A</v>
      </c>
      <c r="F452" s="63" t="s">
        <v>139</v>
      </c>
      <c r="G452" s="16" t="str">
        <f t="shared" si="40"/>
        <v>47593.354</v>
      </c>
      <c r="H452" s="55">
        <f t="shared" si="41"/>
        <v>4208</v>
      </c>
      <c r="I452" s="65" t="s">
        <v>998</v>
      </c>
      <c r="J452" s="66" t="s">
        <v>999</v>
      </c>
      <c r="K452" s="65">
        <v>4208</v>
      </c>
      <c r="L452" s="65" t="s">
        <v>538</v>
      </c>
      <c r="M452" s="66" t="s">
        <v>684</v>
      </c>
      <c r="N452" s="66"/>
      <c r="O452" s="67" t="s">
        <v>946</v>
      </c>
      <c r="P452" s="67" t="s">
        <v>1000</v>
      </c>
    </row>
    <row r="453" spans="1:16" ht="13.5" thickBot="1" x14ac:dyDescent="0.25">
      <c r="A453" s="55" t="str">
        <f t="shared" si="36"/>
        <v>IBVS 3900 </v>
      </c>
      <c r="B453" s="63" t="str">
        <f t="shared" si="37"/>
        <v>II</v>
      </c>
      <c r="C453" s="55">
        <f t="shared" si="38"/>
        <v>48208.653100000003</v>
      </c>
      <c r="D453" s="16" t="str">
        <f t="shared" si="39"/>
        <v>vis</v>
      </c>
      <c r="E453" s="64" t="e">
        <f>VLOOKUP(C453,A!C$21:E$973,3,FALSE)</f>
        <v>#N/A</v>
      </c>
      <c r="F453" s="63" t="s">
        <v>139</v>
      </c>
      <c r="G453" s="16" t="str">
        <f t="shared" si="40"/>
        <v>48208.6531</v>
      </c>
      <c r="H453" s="55">
        <f t="shared" si="41"/>
        <v>4559.5</v>
      </c>
      <c r="I453" s="65" t="s">
        <v>1050</v>
      </c>
      <c r="J453" s="66" t="s">
        <v>1051</v>
      </c>
      <c r="K453" s="65">
        <v>4559.5</v>
      </c>
      <c r="L453" s="65" t="s">
        <v>1052</v>
      </c>
      <c r="M453" s="66" t="s">
        <v>582</v>
      </c>
      <c r="N453" s="66" t="s">
        <v>583</v>
      </c>
      <c r="O453" s="67" t="s">
        <v>1053</v>
      </c>
      <c r="P453" s="68" t="s">
        <v>1054</v>
      </c>
    </row>
    <row r="454" spans="1:16" ht="13.5" thickBot="1" x14ac:dyDescent="0.25">
      <c r="A454" s="55" t="str">
        <f t="shared" si="36"/>
        <v>IBVS 3900 </v>
      </c>
      <c r="B454" s="63" t="str">
        <f t="shared" si="37"/>
        <v>I</v>
      </c>
      <c r="C454" s="55">
        <f t="shared" si="38"/>
        <v>48237.549099999997</v>
      </c>
      <c r="D454" s="16" t="str">
        <f t="shared" si="39"/>
        <v>vis</v>
      </c>
      <c r="E454" s="64" t="e">
        <f>VLOOKUP(C454,A!C$21:E$973,3,FALSE)</f>
        <v>#N/A</v>
      </c>
      <c r="F454" s="63" t="s">
        <v>139</v>
      </c>
      <c r="G454" s="16" t="str">
        <f t="shared" si="40"/>
        <v>48237.5491</v>
      </c>
      <c r="H454" s="55">
        <f t="shared" si="41"/>
        <v>4576</v>
      </c>
      <c r="I454" s="65" t="s">
        <v>1055</v>
      </c>
      <c r="J454" s="66" t="s">
        <v>1056</v>
      </c>
      <c r="K454" s="65">
        <v>4576</v>
      </c>
      <c r="L454" s="65" t="s">
        <v>1057</v>
      </c>
      <c r="M454" s="66" t="s">
        <v>582</v>
      </c>
      <c r="N454" s="66" t="s">
        <v>583</v>
      </c>
      <c r="O454" s="67" t="s">
        <v>1053</v>
      </c>
      <c r="P454" s="68" t="s">
        <v>1054</v>
      </c>
    </row>
    <row r="455" spans="1:16" ht="13.5" thickBot="1" x14ac:dyDescent="0.25">
      <c r="A455" s="55" t="str">
        <f t="shared" si="36"/>
        <v> BRNO 31 </v>
      </c>
      <c r="B455" s="63" t="str">
        <f t="shared" si="37"/>
        <v>I</v>
      </c>
      <c r="C455" s="55">
        <f t="shared" si="38"/>
        <v>48484.375</v>
      </c>
      <c r="D455" s="16" t="str">
        <f t="shared" si="39"/>
        <v>vis</v>
      </c>
      <c r="E455" s="64" t="e">
        <f>VLOOKUP(C455,A!C$21:E$973,3,FALSE)</f>
        <v>#N/A</v>
      </c>
      <c r="F455" s="63" t="s">
        <v>139</v>
      </c>
      <c r="G455" s="16" t="str">
        <f t="shared" si="40"/>
        <v>48484.375</v>
      </c>
      <c r="H455" s="55">
        <f t="shared" si="41"/>
        <v>4717</v>
      </c>
      <c r="I455" s="65" t="s">
        <v>1068</v>
      </c>
      <c r="J455" s="66" t="s">
        <v>1069</v>
      </c>
      <c r="K455" s="65">
        <v>4717</v>
      </c>
      <c r="L455" s="65" t="s">
        <v>544</v>
      </c>
      <c r="M455" s="66" t="s">
        <v>684</v>
      </c>
      <c r="N455" s="66"/>
      <c r="O455" s="67" t="s">
        <v>1070</v>
      </c>
      <c r="P455" s="67" t="s">
        <v>1033</v>
      </c>
    </row>
    <row r="456" spans="1:16" ht="13.5" thickBot="1" x14ac:dyDescent="0.25">
      <c r="A456" s="55" t="str">
        <f t="shared" si="36"/>
        <v>IBVS 3900 </v>
      </c>
      <c r="B456" s="63" t="str">
        <f t="shared" si="37"/>
        <v>I</v>
      </c>
      <c r="C456" s="55">
        <f t="shared" si="38"/>
        <v>48538.618399999999</v>
      </c>
      <c r="D456" s="16" t="str">
        <f t="shared" si="39"/>
        <v>vis</v>
      </c>
      <c r="E456" s="64" t="e">
        <f>VLOOKUP(C456,A!C$21:E$973,3,FALSE)</f>
        <v>#N/A</v>
      </c>
      <c r="F456" s="63" t="s">
        <v>139</v>
      </c>
      <c r="G456" s="16" t="str">
        <f t="shared" si="40"/>
        <v>48538.6184</v>
      </c>
      <c r="H456" s="55">
        <f t="shared" si="41"/>
        <v>4748</v>
      </c>
      <c r="I456" s="65" t="s">
        <v>1078</v>
      </c>
      <c r="J456" s="66" t="s">
        <v>1079</v>
      </c>
      <c r="K456" s="65">
        <v>4748</v>
      </c>
      <c r="L456" s="65" t="s">
        <v>1080</v>
      </c>
      <c r="M456" s="66" t="s">
        <v>582</v>
      </c>
      <c r="N456" s="66" t="s">
        <v>583</v>
      </c>
      <c r="O456" s="67" t="s">
        <v>1053</v>
      </c>
      <c r="P456" s="68" t="s">
        <v>1054</v>
      </c>
    </row>
    <row r="457" spans="1:16" ht="13.5" thickBot="1" x14ac:dyDescent="0.25">
      <c r="A457" s="55" t="str">
        <f t="shared" si="36"/>
        <v> BRNO 32 </v>
      </c>
      <c r="B457" s="63" t="str">
        <f t="shared" si="37"/>
        <v>I</v>
      </c>
      <c r="C457" s="55">
        <f t="shared" si="38"/>
        <v>49606.402499999997</v>
      </c>
      <c r="D457" s="16" t="str">
        <f t="shared" si="39"/>
        <v>vis</v>
      </c>
      <c r="E457" s="64" t="e">
        <f>VLOOKUP(C457,A!C$21:E$973,3,FALSE)</f>
        <v>#N/A</v>
      </c>
      <c r="F457" s="63" t="s">
        <v>139</v>
      </c>
      <c r="G457" s="16" t="str">
        <f t="shared" si="40"/>
        <v>49606.4025</v>
      </c>
      <c r="H457" s="55">
        <f t="shared" si="41"/>
        <v>5358</v>
      </c>
      <c r="I457" s="65" t="s">
        <v>1243</v>
      </c>
      <c r="J457" s="66" t="s">
        <v>1244</v>
      </c>
      <c r="K457" s="65">
        <v>5358</v>
      </c>
      <c r="L457" s="65" t="s">
        <v>1245</v>
      </c>
      <c r="M457" s="66" t="s">
        <v>684</v>
      </c>
      <c r="N457" s="66"/>
      <c r="O457" s="67" t="s">
        <v>1091</v>
      </c>
      <c r="P457" s="67" t="s">
        <v>1246</v>
      </c>
    </row>
    <row r="458" spans="1:16" ht="13.5" thickBot="1" x14ac:dyDescent="0.25">
      <c r="A458" s="55" t="str">
        <f t="shared" si="36"/>
        <v> BRNO 32 </v>
      </c>
      <c r="B458" s="63" t="str">
        <f t="shared" si="37"/>
        <v>I</v>
      </c>
      <c r="C458" s="55">
        <f t="shared" si="38"/>
        <v>49977.510300000002</v>
      </c>
      <c r="D458" s="16" t="str">
        <f t="shared" si="39"/>
        <v>vis</v>
      </c>
      <c r="E458" s="64" t="e">
        <f>VLOOKUP(C458,A!C$21:E$973,3,FALSE)</f>
        <v>#N/A</v>
      </c>
      <c r="F458" s="63" t="s">
        <v>139</v>
      </c>
      <c r="G458" s="16" t="str">
        <f t="shared" si="40"/>
        <v>49977.5103</v>
      </c>
      <c r="H458" s="55">
        <f t="shared" si="41"/>
        <v>5570</v>
      </c>
      <c r="I458" s="65" t="s">
        <v>1259</v>
      </c>
      <c r="J458" s="66" t="s">
        <v>1260</v>
      </c>
      <c r="K458" s="65">
        <v>5570</v>
      </c>
      <c r="L458" s="65" t="s">
        <v>1261</v>
      </c>
      <c r="M458" s="66" t="s">
        <v>684</v>
      </c>
      <c r="N458" s="66"/>
      <c r="O458" s="67" t="s">
        <v>1262</v>
      </c>
      <c r="P458" s="67" t="s">
        <v>1246</v>
      </c>
    </row>
    <row r="459" spans="1:16" ht="13.5" thickBot="1" x14ac:dyDescent="0.25">
      <c r="A459" s="55" t="str">
        <f t="shared" ref="A459:A497" si="42">P459</f>
        <v>IBVS 4555/4653 </v>
      </c>
      <c r="B459" s="63" t="str">
        <f t="shared" ref="B459:B497" si="43">IF(H459=INT(H459),"I","II")</f>
        <v>II</v>
      </c>
      <c r="C459" s="55">
        <f t="shared" ref="C459:C497" si="44">1*G459</f>
        <v>50244.443500000001</v>
      </c>
      <c r="D459" s="16" t="str">
        <f t="shared" ref="D459:D497" si="45">VLOOKUP(F459,I$1:J$5,2,FALSE)</f>
        <v>vis</v>
      </c>
      <c r="E459" s="64" t="e">
        <f>VLOOKUP(C459,A!C$21:E$973,3,FALSE)</f>
        <v>#N/A</v>
      </c>
      <c r="F459" s="63" t="s">
        <v>139</v>
      </c>
      <c r="G459" s="16" t="str">
        <f t="shared" ref="G459:G497" si="46">MID(I459,3,LEN(I459)-3)</f>
        <v>50244.4435</v>
      </c>
      <c r="H459" s="55">
        <f t="shared" ref="H459:H497" si="47">1*K459</f>
        <v>5722.5</v>
      </c>
      <c r="I459" s="65" t="s">
        <v>1275</v>
      </c>
      <c r="J459" s="66" t="s">
        <v>1276</v>
      </c>
      <c r="K459" s="65">
        <v>5722.5</v>
      </c>
      <c r="L459" s="65" t="s">
        <v>1277</v>
      </c>
      <c r="M459" s="66" t="s">
        <v>582</v>
      </c>
      <c r="N459" s="66" t="s">
        <v>583</v>
      </c>
      <c r="O459" s="67" t="s">
        <v>1278</v>
      </c>
      <c r="P459" s="68" t="s">
        <v>1279</v>
      </c>
    </row>
    <row r="460" spans="1:16" ht="13.5" thickBot="1" x14ac:dyDescent="0.25">
      <c r="A460" s="55" t="str">
        <f t="shared" si="42"/>
        <v> BRNO 32 </v>
      </c>
      <c r="B460" s="63" t="str">
        <f t="shared" si="43"/>
        <v>II</v>
      </c>
      <c r="C460" s="55">
        <f t="shared" si="44"/>
        <v>50279.463000000003</v>
      </c>
      <c r="D460" s="16" t="str">
        <f t="shared" si="45"/>
        <v>vis</v>
      </c>
      <c r="E460" s="64" t="e">
        <f>VLOOKUP(C460,A!C$21:E$973,3,FALSE)</f>
        <v>#N/A</v>
      </c>
      <c r="F460" s="63" t="s">
        <v>139</v>
      </c>
      <c r="G460" s="16" t="str">
        <f t="shared" si="46"/>
        <v>50279.4630</v>
      </c>
      <c r="H460" s="55">
        <f t="shared" si="47"/>
        <v>5742.5</v>
      </c>
      <c r="I460" s="65" t="s">
        <v>1280</v>
      </c>
      <c r="J460" s="66" t="s">
        <v>1281</v>
      </c>
      <c r="K460" s="65">
        <v>5742.5</v>
      </c>
      <c r="L460" s="65" t="s">
        <v>1282</v>
      </c>
      <c r="M460" s="66" t="s">
        <v>684</v>
      </c>
      <c r="N460" s="66"/>
      <c r="O460" s="67" t="s">
        <v>1283</v>
      </c>
      <c r="P460" s="67" t="s">
        <v>1246</v>
      </c>
    </row>
    <row r="461" spans="1:16" ht="13.5" thickBot="1" x14ac:dyDescent="0.25">
      <c r="A461" s="55" t="str">
        <f t="shared" si="42"/>
        <v> BRNO 32 </v>
      </c>
      <c r="B461" s="63" t="str">
        <f t="shared" si="43"/>
        <v>II</v>
      </c>
      <c r="C461" s="55">
        <f t="shared" si="44"/>
        <v>50279.481699999997</v>
      </c>
      <c r="D461" s="16" t="str">
        <f t="shared" si="45"/>
        <v>vis</v>
      </c>
      <c r="E461" s="64" t="e">
        <f>VLOOKUP(C461,A!C$21:E$973,3,FALSE)</f>
        <v>#N/A</v>
      </c>
      <c r="F461" s="63" t="s">
        <v>139</v>
      </c>
      <c r="G461" s="16" t="str">
        <f t="shared" si="46"/>
        <v>50279.4817</v>
      </c>
      <c r="H461" s="55">
        <f t="shared" si="47"/>
        <v>5742.5</v>
      </c>
      <c r="I461" s="65" t="s">
        <v>1293</v>
      </c>
      <c r="J461" s="66" t="s">
        <v>1294</v>
      </c>
      <c r="K461" s="65">
        <v>5742.5</v>
      </c>
      <c r="L461" s="65" t="s">
        <v>1295</v>
      </c>
      <c r="M461" s="66" t="s">
        <v>684</v>
      </c>
      <c r="N461" s="66"/>
      <c r="O461" s="67" t="s">
        <v>1296</v>
      </c>
      <c r="P461" s="67" t="s">
        <v>1246</v>
      </c>
    </row>
    <row r="462" spans="1:16" ht="13.5" thickBot="1" x14ac:dyDescent="0.25">
      <c r="A462" s="55" t="str">
        <f t="shared" si="42"/>
        <v> BRNO 32 </v>
      </c>
      <c r="B462" s="63" t="str">
        <f t="shared" si="43"/>
        <v>I</v>
      </c>
      <c r="C462" s="55">
        <f t="shared" si="44"/>
        <v>50392.3802</v>
      </c>
      <c r="D462" s="16" t="str">
        <f t="shared" si="45"/>
        <v>vis</v>
      </c>
      <c r="E462" s="64" t="e">
        <f>VLOOKUP(C462,A!C$21:E$973,3,FALSE)</f>
        <v>#N/A</v>
      </c>
      <c r="F462" s="63" t="s">
        <v>139</v>
      </c>
      <c r="G462" s="16" t="str">
        <f t="shared" si="46"/>
        <v>50392.3802</v>
      </c>
      <c r="H462" s="55">
        <f t="shared" si="47"/>
        <v>5807</v>
      </c>
      <c r="I462" s="65" t="s">
        <v>1311</v>
      </c>
      <c r="J462" s="66" t="s">
        <v>1312</v>
      </c>
      <c r="K462" s="65">
        <v>5807</v>
      </c>
      <c r="L462" s="65" t="s">
        <v>1313</v>
      </c>
      <c r="M462" s="66" t="s">
        <v>684</v>
      </c>
      <c r="N462" s="66"/>
      <c r="O462" s="67" t="s">
        <v>1091</v>
      </c>
      <c r="P462" s="67" t="s">
        <v>1246</v>
      </c>
    </row>
    <row r="463" spans="1:16" ht="13.5" thickBot="1" x14ac:dyDescent="0.25">
      <c r="A463" s="55" t="str">
        <f t="shared" si="42"/>
        <v> BRNO 32 </v>
      </c>
      <c r="B463" s="63" t="str">
        <f t="shared" si="43"/>
        <v>I</v>
      </c>
      <c r="C463" s="55">
        <f t="shared" si="44"/>
        <v>50609.432099999998</v>
      </c>
      <c r="D463" s="16" t="str">
        <f t="shared" si="45"/>
        <v>vis</v>
      </c>
      <c r="E463" s="64" t="e">
        <f>VLOOKUP(C463,A!C$21:E$973,3,FALSE)</f>
        <v>#N/A</v>
      </c>
      <c r="F463" s="63" t="s">
        <v>139</v>
      </c>
      <c r="G463" s="16" t="str">
        <f t="shared" si="46"/>
        <v>50609.4321</v>
      </c>
      <c r="H463" s="55">
        <f t="shared" si="47"/>
        <v>5931</v>
      </c>
      <c r="I463" s="65" t="s">
        <v>1314</v>
      </c>
      <c r="J463" s="66" t="s">
        <v>1315</v>
      </c>
      <c r="K463" s="65">
        <v>5931</v>
      </c>
      <c r="L463" s="65" t="s">
        <v>1316</v>
      </c>
      <c r="M463" s="66" t="s">
        <v>684</v>
      </c>
      <c r="N463" s="66"/>
      <c r="O463" s="67" t="s">
        <v>1091</v>
      </c>
      <c r="P463" s="67" t="s">
        <v>1246</v>
      </c>
    </row>
    <row r="464" spans="1:16" ht="13.5" thickBot="1" x14ac:dyDescent="0.25">
      <c r="A464" s="55" t="str">
        <f t="shared" si="42"/>
        <v> BRNO 32 </v>
      </c>
      <c r="B464" s="63" t="str">
        <f t="shared" si="43"/>
        <v>I</v>
      </c>
      <c r="C464" s="55">
        <f t="shared" si="44"/>
        <v>50658.440799999997</v>
      </c>
      <c r="D464" s="16" t="str">
        <f t="shared" si="45"/>
        <v>vis</v>
      </c>
      <c r="E464" s="64" t="e">
        <f>VLOOKUP(C464,A!C$21:E$973,3,FALSE)</f>
        <v>#N/A</v>
      </c>
      <c r="F464" s="63" t="s">
        <v>139</v>
      </c>
      <c r="G464" s="16" t="str">
        <f t="shared" si="46"/>
        <v>50658.4408</v>
      </c>
      <c r="H464" s="55">
        <f t="shared" si="47"/>
        <v>5959</v>
      </c>
      <c r="I464" s="65" t="s">
        <v>1321</v>
      </c>
      <c r="J464" s="66" t="s">
        <v>1322</v>
      </c>
      <c r="K464" s="65">
        <v>5959</v>
      </c>
      <c r="L464" s="65" t="s">
        <v>1323</v>
      </c>
      <c r="M464" s="66" t="s">
        <v>684</v>
      </c>
      <c r="N464" s="66"/>
      <c r="O464" s="67" t="s">
        <v>1324</v>
      </c>
      <c r="P464" s="67" t="s">
        <v>1246</v>
      </c>
    </row>
    <row r="465" spans="1:16" ht="13.5" thickBot="1" x14ac:dyDescent="0.25">
      <c r="A465" s="55" t="str">
        <f t="shared" si="42"/>
        <v> BRNO 32 </v>
      </c>
      <c r="B465" s="63" t="str">
        <f t="shared" si="43"/>
        <v>I</v>
      </c>
      <c r="C465" s="55">
        <f t="shared" si="44"/>
        <v>50665.439100000003</v>
      </c>
      <c r="D465" s="16" t="str">
        <f t="shared" si="45"/>
        <v>vis</v>
      </c>
      <c r="E465" s="64" t="e">
        <f>VLOOKUP(C465,A!C$21:E$973,3,FALSE)</f>
        <v>#N/A</v>
      </c>
      <c r="F465" s="63" t="s">
        <v>139</v>
      </c>
      <c r="G465" s="16" t="str">
        <f t="shared" si="46"/>
        <v>50665.4391</v>
      </c>
      <c r="H465" s="55">
        <f t="shared" si="47"/>
        <v>5963</v>
      </c>
      <c r="I465" s="65" t="s">
        <v>1325</v>
      </c>
      <c r="J465" s="66" t="s">
        <v>1326</v>
      </c>
      <c r="K465" s="65">
        <v>5963</v>
      </c>
      <c r="L465" s="65" t="s">
        <v>1327</v>
      </c>
      <c r="M465" s="66" t="s">
        <v>684</v>
      </c>
      <c r="N465" s="66"/>
      <c r="O465" s="67" t="s">
        <v>1137</v>
      </c>
      <c r="P465" s="67" t="s">
        <v>1246</v>
      </c>
    </row>
    <row r="466" spans="1:16" ht="13.5" thickBot="1" x14ac:dyDescent="0.25">
      <c r="A466" s="55" t="str">
        <f t="shared" si="42"/>
        <v> BRNO 32 </v>
      </c>
      <c r="B466" s="63" t="str">
        <f t="shared" si="43"/>
        <v>I</v>
      </c>
      <c r="C466" s="55">
        <f t="shared" si="44"/>
        <v>50665.4522</v>
      </c>
      <c r="D466" s="16" t="str">
        <f t="shared" si="45"/>
        <v>vis</v>
      </c>
      <c r="E466" s="64" t="e">
        <f>VLOOKUP(C466,A!C$21:E$973,3,FALSE)</f>
        <v>#N/A</v>
      </c>
      <c r="F466" s="63" t="s">
        <v>139</v>
      </c>
      <c r="G466" s="16" t="str">
        <f t="shared" si="46"/>
        <v>50665.4522</v>
      </c>
      <c r="H466" s="55">
        <f t="shared" si="47"/>
        <v>5963</v>
      </c>
      <c r="I466" s="65" t="s">
        <v>1328</v>
      </c>
      <c r="J466" s="66" t="s">
        <v>1329</v>
      </c>
      <c r="K466" s="65">
        <v>5963</v>
      </c>
      <c r="L466" s="65" t="s">
        <v>1330</v>
      </c>
      <c r="M466" s="66" t="s">
        <v>684</v>
      </c>
      <c r="N466" s="66"/>
      <c r="O466" s="67" t="s">
        <v>1331</v>
      </c>
      <c r="P466" s="67" t="s">
        <v>1246</v>
      </c>
    </row>
    <row r="467" spans="1:16" ht="13.5" thickBot="1" x14ac:dyDescent="0.25">
      <c r="A467" s="55" t="str">
        <f t="shared" si="42"/>
        <v> BRNO 32 </v>
      </c>
      <c r="B467" s="63" t="str">
        <f t="shared" si="43"/>
        <v>II</v>
      </c>
      <c r="C467" s="55">
        <f t="shared" si="44"/>
        <v>51037.410199999998</v>
      </c>
      <c r="D467" s="16" t="str">
        <f t="shared" si="45"/>
        <v>vis</v>
      </c>
      <c r="E467" s="64" t="e">
        <f>VLOOKUP(C467,A!C$21:E$973,3,FALSE)</f>
        <v>#N/A</v>
      </c>
      <c r="F467" s="63" t="s">
        <v>139</v>
      </c>
      <c r="G467" s="16" t="str">
        <f t="shared" si="46"/>
        <v>51037.4102</v>
      </c>
      <c r="H467" s="55">
        <f t="shared" si="47"/>
        <v>6175.5</v>
      </c>
      <c r="I467" s="65" t="s">
        <v>1339</v>
      </c>
      <c r="J467" s="66" t="s">
        <v>1340</v>
      </c>
      <c r="K467" s="65">
        <v>6175.5</v>
      </c>
      <c r="L467" s="65" t="s">
        <v>1341</v>
      </c>
      <c r="M467" s="66" t="s">
        <v>684</v>
      </c>
      <c r="N467" s="66"/>
      <c r="O467" s="67" t="s">
        <v>1324</v>
      </c>
      <c r="P467" s="67" t="s">
        <v>1246</v>
      </c>
    </row>
    <row r="468" spans="1:16" ht="13.5" thickBot="1" x14ac:dyDescent="0.25">
      <c r="A468" s="55" t="str">
        <f t="shared" si="42"/>
        <v> BRNO 32 </v>
      </c>
      <c r="B468" s="63" t="str">
        <f t="shared" si="43"/>
        <v>II</v>
      </c>
      <c r="C468" s="55">
        <f t="shared" si="44"/>
        <v>51044.4113</v>
      </c>
      <c r="D468" s="16" t="str">
        <f t="shared" si="45"/>
        <v>vis</v>
      </c>
      <c r="E468" s="64" t="e">
        <f>VLOOKUP(C468,A!C$21:E$973,3,FALSE)</f>
        <v>#N/A</v>
      </c>
      <c r="F468" s="63" t="s">
        <v>139</v>
      </c>
      <c r="G468" s="16" t="str">
        <f t="shared" si="46"/>
        <v>51044.4113</v>
      </c>
      <c r="H468" s="55">
        <f t="shared" si="47"/>
        <v>6179.5</v>
      </c>
      <c r="I468" s="65" t="s">
        <v>1342</v>
      </c>
      <c r="J468" s="66" t="s">
        <v>1343</v>
      </c>
      <c r="K468" s="65">
        <v>6179.5</v>
      </c>
      <c r="L468" s="65" t="s">
        <v>1344</v>
      </c>
      <c r="M468" s="66" t="s">
        <v>684</v>
      </c>
      <c r="N468" s="66"/>
      <c r="O468" s="67" t="s">
        <v>1331</v>
      </c>
      <c r="P468" s="67" t="s">
        <v>1246</v>
      </c>
    </row>
    <row r="469" spans="1:16" ht="13.5" thickBot="1" x14ac:dyDescent="0.25">
      <c r="A469" s="55" t="str">
        <f t="shared" si="42"/>
        <v> AOEB 11 </v>
      </c>
      <c r="B469" s="63" t="str">
        <f t="shared" si="43"/>
        <v>I</v>
      </c>
      <c r="C469" s="55">
        <f t="shared" si="44"/>
        <v>51141.56</v>
      </c>
      <c r="D469" s="16" t="str">
        <f t="shared" si="45"/>
        <v>vis</v>
      </c>
      <c r="E469" s="64" t="e">
        <f>VLOOKUP(C469,A!C$21:E$973,3,FALSE)</f>
        <v>#N/A</v>
      </c>
      <c r="F469" s="63" t="s">
        <v>139</v>
      </c>
      <c r="G469" s="16" t="str">
        <f t="shared" si="46"/>
        <v>51141.560</v>
      </c>
      <c r="H469" s="55">
        <f t="shared" si="47"/>
        <v>6235</v>
      </c>
      <c r="I469" s="65" t="s">
        <v>1345</v>
      </c>
      <c r="J469" s="66" t="s">
        <v>1346</v>
      </c>
      <c r="K469" s="65">
        <v>6235</v>
      </c>
      <c r="L469" s="65" t="s">
        <v>1103</v>
      </c>
      <c r="M469" s="66" t="s">
        <v>684</v>
      </c>
      <c r="N469" s="66"/>
      <c r="O469" s="67" t="s">
        <v>827</v>
      </c>
      <c r="P469" s="67" t="s">
        <v>1347</v>
      </c>
    </row>
    <row r="470" spans="1:16" ht="13.5" thickBot="1" x14ac:dyDescent="0.25">
      <c r="A470" s="55" t="str">
        <f t="shared" si="42"/>
        <v> AOEB 11 </v>
      </c>
      <c r="B470" s="63" t="str">
        <f t="shared" si="43"/>
        <v>I</v>
      </c>
      <c r="C470" s="55">
        <f t="shared" si="44"/>
        <v>51162.563000000002</v>
      </c>
      <c r="D470" s="16" t="str">
        <f t="shared" si="45"/>
        <v>vis</v>
      </c>
      <c r="E470" s="64" t="e">
        <f>VLOOKUP(C470,A!C$21:E$973,3,FALSE)</f>
        <v>#N/A</v>
      </c>
      <c r="F470" s="63" t="s">
        <v>139</v>
      </c>
      <c r="G470" s="16" t="str">
        <f t="shared" si="46"/>
        <v>51162.563</v>
      </c>
      <c r="H470" s="55">
        <f t="shared" si="47"/>
        <v>6247</v>
      </c>
      <c r="I470" s="65" t="s">
        <v>1348</v>
      </c>
      <c r="J470" s="66" t="s">
        <v>1349</v>
      </c>
      <c r="K470" s="65">
        <v>6247</v>
      </c>
      <c r="L470" s="65" t="s">
        <v>571</v>
      </c>
      <c r="M470" s="66" t="s">
        <v>684</v>
      </c>
      <c r="N470" s="66"/>
      <c r="O470" s="67" t="s">
        <v>827</v>
      </c>
      <c r="P470" s="67" t="s">
        <v>1347</v>
      </c>
    </row>
    <row r="471" spans="1:16" ht="13.5" thickBot="1" x14ac:dyDescent="0.25">
      <c r="A471" s="55" t="str">
        <f t="shared" si="42"/>
        <v>BAVM 131 </v>
      </c>
      <c r="B471" s="63" t="str">
        <f t="shared" si="43"/>
        <v>I</v>
      </c>
      <c r="C471" s="55">
        <f t="shared" si="44"/>
        <v>51423.387000000002</v>
      </c>
      <c r="D471" s="16" t="str">
        <f t="shared" si="45"/>
        <v>vis</v>
      </c>
      <c r="E471" s="64" t="e">
        <f>VLOOKUP(C471,A!C$21:E$973,3,FALSE)</f>
        <v>#N/A</v>
      </c>
      <c r="F471" s="63" t="s">
        <v>139</v>
      </c>
      <c r="G471" s="16" t="str">
        <f t="shared" si="46"/>
        <v>51423.387</v>
      </c>
      <c r="H471" s="55">
        <f t="shared" si="47"/>
        <v>6396</v>
      </c>
      <c r="I471" s="65" t="s">
        <v>1350</v>
      </c>
      <c r="J471" s="66" t="s">
        <v>1351</v>
      </c>
      <c r="K471" s="65">
        <v>6396</v>
      </c>
      <c r="L471" s="65" t="s">
        <v>1352</v>
      </c>
      <c r="M471" s="66" t="s">
        <v>684</v>
      </c>
      <c r="N471" s="66"/>
      <c r="O471" s="67" t="s">
        <v>891</v>
      </c>
      <c r="P471" s="68" t="s">
        <v>1353</v>
      </c>
    </row>
    <row r="472" spans="1:16" ht="13.5" thickBot="1" x14ac:dyDescent="0.25">
      <c r="A472" s="55" t="str">
        <f t="shared" si="42"/>
        <v>BAVM 131 </v>
      </c>
      <c r="B472" s="63" t="str">
        <f t="shared" si="43"/>
        <v>I</v>
      </c>
      <c r="C472" s="55">
        <f t="shared" si="44"/>
        <v>51423.387999999999</v>
      </c>
      <c r="D472" s="16" t="str">
        <f t="shared" si="45"/>
        <v>vis</v>
      </c>
      <c r="E472" s="64" t="e">
        <f>VLOOKUP(C472,A!C$21:E$973,3,FALSE)</f>
        <v>#N/A</v>
      </c>
      <c r="F472" s="63" t="s">
        <v>139</v>
      </c>
      <c r="G472" s="16" t="str">
        <f t="shared" si="46"/>
        <v>51423.388</v>
      </c>
      <c r="H472" s="55">
        <f t="shared" si="47"/>
        <v>6396</v>
      </c>
      <c r="I472" s="65" t="s">
        <v>1354</v>
      </c>
      <c r="J472" s="66" t="s">
        <v>1355</v>
      </c>
      <c r="K472" s="65">
        <v>6396</v>
      </c>
      <c r="L472" s="65" t="s">
        <v>1356</v>
      </c>
      <c r="M472" s="66" t="s">
        <v>684</v>
      </c>
      <c r="N472" s="66"/>
      <c r="O472" s="67" t="s">
        <v>1357</v>
      </c>
      <c r="P472" s="68" t="s">
        <v>1353</v>
      </c>
    </row>
    <row r="473" spans="1:16" ht="13.5" thickBot="1" x14ac:dyDescent="0.25">
      <c r="A473" s="55" t="str">
        <f t="shared" si="42"/>
        <v>BAVM 131 </v>
      </c>
      <c r="B473" s="63" t="str">
        <f t="shared" si="43"/>
        <v>I</v>
      </c>
      <c r="C473" s="55">
        <f t="shared" si="44"/>
        <v>51549.381999999998</v>
      </c>
      <c r="D473" s="16" t="str">
        <f t="shared" si="45"/>
        <v>vis</v>
      </c>
      <c r="E473" s="64" t="e">
        <f>VLOOKUP(C473,A!C$21:E$973,3,FALSE)</f>
        <v>#N/A</v>
      </c>
      <c r="F473" s="63" t="s">
        <v>139</v>
      </c>
      <c r="G473" s="16" t="str">
        <f t="shared" si="46"/>
        <v>51549.382</v>
      </c>
      <c r="H473" s="55">
        <f t="shared" si="47"/>
        <v>6468</v>
      </c>
      <c r="I473" s="65" t="s">
        <v>1358</v>
      </c>
      <c r="J473" s="66" t="s">
        <v>1359</v>
      </c>
      <c r="K473" s="65">
        <v>6468</v>
      </c>
      <c r="L473" s="65" t="s">
        <v>599</v>
      </c>
      <c r="M473" s="66" t="s">
        <v>684</v>
      </c>
      <c r="N473" s="66"/>
      <c r="O473" s="67" t="s">
        <v>1360</v>
      </c>
      <c r="P473" s="68" t="s">
        <v>1353</v>
      </c>
    </row>
    <row r="474" spans="1:16" ht="13.5" thickBot="1" x14ac:dyDescent="0.25">
      <c r="A474" s="55" t="str">
        <f t="shared" si="42"/>
        <v>BAVM 131 </v>
      </c>
      <c r="B474" s="63" t="str">
        <f t="shared" si="43"/>
        <v>II</v>
      </c>
      <c r="C474" s="55">
        <f t="shared" si="44"/>
        <v>51571.305</v>
      </c>
      <c r="D474" s="16" t="str">
        <f t="shared" si="45"/>
        <v>vis</v>
      </c>
      <c r="E474" s="64" t="e">
        <f>VLOOKUP(C474,A!C$21:E$973,3,FALSE)</f>
        <v>#N/A</v>
      </c>
      <c r="F474" s="63" t="s">
        <v>139</v>
      </c>
      <c r="G474" s="16" t="str">
        <f t="shared" si="46"/>
        <v>51571.305</v>
      </c>
      <c r="H474" s="55">
        <f t="shared" si="47"/>
        <v>6480.5</v>
      </c>
      <c r="I474" s="65" t="s">
        <v>1371</v>
      </c>
      <c r="J474" s="66" t="s">
        <v>1372</v>
      </c>
      <c r="K474" s="65" t="s">
        <v>1373</v>
      </c>
      <c r="L474" s="65" t="s">
        <v>590</v>
      </c>
      <c r="M474" s="66" t="s">
        <v>684</v>
      </c>
      <c r="N474" s="66"/>
      <c r="O474" s="67" t="s">
        <v>1357</v>
      </c>
      <c r="P474" s="68" t="s">
        <v>1353</v>
      </c>
    </row>
    <row r="475" spans="1:16" ht="13.5" thickBot="1" x14ac:dyDescent="0.25">
      <c r="A475" s="55" t="str">
        <f t="shared" si="42"/>
        <v>BAVM 143 </v>
      </c>
      <c r="B475" s="63" t="str">
        <f t="shared" si="43"/>
        <v>I</v>
      </c>
      <c r="C475" s="55">
        <f t="shared" si="44"/>
        <v>51689.457000000002</v>
      </c>
      <c r="D475" s="16" t="str">
        <f t="shared" si="45"/>
        <v>vis</v>
      </c>
      <c r="E475" s="64" t="e">
        <f>VLOOKUP(C475,A!C$21:E$973,3,FALSE)</f>
        <v>#N/A</v>
      </c>
      <c r="F475" s="63" t="s">
        <v>139</v>
      </c>
      <c r="G475" s="16" t="str">
        <f t="shared" si="46"/>
        <v>51689.457</v>
      </c>
      <c r="H475" s="55">
        <f t="shared" si="47"/>
        <v>6548</v>
      </c>
      <c r="I475" s="65" t="s">
        <v>1374</v>
      </c>
      <c r="J475" s="66" t="s">
        <v>1375</v>
      </c>
      <c r="K475" s="65" t="s">
        <v>1376</v>
      </c>
      <c r="L475" s="65" t="s">
        <v>1103</v>
      </c>
      <c r="M475" s="66" t="s">
        <v>684</v>
      </c>
      <c r="N475" s="66"/>
      <c r="O475" s="67" t="s">
        <v>1357</v>
      </c>
      <c r="P475" s="68" t="s">
        <v>1377</v>
      </c>
    </row>
    <row r="476" spans="1:16" ht="13.5" thickBot="1" x14ac:dyDescent="0.25">
      <c r="A476" s="55" t="str">
        <f t="shared" si="42"/>
        <v>BAVM 143 </v>
      </c>
      <c r="B476" s="63" t="str">
        <f t="shared" si="43"/>
        <v>II</v>
      </c>
      <c r="C476" s="55">
        <f t="shared" si="44"/>
        <v>51781.343000000001</v>
      </c>
      <c r="D476" s="16" t="str">
        <f t="shared" si="45"/>
        <v>vis</v>
      </c>
      <c r="E476" s="64" t="e">
        <f>VLOOKUP(C476,A!C$21:E$973,3,FALSE)</f>
        <v>#N/A</v>
      </c>
      <c r="F476" s="63" t="s">
        <v>139</v>
      </c>
      <c r="G476" s="16" t="str">
        <f t="shared" si="46"/>
        <v>51781.343</v>
      </c>
      <c r="H476" s="55">
        <f t="shared" si="47"/>
        <v>6600.5</v>
      </c>
      <c r="I476" s="65" t="s">
        <v>1378</v>
      </c>
      <c r="J476" s="66" t="s">
        <v>1379</v>
      </c>
      <c r="K476" s="65" t="s">
        <v>1380</v>
      </c>
      <c r="L476" s="65" t="s">
        <v>1381</v>
      </c>
      <c r="M476" s="66" t="s">
        <v>684</v>
      </c>
      <c r="N476" s="66"/>
      <c r="O476" s="67" t="s">
        <v>1357</v>
      </c>
      <c r="P476" s="68" t="s">
        <v>1377</v>
      </c>
    </row>
    <row r="477" spans="1:16" ht="13.5" thickBot="1" x14ac:dyDescent="0.25">
      <c r="A477" s="55" t="str">
        <f t="shared" si="42"/>
        <v> AOEB 11 </v>
      </c>
      <c r="B477" s="63" t="str">
        <f t="shared" si="43"/>
        <v>I</v>
      </c>
      <c r="C477" s="55">
        <f t="shared" si="44"/>
        <v>52186.584000000003</v>
      </c>
      <c r="D477" s="16" t="str">
        <f t="shared" si="45"/>
        <v>vis</v>
      </c>
      <c r="E477" s="64" t="e">
        <f>VLOOKUP(C477,A!C$21:E$973,3,FALSE)</f>
        <v>#N/A</v>
      </c>
      <c r="F477" s="63" t="s">
        <v>139</v>
      </c>
      <c r="G477" s="16" t="str">
        <f t="shared" si="46"/>
        <v>52186.5840</v>
      </c>
      <c r="H477" s="55">
        <f t="shared" si="47"/>
        <v>6832</v>
      </c>
      <c r="I477" s="65" t="s">
        <v>1398</v>
      </c>
      <c r="J477" s="66" t="s">
        <v>1399</v>
      </c>
      <c r="K477" s="65" t="s">
        <v>1400</v>
      </c>
      <c r="L477" s="65" t="s">
        <v>1401</v>
      </c>
      <c r="M477" s="66" t="s">
        <v>1309</v>
      </c>
      <c r="N477" s="66" t="s">
        <v>1402</v>
      </c>
      <c r="O477" s="67" t="s">
        <v>1403</v>
      </c>
      <c r="P477" s="67" t="s">
        <v>1347</v>
      </c>
    </row>
    <row r="478" spans="1:16" ht="13.5" thickBot="1" x14ac:dyDescent="0.25">
      <c r="A478" s="55" t="str">
        <f t="shared" si="42"/>
        <v> AOEB 11 </v>
      </c>
      <c r="B478" s="63" t="str">
        <f t="shared" si="43"/>
        <v>I</v>
      </c>
      <c r="C478" s="55">
        <f t="shared" si="44"/>
        <v>52235.597099999999</v>
      </c>
      <c r="D478" s="16" t="str">
        <f t="shared" si="45"/>
        <v>vis</v>
      </c>
      <c r="E478" s="64" t="e">
        <f>VLOOKUP(C478,A!C$21:E$973,3,FALSE)</f>
        <v>#N/A</v>
      </c>
      <c r="F478" s="63" t="s">
        <v>139</v>
      </c>
      <c r="G478" s="16" t="str">
        <f t="shared" si="46"/>
        <v>52235.5971</v>
      </c>
      <c r="H478" s="55">
        <f t="shared" si="47"/>
        <v>6860</v>
      </c>
      <c r="I478" s="65" t="s">
        <v>1427</v>
      </c>
      <c r="J478" s="66" t="s">
        <v>1428</v>
      </c>
      <c r="K478" s="65" t="s">
        <v>1429</v>
      </c>
      <c r="L478" s="65" t="s">
        <v>1401</v>
      </c>
      <c r="M478" s="66" t="s">
        <v>1309</v>
      </c>
      <c r="N478" s="66" t="s">
        <v>1402</v>
      </c>
      <c r="O478" s="67" t="s">
        <v>1403</v>
      </c>
      <c r="P478" s="67" t="s">
        <v>1347</v>
      </c>
    </row>
    <row r="479" spans="1:16" ht="13.5" thickBot="1" x14ac:dyDescent="0.25">
      <c r="A479" s="55" t="str">
        <f t="shared" si="42"/>
        <v>OEJV 0074 </v>
      </c>
      <c r="B479" s="63" t="str">
        <f t="shared" si="43"/>
        <v>II</v>
      </c>
      <c r="C479" s="55">
        <f t="shared" si="44"/>
        <v>52903.417000000001</v>
      </c>
      <c r="D479" s="16" t="str">
        <f t="shared" si="45"/>
        <v>vis</v>
      </c>
      <c r="E479" s="64" t="e">
        <f>VLOOKUP(C479,A!C$21:E$973,3,FALSE)</f>
        <v>#N/A</v>
      </c>
      <c r="F479" s="63" t="s">
        <v>139</v>
      </c>
      <c r="G479" s="16" t="str">
        <f t="shared" si="46"/>
        <v>52903.417</v>
      </c>
      <c r="H479" s="55">
        <f t="shared" si="47"/>
        <v>7241.5</v>
      </c>
      <c r="I479" s="65" t="s">
        <v>1463</v>
      </c>
      <c r="J479" s="66" t="s">
        <v>1464</v>
      </c>
      <c r="K479" s="65" t="s">
        <v>1461</v>
      </c>
      <c r="L479" s="65" t="s">
        <v>761</v>
      </c>
      <c r="M479" s="66" t="s">
        <v>684</v>
      </c>
      <c r="N479" s="66"/>
      <c r="O479" s="67" t="s">
        <v>1465</v>
      </c>
      <c r="P479" s="68" t="s">
        <v>1435</v>
      </c>
    </row>
    <row r="480" spans="1:16" ht="13.5" thickBot="1" x14ac:dyDescent="0.25">
      <c r="A480" s="55" t="str">
        <f t="shared" si="42"/>
        <v> AOEB 11 </v>
      </c>
      <c r="B480" s="63" t="str">
        <f t="shared" si="43"/>
        <v>I</v>
      </c>
      <c r="C480" s="55">
        <f t="shared" si="44"/>
        <v>52951.5389</v>
      </c>
      <c r="D480" s="16" t="str">
        <f t="shared" si="45"/>
        <v>vis</v>
      </c>
      <c r="E480" s="64" t="e">
        <f>VLOOKUP(C480,A!C$21:E$973,3,FALSE)</f>
        <v>#N/A</v>
      </c>
      <c r="F480" s="63" t="s">
        <v>139</v>
      </c>
      <c r="G480" s="16" t="str">
        <f t="shared" si="46"/>
        <v>52951.5389</v>
      </c>
      <c r="H480" s="55">
        <f t="shared" si="47"/>
        <v>7269</v>
      </c>
      <c r="I480" s="65" t="s">
        <v>1470</v>
      </c>
      <c r="J480" s="66" t="s">
        <v>1471</v>
      </c>
      <c r="K480" s="65" t="s">
        <v>1472</v>
      </c>
      <c r="L480" s="65" t="s">
        <v>1473</v>
      </c>
      <c r="M480" s="66" t="s">
        <v>1309</v>
      </c>
      <c r="N480" s="66" t="s">
        <v>1402</v>
      </c>
      <c r="O480" s="67" t="s">
        <v>827</v>
      </c>
      <c r="P480" s="67" t="s">
        <v>1347</v>
      </c>
    </row>
    <row r="481" spans="1:16" ht="13.5" thickBot="1" x14ac:dyDescent="0.25">
      <c r="A481" s="55" t="str">
        <f t="shared" si="42"/>
        <v> AOEB 11 </v>
      </c>
      <c r="B481" s="63" t="str">
        <f t="shared" si="43"/>
        <v>I</v>
      </c>
      <c r="C481" s="55">
        <f t="shared" si="44"/>
        <v>52986.546699999999</v>
      </c>
      <c r="D481" s="16" t="str">
        <f t="shared" si="45"/>
        <v>vis</v>
      </c>
      <c r="E481" s="64" t="e">
        <f>VLOOKUP(C481,A!C$21:E$973,3,FALSE)</f>
        <v>#N/A</v>
      </c>
      <c r="F481" s="63" t="s">
        <v>139</v>
      </c>
      <c r="G481" s="16" t="str">
        <f t="shared" si="46"/>
        <v>52986.5467</v>
      </c>
      <c r="H481" s="55">
        <f t="shared" si="47"/>
        <v>7289</v>
      </c>
      <c r="I481" s="65" t="s">
        <v>1474</v>
      </c>
      <c r="J481" s="66" t="s">
        <v>1475</v>
      </c>
      <c r="K481" s="65" t="s">
        <v>1476</v>
      </c>
      <c r="L481" s="65" t="s">
        <v>1452</v>
      </c>
      <c r="M481" s="66" t="s">
        <v>1309</v>
      </c>
      <c r="N481" s="66" t="s">
        <v>1402</v>
      </c>
      <c r="O481" s="67" t="s">
        <v>1477</v>
      </c>
      <c r="P481" s="67" t="s">
        <v>1347</v>
      </c>
    </row>
    <row r="482" spans="1:16" ht="13.5" thickBot="1" x14ac:dyDescent="0.25">
      <c r="A482" s="55" t="str">
        <f t="shared" si="42"/>
        <v> AOEB 11 </v>
      </c>
      <c r="B482" s="63" t="str">
        <f t="shared" si="43"/>
        <v>I</v>
      </c>
      <c r="C482" s="55">
        <f t="shared" si="44"/>
        <v>53035.5602</v>
      </c>
      <c r="D482" s="16" t="str">
        <f t="shared" si="45"/>
        <v>vis</v>
      </c>
      <c r="E482" s="64" t="e">
        <f>VLOOKUP(C482,A!C$21:E$973,3,FALSE)</f>
        <v>#N/A</v>
      </c>
      <c r="F482" s="63" t="s">
        <v>139</v>
      </c>
      <c r="G482" s="16" t="str">
        <f t="shared" si="46"/>
        <v>53035.5602</v>
      </c>
      <c r="H482" s="55">
        <f t="shared" si="47"/>
        <v>7317</v>
      </c>
      <c r="I482" s="65" t="s">
        <v>1478</v>
      </c>
      <c r="J482" s="66" t="s">
        <v>1479</v>
      </c>
      <c r="K482" s="65" t="s">
        <v>1480</v>
      </c>
      <c r="L482" s="65" t="s">
        <v>1481</v>
      </c>
      <c r="M482" s="66" t="s">
        <v>1309</v>
      </c>
      <c r="N482" s="66" t="s">
        <v>1402</v>
      </c>
      <c r="O482" s="67" t="s">
        <v>1477</v>
      </c>
      <c r="P482" s="67" t="s">
        <v>1347</v>
      </c>
    </row>
    <row r="483" spans="1:16" ht="13.5" thickBot="1" x14ac:dyDescent="0.25">
      <c r="A483" s="55" t="str">
        <f t="shared" si="42"/>
        <v> AOEB 11 </v>
      </c>
      <c r="B483" s="63" t="str">
        <f t="shared" si="43"/>
        <v>I</v>
      </c>
      <c r="C483" s="55">
        <f t="shared" si="44"/>
        <v>53266.620699999999</v>
      </c>
      <c r="D483" s="16" t="str">
        <f t="shared" si="45"/>
        <v>vis</v>
      </c>
      <c r="E483" s="64" t="e">
        <f>VLOOKUP(C483,A!C$21:E$973,3,FALSE)</f>
        <v>#N/A</v>
      </c>
      <c r="F483" s="63" t="s">
        <v>139</v>
      </c>
      <c r="G483" s="16" t="str">
        <f t="shared" si="46"/>
        <v>53266.6207</v>
      </c>
      <c r="H483" s="55">
        <f t="shared" si="47"/>
        <v>7449</v>
      </c>
      <c r="I483" s="65" t="s">
        <v>1492</v>
      </c>
      <c r="J483" s="66" t="s">
        <v>1493</v>
      </c>
      <c r="K483" s="65" t="s">
        <v>1494</v>
      </c>
      <c r="L483" s="65" t="s">
        <v>1495</v>
      </c>
      <c r="M483" s="66" t="s">
        <v>1309</v>
      </c>
      <c r="N483" s="66" t="s">
        <v>1402</v>
      </c>
      <c r="O483" s="67" t="s">
        <v>827</v>
      </c>
      <c r="P483" s="67" t="s">
        <v>1347</v>
      </c>
    </row>
    <row r="484" spans="1:16" ht="13.5" thickBot="1" x14ac:dyDescent="0.25">
      <c r="A484" s="55" t="str">
        <f t="shared" si="42"/>
        <v> AOEB 11 </v>
      </c>
      <c r="B484" s="63" t="str">
        <f t="shared" si="43"/>
        <v>I</v>
      </c>
      <c r="C484" s="55">
        <f t="shared" si="44"/>
        <v>53581.706400000003</v>
      </c>
      <c r="D484" s="16" t="str">
        <f t="shared" si="45"/>
        <v>vis</v>
      </c>
      <c r="E484" s="64" t="e">
        <f>VLOOKUP(C484,A!C$21:E$973,3,FALSE)</f>
        <v>#N/A</v>
      </c>
      <c r="F484" s="63" t="s">
        <v>139</v>
      </c>
      <c r="G484" s="16" t="str">
        <f t="shared" si="46"/>
        <v>53581.7064</v>
      </c>
      <c r="H484" s="55">
        <f t="shared" si="47"/>
        <v>7629</v>
      </c>
      <c r="I484" s="65" t="s">
        <v>1511</v>
      </c>
      <c r="J484" s="66" t="s">
        <v>1512</v>
      </c>
      <c r="K484" s="65" t="s">
        <v>1513</v>
      </c>
      <c r="L484" s="65" t="s">
        <v>1514</v>
      </c>
      <c r="M484" s="66" t="s">
        <v>1309</v>
      </c>
      <c r="N484" s="66" t="s">
        <v>1402</v>
      </c>
      <c r="O484" s="67" t="s">
        <v>1515</v>
      </c>
      <c r="P484" s="67" t="s">
        <v>1347</v>
      </c>
    </row>
    <row r="485" spans="1:16" ht="13.5" thickBot="1" x14ac:dyDescent="0.25">
      <c r="A485" s="55" t="str">
        <f t="shared" si="42"/>
        <v> AOEB 11 </v>
      </c>
      <c r="B485" s="63" t="str">
        <f t="shared" si="43"/>
        <v>I</v>
      </c>
      <c r="C485" s="55">
        <f t="shared" si="44"/>
        <v>53910.793100000003</v>
      </c>
      <c r="D485" s="16" t="str">
        <f t="shared" si="45"/>
        <v>vis</v>
      </c>
      <c r="E485" s="64" t="e">
        <f>VLOOKUP(C485,A!C$21:E$973,3,FALSE)</f>
        <v>#N/A</v>
      </c>
      <c r="F485" s="63" t="s">
        <v>139</v>
      </c>
      <c r="G485" s="16" t="str">
        <f t="shared" si="46"/>
        <v>53910.7931</v>
      </c>
      <c r="H485" s="55">
        <f t="shared" si="47"/>
        <v>7817</v>
      </c>
      <c r="I485" s="65" t="s">
        <v>1532</v>
      </c>
      <c r="J485" s="66" t="s">
        <v>1533</v>
      </c>
      <c r="K485" s="65" t="s">
        <v>1534</v>
      </c>
      <c r="L485" s="65" t="s">
        <v>1535</v>
      </c>
      <c r="M485" s="66" t="s">
        <v>1309</v>
      </c>
      <c r="N485" s="66" t="s">
        <v>1402</v>
      </c>
      <c r="O485" s="67" t="s">
        <v>827</v>
      </c>
      <c r="P485" s="67" t="s">
        <v>1347</v>
      </c>
    </row>
    <row r="486" spans="1:16" ht="13.5" thickBot="1" x14ac:dyDescent="0.25">
      <c r="A486" s="55" t="str">
        <f t="shared" si="42"/>
        <v>BAVM 193 </v>
      </c>
      <c r="B486" s="63" t="str">
        <f t="shared" si="43"/>
        <v>I</v>
      </c>
      <c r="C486" s="55">
        <f t="shared" si="44"/>
        <v>54327.405299999999</v>
      </c>
      <c r="D486" s="16" t="str">
        <f t="shared" si="45"/>
        <v>vis</v>
      </c>
      <c r="E486" s="64" t="e">
        <f>VLOOKUP(C486,A!C$21:E$973,3,FALSE)</f>
        <v>#N/A</v>
      </c>
      <c r="F486" s="63" t="s">
        <v>139</v>
      </c>
      <c r="G486" s="16" t="str">
        <f t="shared" si="46"/>
        <v>54327.4053</v>
      </c>
      <c r="H486" s="55">
        <f t="shared" si="47"/>
        <v>8055</v>
      </c>
      <c r="I486" s="65" t="s">
        <v>1550</v>
      </c>
      <c r="J486" s="66" t="s">
        <v>1551</v>
      </c>
      <c r="K486" s="65" t="s">
        <v>1552</v>
      </c>
      <c r="L486" s="65" t="s">
        <v>1553</v>
      </c>
      <c r="M486" s="66" t="s">
        <v>1309</v>
      </c>
      <c r="N486" s="66" t="s">
        <v>139</v>
      </c>
      <c r="O486" s="67" t="s">
        <v>1365</v>
      </c>
      <c r="P486" s="68" t="s">
        <v>1554</v>
      </c>
    </row>
    <row r="487" spans="1:16" ht="13.5" thickBot="1" x14ac:dyDescent="0.25">
      <c r="A487" s="55" t="str">
        <f t="shared" si="42"/>
        <v>BAVM 193 </v>
      </c>
      <c r="B487" s="63" t="str">
        <f t="shared" si="43"/>
        <v>II</v>
      </c>
      <c r="C487" s="55">
        <f t="shared" si="44"/>
        <v>54356.319499999998</v>
      </c>
      <c r="D487" s="16" t="str">
        <f t="shared" si="45"/>
        <v>vis</v>
      </c>
      <c r="E487" s="64" t="e">
        <f>VLOOKUP(C487,A!C$21:E$973,3,FALSE)</f>
        <v>#N/A</v>
      </c>
      <c r="F487" s="63" t="s">
        <v>139</v>
      </c>
      <c r="G487" s="16" t="str">
        <f t="shared" si="46"/>
        <v>54356.3195</v>
      </c>
      <c r="H487" s="55">
        <f t="shared" si="47"/>
        <v>8071.5</v>
      </c>
      <c r="I487" s="65" t="s">
        <v>1555</v>
      </c>
      <c r="J487" s="66" t="s">
        <v>1556</v>
      </c>
      <c r="K487" s="65" t="s">
        <v>1557</v>
      </c>
      <c r="L487" s="65" t="s">
        <v>1363</v>
      </c>
      <c r="M487" s="66" t="s">
        <v>1309</v>
      </c>
      <c r="N487" s="66" t="s">
        <v>1410</v>
      </c>
      <c r="O487" s="67" t="s">
        <v>1411</v>
      </c>
      <c r="P487" s="68" t="s">
        <v>1554</v>
      </c>
    </row>
    <row r="488" spans="1:16" ht="13.5" thickBot="1" x14ac:dyDescent="0.25">
      <c r="A488" s="55" t="str">
        <f t="shared" si="42"/>
        <v>BAVM 193 </v>
      </c>
      <c r="B488" s="63" t="str">
        <f t="shared" si="43"/>
        <v>I</v>
      </c>
      <c r="C488" s="55">
        <f t="shared" si="44"/>
        <v>54453.434300000001</v>
      </c>
      <c r="D488" s="16" t="str">
        <f t="shared" si="45"/>
        <v>vis</v>
      </c>
      <c r="E488" s="64" t="e">
        <f>VLOOKUP(C488,A!C$21:E$973,3,FALSE)</f>
        <v>#N/A</v>
      </c>
      <c r="F488" s="63" t="s">
        <v>139</v>
      </c>
      <c r="G488" s="16" t="str">
        <f t="shared" si="46"/>
        <v>54453.4343</v>
      </c>
      <c r="H488" s="55">
        <f t="shared" si="47"/>
        <v>8127</v>
      </c>
      <c r="I488" s="65" t="s">
        <v>1562</v>
      </c>
      <c r="J488" s="66" t="s">
        <v>1563</v>
      </c>
      <c r="K488" s="65" t="s">
        <v>1564</v>
      </c>
      <c r="L488" s="65" t="s">
        <v>1565</v>
      </c>
      <c r="M488" s="66" t="s">
        <v>1309</v>
      </c>
      <c r="N488" s="66" t="s">
        <v>139</v>
      </c>
      <c r="O488" s="67" t="s">
        <v>1365</v>
      </c>
      <c r="P488" s="68" t="s">
        <v>1554</v>
      </c>
    </row>
    <row r="489" spans="1:16" ht="13.5" thickBot="1" x14ac:dyDescent="0.25">
      <c r="A489" s="55" t="str">
        <f t="shared" si="42"/>
        <v>BAVM 193 </v>
      </c>
      <c r="B489" s="63" t="str">
        <f t="shared" si="43"/>
        <v>II</v>
      </c>
      <c r="C489" s="55">
        <f t="shared" si="44"/>
        <v>54454.346599999997</v>
      </c>
      <c r="D489" s="16" t="str">
        <f t="shared" si="45"/>
        <v>vis</v>
      </c>
      <c r="E489" s="64" t="e">
        <f>VLOOKUP(C489,A!C$21:E$973,3,FALSE)</f>
        <v>#N/A</v>
      </c>
      <c r="F489" s="63" t="s">
        <v>139</v>
      </c>
      <c r="G489" s="16" t="str">
        <f t="shared" si="46"/>
        <v>54454.3466</v>
      </c>
      <c r="H489" s="55">
        <f t="shared" si="47"/>
        <v>8127.5</v>
      </c>
      <c r="I489" s="65" t="s">
        <v>1572</v>
      </c>
      <c r="J489" s="66" t="s">
        <v>1573</v>
      </c>
      <c r="K489" s="65" t="s">
        <v>1568</v>
      </c>
      <c r="L489" s="65" t="s">
        <v>1574</v>
      </c>
      <c r="M489" s="66" t="s">
        <v>1309</v>
      </c>
      <c r="N489" s="66" t="s">
        <v>139</v>
      </c>
      <c r="O489" s="67" t="s">
        <v>1365</v>
      </c>
      <c r="P489" s="68" t="s">
        <v>1554</v>
      </c>
    </row>
    <row r="490" spans="1:16" ht="13.5" thickBot="1" x14ac:dyDescent="0.25">
      <c r="A490" s="55" t="str">
        <f t="shared" si="42"/>
        <v>BAVM 203 </v>
      </c>
      <c r="B490" s="63" t="str">
        <f t="shared" si="43"/>
        <v>II</v>
      </c>
      <c r="C490" s="55">
        <f t="shared" si="44"/>
        <v>54706.4139</v>
      </c>
      <c r="D490" s="16" t="str">
        <f t="shared" si="45"/>
        <v>vis</v>
      </c>
      <c r="E490" s="64" t="e">
        <f>VLOOKUP(C490,A!C$21:E$973,3,FALSE)</f>
        <v>#N/A</v>
      </c>
      <c r="F490" s="63" t="s">
        <v>139</v>
      </c>
      <c r="G490" s="16" t="str">
        <f t="shared" si="46"/>
        <v>54706.4139</v>
      </c>
      <c r="H490" s="55">
        <f t="shared" si="47"/>
        <v>8271.5</v>
      </c>
      <c r="I490" s="65" t="s">
        <v>1580</v>
      </c>
      <c r="J490" s="66" t="s">
        <v>1581</v>
      </c>
      <c r="K490" s="65" t="s">
        <v>1582</v>
      </c>
      <c r="L490" s="65" t="s">
        <v>1583</v>
      </c>
      <c r="M490" s="66" t="s">
        <v>1309</v>
      </c>
      <c r="N490" s="66" t="s">
        <v>139</v>
      </c>
      <c r="O490" s="67" t="s">
        <v>1365</v>
      </c>
      <c r="P490" s="68" t="s">
        <v>1584</v>
      </c>
    </row>
    <row r="491" spans="1:16" ht="13.5" thickBot="1" x14ac:dyDescent="0.25">
      <c r="A491" s="55" t="str">
        <f t="shared" si="42"/>
        <v>BAVM 203 </v>
      </c>
      <c r="B491" s="63" t="str">
        <f t="shared" si="43"/>
        <v>I</v>
      </c>
      <c r="C491" s="55">
        <f t="shared" si="44"/>
        <v>54840.292999999998</v>
      </c>
      <c r="D491" s="16" t="str">
        <f t="shared" si="45"/>
        <v>vis</v>
      </c>
      <c r="E491" s="64" t="e">
        <f>VLOOKUP(C491,A!C$21:E$973,3,FALSE)</f>
        <v>#N/A</v>
      </c>
      <c r="F491" s="63" t="s">
        <v>139</v>
      </c>
      <c r="G491" s="16" t="str">
        <f t="shared" si="46"/>
        <v>54840.2930</v>
      </c>
      <c r="H491" s="55">
        <f t="shared" si="47"/>
        <v>8348</v>
      </c>
      <c r="I491" s="65" t="s">
        <v>1602</v>
      </c>
      <c r="J491" s="66" t="s">
        <v>1603</v>
      </c>
      <c r="K491" s="65" t="s">
        <v>1597</v>
      </c>
      <c r="L491" s="65" t="s">
        <v>1553</v>
      </c>
      <c r="M491" s="66" t="s">
        <v>1309</v>
      </c>
      <c r="N491" s="66" t="s">
        <v>1410</v>
      </c>
      <c r="O491" s="67" t="s">
        <v>1411</v>
      </c>
      <c r="P491" s="68" t="s">
        <v>1584</v>
      </c>
    </row>
    <row r="492" spans="1:16" ht="13.5" thickBot="1" x14ac:dyDescent="0.25">
      <c r="A492" s="55" t="str">
        <f t="shared" si="42"/>
        <v>BAVM 212 </v>
      </c>
      <c r="B492" s="63" t="str">
        <f t="shared" si="43"/>
        <v>II</v>
      </c>
      <c r="C492" s="55">
        <f t="shared" si="44"/>
        <v>55098.5216</v>
      </c>
      <c r="D492" s="16" t="str">
        <f t="shared" si="45"/>
        <v>vis</v>
      </c>
      <c r="E492" s="64" t="e">
        <f>VLOOKUP(C492,A!C$21:E$973,3,FALSE)</f>
        <v>#N/A</v>
      </c>
      <c r="F492" s="63" t="s">
        <v>139</v>
      </c>
      <c r="G492" s="16" t="str">
        <f t="shared" si="46"/>
        <v>55098.5216</v>
      </c>
      <c r="H492" s="55">
        <f t="shared" si="47"/>
        <v>8495.5</v>
      </c>
      <c r="I492" s="65" t="s">
        <v>1623</v>
      </c>
      <c r="J492" s="66" t="s">
        <v>1624</v>
      </c>
      <c r="K492" s="65" t="s">
        <v>1625</v>
      </c>
      <c r="L492" s="65" t="s">
        <v>1626</v>
      </c>
      <c r="M492" s="66" t="s">
        <v>1309</v>
      </c>
      <c r="N492" s="66">
        <v>0</v>
      </c>
      <c r="O492" s="67" t="s">
        <v>1084</v>
      </c>
      <c r="P492" s="68" t="s">
        <v>1627</v>
      </c>
    </row>
    <row r="493" spans="1:16" ht="13.5" thickBot="1" x14ac:dyDescent="0.25">
      <c r="A493" s="55" t="str">
        <f t="shared" si="42"/>
        <v>BAVM 212 </v>
      </c>
      <c r="B493" s="63" t="str">
        <f t="shared" si="43"/>
        <v>I</v>
      </c>
      <c r="C493" s="55">
        <f t="shared" si="44"/>
        <v>55134.371200000001</v>
      </c>
      <c r="D493" s="16" t="str">
        <f t="shared" si="45"/>
        <v>vis</v>
      </c>
      <c r="E493" s="64" t="e">
        <f>VLOOKUP(C493,A!C$21:E$973,3,FALSE)</f>
        <v>#N/A</v>
      </c>
      <c r="F493" s="63" t="s">
        <v>139</v>
      </c>
      <c r="G493" s="16" t="str">
        <f t="shared" si="46"/>
        <v>55134.3712</v>
      </c>
      <c r="H493" s="55">
        <f t="shared" si="47"/>
        <v>8516</v>
      </c>
      <c r="I493" s="65" t="s">
        <v>1628</v>
      </c>
      <c r="J493" s="66" t="s">
        <v>1629</v>
      </c>
      <c r="K493" s="65">
        <v>8516</v>
      </c>
      <c r="L493" s="65" t="s">
        <v>1598</v>
      </c>
      <c r="M493" s="66" t="s">
        <v>1309</v>
      </c>
      <c r="N493" s="66">
        <v>0</v>
      </c>
      <c r="O493" s="67" t="s">
        <v>1630</v>
      </c>
      <c r="P493" s="68" t="s">
        <v>1627</v>
      </c>
    </row>
    <row r="494" spans="1:16" ht="13.5" thickBot="1" x14ac:dyDescent="0.25">
      <c r="A494" s="55" t="str">
        <f t="shared" si="42"/>
        <v>BAVM 212 </v>
      </c>
      <c r="B494" s="63" t="str">
        <f t="shared" si="43"/>
        <v>II</v>
      </c>
      <c r="C494" s="55">
        <f t="shared" si="44"/>
        <v>55135.280100000004</v>
      </c>
      <c r="D494" s="16" t="str">
        <f t="shared" si="45"/>
        <v>vis</v>
      </c>
      <c r="E494" s="64" t="e">
        <f>VLOOKUP(C494,A!C$21:E$973,3,FALSE)</f>
        <v>#N/A</v>
      </c>
      <c r="F494" s="63" t="s">
        <v>139</v>
      </c>
      <c r="G494" s="16" t="str">
        <f t="shared" si="46"/>
        <v>55135.2801</v>
      </c>
      <c r="H494" s="55">
        <f t="shared" si="47"/>
        <v>8516.5</v>
      </c>
      <c r="I494" s="65" t="s">
        <v>1631</v>
      </c>
      <c r="J494" s="66" t="s">
        <v>1632</v>
      </c>
      <c r="K494" s="65">
        <v>8516.5</v>
      </c>
      <c r="L494" s="65" t="s">
        <v>1633</v>
      </c>
      <c r="M494" s="66" t="s">
        <v>1309</v>
      </c>
      <c r="N494" s="66" t="s">
        <v>1410</v>
      </c>
      <c r="O494" s="67" t="s">
        <v>1411</v>
      </c>
      <c r="P494" s="68" t="s">
        <v>1627</v>
      </c>
    </row>
    <row r="495" spans="1:16" ht="13.5" thickBot="1" x14ac:dyDescent="0.25">
      <c r="A495" s="55" t="str">
        <f t="shared" si="42"/>
        <v>OEJV 0137 </v>
      </c>
      <c r="B495" s="63" t="str">
        <f t="shared" si="43"/>
        <v>I</v>
      </c>
      <c r="C495" s="55">
        <f t="shared" si="44"/>
        <v>55456.4565</v>
      </c>
      <c r="D495" s="16" t="str">
        <f t="shared" si="45"/>
        <v>vis</v>
      </c>
      <c r="E495" s="64" t="e">
        <f>VLOOKUP(C495,A!C$21:E$973,3,FALSE)</f>
        <v>#N/A</v>
      </c>
      <c r="F495" s="63" t="s">
        <v>139</v>
      </c>
      <c r="G495" s="16" t="str">
        <f t="shared" si="46"/>
        <v>55456.4565</v>
      </c>
      <c r="H495" s="55">
        <f t="shared" si="47"/>
        <v>8700</v>
      </c>
      <c r="I495" s="65" t="s">
        <v>1652</v>
      </c>
      <c r="J495" s="66" t="s">
        <v>1653</v>
      </c>
      <c r="K495" s="65">
        <v>8700</v>
      </c>
      <c r="L495" s="65" t="s">
        <v>1654</v>
      </c>
      <c r="M495" s="66" t="s">
        <v>1309</v>
      </c>
      <c r="N495" s="66" t="s">
        <v>1520</v>
      </c>
      <c r="O495" s="67" t="s">
        <v>1531</v>
      </c>
      <c r="P495" s="68" t="s">
        <v>1640</v>
      </c>
    </row>
    <row r="496" spans="1:16" ht="13.5" thickBot="1" x14ac:dyDescent="0.25">
      <c r="A496" s="55" t="str">
        <f t="shared" si="42"/>
        <v>OEJV 0137 </v>
      </c>
      <c r="B496" s="63" t="str">
        <f t="shared" si="43"/>
        <v>I</v>
      </c>
      <c r="C496" s="55">
        <f t="shared" si="44"/>
        <v>55456.456899999997</v>
      </c>
      <c r="D496" s="16" t="str">
        <f t="shared" si="45"/>
        <v>vis</v>
      </c>
      <c r="E496" s="64" t="e">
        <f>VLOOKUP(C496,A!C$21:E$973,3,FALSE)</f>
        <v>#N/A</v>
      </c>
      <c r="F496" s="63" t="s">
        <v>139</v>
      </c>
      <c r="G496" s="16" t="str">
        <f t="shared" si="46"/>
        <v>55456.4569</v>
      </c>
      <c r="H496" s="55">
        <f t="shared" si="47"/>
        <v>8700</v>
      </c>
      <c r="I496" s="65" t="s">
        <v>1655</v>
      </c>
      <c r="J496" s="66" t="s">
        <v>1653</v>
      </c>
      <c r="K496" s="65">
        <v>8700</v>
      </c>
      <c r="L496" s="65" t="s">
        <v>1656</v>
      </c>
      <c r="M496" s="66" t="s">
        <v>1309</v>
      </c>
      <c r="N496" s="66" t="s">
        <v>39</v>
      </c>
      <c r="O496" s="67" t="s">
        <v>1531</v>
      </c>
      <c r="P496" s="68" t="s">
        <v>1640</v>
      </c>
    </row>
    <row r="497" spans="1:16" ht="13.5" thickBot="1" x14ac:dyDescent="0.25">
      <c r="A497" s="55" t="str">
        <f t="shared" si="42"/>
        <v> JAAVSO 43-1 </v>
      </c>
      <c r="B497" s="63" t="str">
        <f t="shared" si="43"/>
        <v>I</v>
      </c>
      <c r="C497" s="55">
        <f t="shared" si="44"/>
        <v>56998.621299999999</v>
      </c>
      <c r="D497" s="16" t="str">
        <f t="shared" si="45"/>
        <v>vis</v>
      </c>
      <c r="E497" s="64" t="e">
        <f>VLOOKUP(C497,A!C$21:E$973,3,FALSE)</f>
        <v>#N/A</v>
      </c>
      <c r="F497" s="63" t="s">
        <v>139</v>
      </c>
      <c r="G497" s="16" t="str">
        <f t="shared" si="46"/>
        <v>56998.6213</v>
      </c>
      <c r="H497" s="55">
        <f t="shared" si="47"/>
        <v>9581</v>
      </c>
      <c r="I497" s="65" t="s">
        <v>1711</v>
      </c>
      <c r="J497" s="66" t="s">
        <v>1712</v>
      </c>
      <c r="K497" s="65">
        <v>9581</v>
      </c>
      <c r="L497" s="65" t="s">
        <v>1713</v>
      </c>
      <c r="M497" s="66" t="s">
        <v>1309</v>
      </c>
      <c r="N497" s="66" t="s">
        <v>139</v>
      </c>
      <c r="O497" s="67" t="s">
        <v>827</v>
      </c>
      <c r="P497" s="67" t="s">
        <v>1714</v>
      </c>
    </row>
    <row r="498" spans="1:16" x14ac:dyDescent="0.2">
      <c r="B498" s="63"/>
      <c r="F498" s="63"/>
    </row>
    <row r="499" spans="1:16" x14ac:dyDescent="0.2">
      <c r="B499" s="63"/>
      <c r="F499" s="63"/>
    </row>
    <row r="500" spans="1:16" x14ac:dyDescent="0.2">
      <c r="B500" s="63"/>
      <c r="F500" s="63"/>
    </row>
    <row r="501" spans="1:16" x14ac:dyDescent="0.2">
      <c r="B501" s="63"/>
      <c r="F501" s="63"/>
    </row>
    <row r="502" spans="1:16" x14ac:dyDescent="0.2">
      <c r="B502" s="63"/>
      <c r="F502" s="63"/>
    </row>
    <row r="503" spans="1:16" x14ac:dyDescent="0.2">
      <c r="B503" s="63"/>
      <c r="F503" s="63"/>
    </row>
    <row r="504" spans="1:16" x14ac:dyDescent="0.2">
      <c r="B504" s="63"/>
      <c r="F504" s="63"/>
    </row>
    <row r="505" spans="1:16" x14ac:dyDescent="0.2">
      <c r="B505" s="63"/>
      <c r="F505" s="63"/>
    </row>
    <row r="506" spans="1:16" x14ac:dyDescent="0.2">
      <c r="B506" s="63"/>
      <c r="F506" s="63"/>
    </row>
    <row r="507" spans="1:16" x14ac:dyDescent="0.2">
      <c r="B507" s="63"/>
      <c r="F507" s="63"/>
    </row>
    <row r="508" spans="1:16" x14ac:dyDescent="0.2">
      <c r="B508" s="63"/>
      <c r="F508" s="63"/>
    </row>
    <row r="509" spans="1:16" x14ac:dyDescent="0.2">
      <c r="B509" s="63"/>
      <c r="F509" s="63"/>
    </row>
    <row r="510" spans="1:16" x14ac:dyDescent="0.2">
      <c r="B510" s="63"/>
      <c r="F510" s="63"/>
    </row>
    <row r="511" spans="1:16" x14ac:dyDescent="0.2">
      <c r="B511" s="63"/>
      <c r="F511" s="63"/>
    </row>
    <row r="512" spans="1:16" x14ac:dyDescent="0.2">
      <c r="B512" s="63"/>
      <c r="F512" s="63"/>
    </row>
    <row r="513" spans="2:6" x14ac:dyDescent="0.2">
      <c r="B513" s="63"/>
      <c r="F513" s="63"/>
    </row>
    <row r="514" spans="2:6" x14ac:dyDescent="0.2">
      <c r="B514" s="63"/>
      <c r="F514" s="63"/>
    </row>
    <row r="515" spans="2:6" x14ac:dyDescent="0.2">
      <c r="B515" s="63"/>
      <c r="F515" s="63"/>
    </row>
    <row r="516" spans="2:6" x14ac:dyDescent="0.2">
      <c r="B516" s="63"/>
      <c r="F516" s="63"/>
    </row>
    <row r="517" spans="2:6" x14ac:dyDescent="0.2">
      <c r="B517" s="63"/>
      <c r="F517" s="63"/>
    </row>
    <row r="518" spans="2:6" x14ac:dyDescent="0.2">
      <c r="B518" s="63"/>
      <c r="F518" s="63"/>
    </row>
    <row r="519" spans="2:6" x14ac:dyDescent="0.2">
      <c r="B519" s="63"/>
      <c r="F519" s="63"/>
    </row>
    <row r="520" spans="2:6" x14ac:dyDescent="0.2">
      <c r="B520" s="63"/>
      <c r="F520" s="63"/>
    </row>
    <row r="521" spans="2:6" x14ac:dyDescent="0.2">
      <c r="B521" s="63"/>
      <c r="F521" s="63"/>
    </row>
    <row r="522" spans="2:6" x14ac:dyDescent="0.2">
      <c r="B522" s="63"/>
      <c r="F522" s="63"/>
    </row>
    <row r="523" spans="2:6" x14ac:dyDescent="0.2">
      <c r="B523" s="63"/>
      <c r="F523" s="63"/>
    </row>
    <row r="524" spans="2:6" x14ac:dyDescent="0.2">
      <c r="B524" s="63"/>
      <c r="F524" s="63"/>
    </row>
    <row r="525" spans="2:6" x14ac:dyDescent="0.2">
      <c r="B525" s="63"/>
      <c r="F525" s="63"/>
    </row>
    <row r="526" spans="2:6" x14ac:dyDescent="0.2">
      <c r="B526" s="63"/>
      <c r="F526" s="63"/>
    </row>
    <row r="527" spans="2:6" x14ac:dyDescent="0.2">
      <c r="B527" s="63"/>
      <c r="F527" s="63"/>
    </row>
    <row r="528" spans="2:6" x14ac:dyDescent="0.2">
      <c r="B528" s="63"/>
      <c r="F528" s="63"/>
    </row>
    <row r="529" spans="2:6" x14ac:dyDescent="0.2">
      <c r="B529" s="63"/>
      <c r="F529" s="63"/>
    </row>
    <row r="530" spans="2:6" x14ac:dyDescent="0.2">
      <c r="B530" s="63"/>
      <c r="F530" s="63"/>
    </row>
    <row r="531" spans="2:6" x14ac:dyDescent="0.2">
      <c r="B531" s="63"/>
      <c r="F531" s="63"/>
    </row>
    <row r="532" spans="2:6" x14ac:dyDescent="0.2">
      <c r="B532" s="63"/>
      <c r="F532" s="63"/>
    </row>
    <row r="533" spans="2:6" x14ac:dyDescent="0.2">
      <c r="B533" s="63"/>
      <c r="F533" s="63"/>
    </row>
    <row r="534" spans="2:6" x14ac:dyDescent="0.2">
      <c r="B534" s="63"/>
      <c r="F534" s="63"/>
    </row>
    <row r="535" spans="2:6" x14ac:dyDescent="0.2">
      <c r="B535" s="63"/>
      <c r="F535" s="63"/>
    </row>
    <row r="536" spans="2:6" x14ac:dyDescent="0.2">
      <c r="B536" s="63"/>
      <c r="F536" s="63"/>
    </row>
    <row r="537" spans="2:6" x14ac:dyDescent="0.2">
      <c r="B537" s="63"/>
      <c r="F537" s="63"/>
    </row>
    <row r="538" spans="2:6" x14ac:dyDescent="0.2">
      <c r="B538" s="63"/>
      <c r="F538" s="63"/>
    </row>
    <row r="539" spans="2:6" x14ac:dyDescent="0.2">
      <c r="B539" s="63"/>
      <c r="F539" s="63"/>
    </row>
    <row r="540" spans="2:6" x14ac:dyDescent="0.2">
      <c r="B540" s="63"/>
      <c r="F540" s="63"/>
    </row>
    <row r="541" spans="2:6" x14ac:dyDescent="0.2">
      <c r="B541" s="63"/>
      <c r="F541" s="63"/>
    </row>
    <row r="542" spans="2:6" x14ac:dyDescent="0.2">
      <c r="B542" s="63"/>
      <c r="F542" s="63"/>
    </row>
    <row r="543" spans="2:6" x14ac:dyDescent="0.2">
      <c r="B543" s="63"/>
      <c r="F543" s="63"/>
    </row>
    <row r="544" spans="2:6" x14ac:dyDescent="0.2">
      <c r="B544" s="63"/>
      <c r="F544" s="63"/>
    </row>
    <row r="545" spans="2:6" x14ac:dyDescent="0.2">
      <c r="B545" s="63"/>
      <c r="F545" s="63"/>
    </row>
    <row r="546" spans="2:6" x14ac:dyDescent="0.2">
      <c r="B546" s="63"/>
      <c r="F546" s="63"/>
    </row>
    <row r="547" spans="2:6" x14ac:dyDescent="0.2">
      <c r="B547" s="63"/>
      <c r="F547" s="63"/>
    </row>
    <row r="548" spans="2:6" x14ac:dyDescent="0.2">
      <c r="B548" s="63"/>
      <c r="F548" s="63"/>
    </row>
    <row r="549" spans="2:6" x14ac:dyDescent="0.2">
      <c r="B549" s="63"/>
      <c r="F549" s="63"/>
    </row>
    <row r="550" spans="2:6" x14ac:dyDescent="0.2">
      <c r="B550" s="63"/>
      <c r="F550" s="63"/>
    </row>
    <row r="551" spans="2:6" x14ac:dyDescent="0.2">
      <c r="B551" s="63"/>
      <c r="F551" s="63"/>
    </row>
    <row r="552" spans="2:6" x14ac:dyDescent="0.2">
      <c r="B552" s="63"/>
      <c r="F552" s="63"/>
    </row>
    <row r="553" spans="2:6" x14ac:dyDescent="0.2">
      <c r="B553" s="63"/>
      <c r="F553" s="63"/>
    </row>
    <row r="554" spans="2:6" x14ac:dyDescent="0.2">
      <c r="B554" s="63"/>
      <c r="F554" s="63"/>
    </row>
    <row r="555" spans="2:6" x14ac:dyDescent="0.2">
      <c r="B555" s="63"/>
      <c r="F555" s="63"/>
    </row>
    <row r="556" spans="2:6" x14ac:dyDescent="0.2">
      <c r="B556" s="63"/>
      <c r="F556" s="63"/>
    </row>
    <row r="557" spans="2:6" x14ac:dyDescent="0.2">
      <c r="B557" s="63"/>
      <c r="F557" s="63"/>
    </row>
    <row r="558" spans="2:6" x14ac:dyDescent="0.2">
      <c r="B558" s="63"/>
      <c r="F558" s="63"/>
    </row>
    <row r="559" spans="2:6" x14ac:dyDescent="0.2">
      <c r="B559" s="63"/>
      <c r="F559" s="63"/>
    </row>
    <row r="560" spans="2:6" x14ac:dyDescent="0.2">
      <c r="B560" s="63"/>
      <c r="F560" s="63"/>
    </row>
    <row r="561" spans="2:6" x14ac:dyDescent="0.2">
      <c r="B561" s="63"/>
      <c r="F561" s="63"/>
    </row>
    <row r="562" spans="2:6" x14ac:dyDescent="0.2">
      <c r="B562" s="63"/>
      <c r="F562" s="63"/>
    </row>
    <row r="563" spans="2:6" x14ac:dyDescent="0.2">
      <c r="B563" s="63"/>
      <c r="F563" s="63"/>
    </row>
    <row r="564" spans="2:6" x14ac:dyDescent="0.2">
      <c r="B564" s="63"/>
      <c r="F564" s="63"/>
    </row>
    <row r="565" spans="2:6" x14ac:dyDescent="0.2">
      <c r="B565" s="63"/>
      <c r="F565" s="63"/>
    </row>
    <row r="566" spans="2:6" x14ac:dyDescent="0.2">
      <c r="B566" s="63"/>
      <c r="F566" s="63"/>
    </row>
    <row r="567" spans="2:6" x14ac:dyDescent="0.2">
      <c r="B567" s="63"/>
      <c r="F567" s="63"/>
    </row>
    <row r="568" spans="2:6" x14ac:dyDescent="0.2">
      <c r="B568" s="63"/>
      <c r="F568" s="63"/>
    </row>
    <row r="569" spans="2:6" x14ac:dyDescent="0.2">
      <c r="B569" s="63"/>
      <c r="F569" s="63"/>
    </row>
    <row r="570" spans="2:6" x14ac:dyDescent="0.2">
      <c r="B570" s="63"/>
      <c r="F570" s="63"/>
    </row>
    <row r="571" spans="2:6" x14ac:dyDescent="0.2">
      <c r="B571" s="63"/>
      <c r="F571" s="63"/>
    </row>
    <row r="572" spans="2:6" x14ac:dyDescent="0.2">
      <c r="B572" s="63"/>
      <c r="F572" s="63"/>
    </row>
    <row r="573" spans="2:6" x14ac:dyDescent="0.2">
      <c r="B573" s="63"/>
      <c r="F573" s="63"/>
    </row>
    <row r="574" spans="2:6" x14ac:dyDescent="0.2">
      <c r="B574" s="63"/>
      <c r="F574" s="63"/>
    </row>
    <row r="575" spans="2:6" x14ac:dyDescent="0.2">
      <c r="B575" s="63"/>
      <c r="F575" s="63"/>
    </row>
    <row r="576" spans="2:6" x14ac:dyDescent="0.2">
      <c r="B576" s="63"/>
      <c r="F576" s="63"/>
    </row>
    <row r="577" spans="2:6" x14ac:dyDescent="0.2">
      <c r="B577" s="63"/>
      <c r="F577" s="63"/>
    </row>
    <row r="578" spans="2:6" x14ac:dyDescent="0.2">
      <c r="B578" s="63"/>
      <c r="F578" s="63"/>
    </row>
    <row r="579" spans="2:6" x14ac:dyDescent="0.2">
      <c r="B579" s="63"/>
      <c r="F579" s="63"/>
    </row>
    <row r="580" spans="2:6" x14ac:dyDescent="0.2">
      <c r="B580" s="63"/>
      <c r="F580" s="63"/>
    </row>
    <row r="581" spans="2:6" x14ac:dyDescent="0.2">
      <c r="B581" s="63"/>
      <c r="F581" s="63"/>
    </row>
    <row r="582" spans="2:6" x14ac:dyDescent="0.2">
      <c r="B582" s="63"/>
      <c r="F582" s="63"/>
    </row>
    <row r="583" spans="2:6" x14ac:dyDescent="0.2">
      <c r="B583" s="63"/>
      <c r="F583" s="63"/>
    </row>
    <row r="584" spans="2:6" x14ac:dyDescent="0.2">
      <c r="B584" s="63"/>
      <c r="F584" s="63"/>
    </row>
    <row r="585" spans="2:6" x14ac:dyDescent="0.2">
      <c r="B585" s="63"/>
      <c r="F585" s="63"/>
    </row>
    <row r="586" spans="2:6" x14ac:dyDescent="0.2">
      <c r="B586" s="63"/>
      <c r="F586" s="63"/>
    </row>
    <row r="587" spans="2:6" x14ac:dyDescent="0.2">
      <c r="B587" s="63"/>
      <c r="F587" s="63"/>
    </row>
    <row r="588" spans="2:6" x14ac:dyDescent="0.2">
      <c r="B588" s="63"/>
      <c r="F588" s="63"/>
    </row>
    <row r="589" spans="2:6" x14ac:dyDescent="0.2">
      <c r="B589" s="63"/>
      <c r="F589" s="63"/>
    </row>
    <row r="590" spans="2:6" x14ac:dyDescent="0.2">
      <c r="B590" s="63"/>
      <c r="F590" s="63"/>
    </row>
    <row r="591" spans="2:6" x14ac:dyDescent="0.2">
      <c r="B591" s="63"/>
      <c r="F591" s="63"/>
    </row>
    <row r="592" spans="2:6" x14ac:dyDescent="0.2">
      <c r="B592" s="63"/>
      <c r="F592" s="63"/>
    </row>
    <row r="593" spans="2:6" x14ac:dyDescent="0.2">
      <c r="B593" s="63"/>
      <c r="F593" s="63"/>
    </row>
    <row r="594" spans="2:6" x14ac:dyDescent="0.2">
      <c r="B594" s="63"/>
      <c r="F594" s="63"/>
    </row>
    <row r="595" spans="2:6" x14ac:dyDescent="0.2">
      <c r="B595" s="63"/>
      <c r="F595" s="63"/>
    </row>
    <row r="596" spans="2:6" x14ac:dyDescent="0.2">
      <c r="B596" s="63"/>
      <c r="F596" s="63"/>
    </row>
    <row r="597" spans="2:6" x14ac:dyDescent="0.2">
      <c r="B597" s="63"/>
      <c r="F597" s="63"/>
    </row>
    <row r="598" spans="2:6" x14ac:dyDescent="0.2">
      <c r="B598" s="63"/>
      <c r="F598" s="63"/>
    </row>
    <row r="599" spans="2:6" x14ac:dyDescent="0.2">
      <c r="B599" s="63"/>
      <c r="F599" s="63"/>
    </row>
    <row r="600" spans="2:6" x14ac:dyDescent="0.2">
      <c r="B600" s="63"/>
      <c r="F600" s="63"/>
    </row>
    <row r="601" spans="2:6" x14ac:dyDescent="0.2">
      <c r="B601" s="63"/>
      <c r="F601" s="63"/>
    </row>
    <row r="602" spans="2:6" x14ac:dyDescent="0.2">
      <c r="B602" s="63"/>
      <c r="F602" s="63"/>
    </row>
    <row r="603" spans="2:6" x14ac:dyDescent="0.2">
      <c r="B603" s="63"/>
      <c r="F603" s="63"/>
    </row>
    <row r="604" spans="2:6" x14ac:dyDescent="0.2">
      <c r="B604" s="63"/>
      <c r="F604" s="63"/>
    </row>
    <row r="605" spans="2:6" x14ac:dyDescent="0.2">
      <c r="B605" s="63"/>
      <c r="F605" s="63"/>
    </row>
    <row r="606" spans="2:6" x14ac:dyDescent="0.2">
      <c r="B606" s="63"/>
      <c r="F606" s="63"/>
    </row>
    <row r="607" spans="2:6" x14ac:dyDescent="0.2">
      <c r="B607" s="63"/>
      <c r="F607" s="63"/>
    </row>
    <row r="608" spans="2:6" x14ac:dyDescent="0.2">
      <c r="B608" s="63"/>
      <c r="F608" s="63"/>
    </row>
    <row r="609" spans="2:6" x14ac:dyDescent="0.2">
      <c r="B609" s="63"/>
      <c r="F609" s="63"/>
    </row>
    <row r="610" spans="2:6" x14ac:dyDescent="0.2">
      <c r="B610" s="63"/>
      <c r="F610" s="63"/>
    </row>
    <row r="611" spans="2:6" x14ac:dyDescent="0.2">
      <c r="B611" s="63"/>
      <c r="F611" s="63"/>
    </row>
    <row r="612" spans="2:6" x14ac:dyDescent="0.2">
      <c r="B612" s="63"/>
      <c r="F612" s="63"/>
    </row>
    <row r="613" spans="2:6" x14ac:dyDescent="0.2">
      <c r="B613" s="63"/>
      <c r="F613" s="63"/>
    </row>
    <row r="614" spans="2:6" x14ac:dyDescent="0.2">
      <c r="B614" s="63"/>
      <c r="F614" s="63"/>
    </row>
    <row r="615" spans="2:6" x14ac:dyDescent="0.2">
      <c r="B615" s="63"/>
      <c r="F615" s="63"/>
    </row>
    <row r="616" spans="2:6" x14ac:dyDescent="0.2">
      <c r="B616" s="63"/>
      <c r="F616" s="63"/>
    </row>
    <row r="617" spans="2:6" x14ac:dyDescent="0.2">
      <c r="B617" s="63"/>
      <c r="F617" s="63"/>
    </row>
    <row r="618" spans="2:6" x14ac:dyDescent="0.2">
      <c r="B618" s="63"/>
      <c r="F618" s="63"/>
    </row>
    <row r="619" spans="2:6" x14ac:dyDescent="0.2">
      <c r="B619" s="63"/>
      <c r="F619" s="63"/>
    </row>
    <row r="620" spans="2:6" x14ac:dyDescent="0.2">
      <c r="B620" s="63"/>
      <c r="F620" s="63"/>
    </row>
    <row r="621" spans="2:6" x14ac:dyDescent="0.2">
      <c r="B621" s="63"/>
      <c r="F621" s="63"/>
    </row>
    <row r="622" spans="2:6" x14ac:dyDescent="0.2">
      <c r="B622" s="63"/>
      <c r="F622" s="63"/>
    </row>
    <row r="623" spans="2:6" x14ac:dyDescent="0.2">
      <c r="B623" s="63"/>
      <c r="F623" s="63"/>
    </row>
    <row r="624" spans="2:6" x14ac:dyDescent="0.2">
      <c r="B624" s="63"/>
      <c r="F624" s="63"/>
    </row>
    <row r="625" spans="2:6" x14ac:dyDescent="0.2">
      <c r="B625" s="63"/>
      <c r="F625" s="63"/>
    </row>
    <row r="626" spans="2:6" x14ac:dyDescent="0.2">
      <c r="B626" s="63"/>
      <c r="F626" s="63"/>
    </row>
    <row r="627" spans="2:6" x14ac:dyDescent="0.2">
      <c r="B627" s="63"/>
      <c r="F627" s="63"/>
    </row>
    <row r="628" spans="2:6" x14ac:dyDescent="0.2">
      <c r="B628" s="63"/>
      <c r="F628" s="63"/>
    </row>
    <row r="629" spans="2:6" x14ac:dyDescent="0.2">
      <c r="B629" s="63"/>
      <c r="F629" s="63"/>
    </row>
    <row r="630" spans="2:6" x14ac:dyDescent="0.2">
      <c r="B630" s="63"/>
      <c r="F630" s="63"/>
    </row>
    <row r="631" spans="2:6" x14ac:dyDescent="0.2">
      <c r="B631" s="63"/>
      <c r="F631" s="63"/>
    </row>
    <row r="632" spans="2:6" x14ac:dyDescent="0.2">
      <c r="B632" s="63"/>
      <c r="F632" s="63"/>
    </row>
    <row r="633" spans="2:6" x14ac:dyDescent="0.2">
      <c r="B633" s="63"/>
      <c r="F633" s="63"/>
    </row>
    <row r="634" spans="2:6" x14ac:dyDescent="0.2">
      <c r="B634" s="63"/>
      <c r="F634" s="63"/>
    </row>
    <row r="635" spans="2:6" x14ac:dyDescent="0.2">
      <c r="B635" s="63"/>
      <c r="F635" s="63"/>
    </row>
    <row r="636" spans="2:6" x14ac:dyDescent="0.2">
      <c r="B636" s="63"/>
      <c r="F636" s="63"/>
    </row>
    <row r="637" spans="2:6" x14ac:dyDescent="0.2">
      <c r="B637" s="63"/>
      <c r="F637" s="63"/>
    </row>
    <row r="638" spans="2:6" x14ac:dyDescent="0.2">
      <c r="B638" s="63"/>
      <c r="F638" s="63"/>
    </row>
    <row r="639" spans="2:6" x14ac:dyDescent="0.2">
      <c r="B639" s="63"/>
      <c r="F639" s="63"/>
    </row>
    <row r="640" spans="2:6" x14ac:dyDescent="0.2">
      <c r="B640" s="63"/>
      <c r="F640" s="63"/>
    </row>
    <row r="641" spans="2:6" x14ac:dyDescent="0.2">
      <c r="B641" s="63"/>
      <c r="F641" s="63"/>
    </row>
    <row r="642" spans="2:6" x14ac:dyDescent="0.2">
      <c r="B642" s="63"/>
      <c r="F642" s="63"/>
    </row>
    <row r="643" spans="2:6" x14ac:dyDescent="0.2">
      <c r="B643" s="63"/>
      <c r="F643" s="63"/>
    </row>
    <row r="644" spans="2:6" x14ac:dyDescent="0.2">
      <c r="B644" s="63"/>
      <c r="F644" s="63"/>
    </row>
    <row r="645" spans="2:6" x14ac:dyDescent="0.2">
      <c r="B645" s="63"/>
      <c r="F645" s="63"/>
    </row>
    <row r="646" spans="2:6" x14ac:dyDescent="0.2">
      <c r="B646" s="63"/>
      <c r="F646" s="63"/>
    </row>
    <row r="647" spans="2:6" x14ac:dyDescent="0.2">
      <c r="B647" s="63"/>
      <c r="F647" s="63"/>
    </row>
    <row r="648" spans="2:6" x14ac:dyDescent="0.2">
      <c r="B648" s="63"/>
      <c r="F648" s="63"/>
    </row>
    <row r="649" spans="2:6" x14ac:dyDescent="0.2">
      <c r="B649" s="63"/>
      <c r="F649" s="63"/>
    </row>
    <row r="650" spans="2:6" x14ac:dyDescent="0.2">
      <c r="B650" s="63"/>
      <c r="F650" s="63"/>
    </row>
    <row r="651" spans="2:6" x14ac:dyDescent="0.2">
      <c r="B651" s="63"/>
      <c r="F651" s="63"/>
    </row>
    <row r="652" spans="2:6" x14ac:dyDescent="0.2">
      <c r="B652" s="63"/>
      <c r="F652" s="63"/>
    </row>
    <row r="653" spans="2:6" x14ac:dyDescent="0.2">
      <c r="B653" s="63"/>
      <c r="F653" s="63"/>
    </row>
    <row r="654" spans="2:6" x14ac:dyDescent="0.2">
      <c r="B654" s="63"/>
      <c r="F654" s="63"/>
    </row>
    <row r="655" spans="2:6" x14ac:dyDescent="0.2">
      <c r="B655" s="63"/>
      <c r="F655" s="63"/>
    </row>
    <row r="656" spans="2:6" x14ac:dyDescent="0.2">
      <c r="B656" s="63"/>
      <c r="F656" s="63"/>
    </row>
    <row r="657" spans="2:6" x14ac:dyDescent="0.2">
      <c r="B657" s="63"/>
      <c r="F657" s="63"/>
    </row>
    <row r="658" spans="2:6" x14ac:dyDescent="0.2">
      <c r="B658" s="63"/>
      <c r="F658" s="63"/>
    </row>
    <row r="659" spans="2:6" x14ac:dyDescent="0.2">
      <c r="B659" s="63"/>
      <c r="F659" s="63"/>
    </row>
    <row r="660" spans="2:6" x14ac:dyDescent="0.2">
      <c r="B660" s="63"/>
      <c r="F660" s="63"/>
    </row>
    <row r="661" spans="2:6" x14ac:dyDescent="0.2">
      <c r="B661" s="63"/>
      <c r="F661" s="63"/>
    </row>
    <row r="662" spans="2:6" x14ac:dyDescent="0.2">
      <c r="B662" s="63"/>
      <c r="F662" s="63"/>
    </row>
    <row r="663" spans="2:6" x14ac:dyDescent="0.2">
      <c r="B663" s="63"/>
      <c r="F663" s="63"/>
    </row>
    <row r="664" spans="2:6" x14ac:dyDescent="0.2">
      <c r="B664" s="63"/>
      <c r="F664" s="63"/>
    </row>
    <row r="665" spans="2:6" x14ac:dyDescent="0.2">
      <c r="B665" s="63"/>
      <c r="F665" s="63"/>
    </row>
    <row r="666" spans="2:6" x14ac:dyDescent="0.2">
      <c r="B666" s="63"/>
      <c r="F666" s="63"/>
    </row>
    <row r="667" spans="2:6" x14ac:dyDescent="0.2">
      <c r="B667" s="63"/>
      <c r="F667" s="63"/>
    </row>
    <row r="668" spans="2:6" x14ac:dyDescent="0.2">
      <c r="B668" s="63"/>
      <c r="F668" s="63"/>
    </row>
    <row r="669" spans="2:6" x14ac:dyDescent="0.2">
      <c r="B669" s="63"/>
      <c r="F669" s="63"/>
    </row>
    <row r="670" spans="2:6" x14ac:dyDescent="0.2">
      <c r="B670" s="63"/>
      <c r="F670" s="63"/>
    </row>
    <row r="671" spans="2:6" x14ac:dyDescent="0.2">
      <c r="B671" s="63"/>
      <c r="F671" s="63"/>
    </row>
    <row r="672" spans="2:6" x14ac:dyDescent="0.2">
      <c r="B672" s="63"/>
      <c r="F672" s="63"/>
    </row>
    <row r="673" spans="2:6" x14ac:dyDescent="0.2">
      <c r="B673" s="63"/>
      <c r="F673" s="63"/>
    </row>
    <row r="674" spans="2:6" x14ac:dyDescent="0.2">
      <c r="B674" s="63"/>
      <c r="F674" s="63"/>
    </row>
    <row r="675" spans="2:6" x14ac:dyDescent="0.2">
      <c r="B675" s="63"/>
      <c r="F675" s="63"/>
    </row>
    <row r="676" spans="2:6" x14ac:dyDescent="0.2">
      <c r="B676" s="63"/>
      <c r="F676" s="63"/>
    </row>
    <row r="677" spans="2:6" x14ac:dyDescent="0.2">
      <c r="B677" s="63"/>
      <c r="F677" s="63"/>
    </row>
    <row r="678" spans="2:6" x14ac:dyDescent="0.2">
      <c r="B678" s="63"/>
      <c r="F678" s="63"/>
    </row>
    <row r="679" spans="2:6" x14ac:dyDescent="0.2">
      <c r="B679" s="63"/>
      <c r="F679" s="63"/>
    </row>
    <row r="680" spans="2:6" x14ac:dyDescent="0.2">
      <c r="B680" s="63"/>
      <c r="F680" s="63"/>
    </row>
    <row r="681" spans="2:6" x14ac:dyDescent="0.2">
      <c r="B681" s="63"/>
      <c r="F681" s="63"/>
    </row>
    <row r="682" spans="2:6" x14ac:dyDescent="0.2">
      <c r="B682" s="63"/>
      <c r="F682" s="63"/>
    </row>
    <row r="683" spans="2:6" x14ac:dyDescent="0.2">
      <c r="B683" s="63"/>
      <c r="F683" s="63"/>
    </row>
    <row r="684" spans="2:6" x14ac:dyDescent="0.2">
      <c r="B684" s="63"/>
      <c r="F684" s="63"/>
    </row>
    <row r="685" spans="2:6" x14ac:dyDescent="0.2">
      <c r="B685" s="63"/>
      <c r="F685" s="63"/>
    </row>
    <row r="686" spans="2:6" x14ac:dyDescent="0.2">
      <c r="B686" s="63"/>
      <c r="F686" s="63"/>
    </row>
    <row r="687" spans="2:6" x14ac:dyDescent="0.2">
      <c r="B687" s="63"/>
      <c r="F687" s="63"/>
    </row>
    <row r="688" spans="2:6" x14ac:dyDescent="0.2">
      <c r="B688" s="63"/>
      <c r="F688" s="63"/>
    </row>
    <row r="689" spans="2:6" x14ac:dyDescent="0.2">
      <c r="B689" s="63"/>
      <c r="F689" s="63"/>
    </row>
    <row r="690" spans="2:6" x14ac:dyDescent="0.2">
      <c r="B690" s="63"/>
      <c r="F690" s="63"/>
    </row>
    <row r="691" spans="2:6" x14ac:dyDescent="0.2">
      <c r="B691" s="63"/>
      <c r="F691" s="63"/>
    </row>
    <row r="692" spans="2:6" x14ac:dyDescent="0.2">
      <c r="B692" s="63"/>
      <c r="F692" s="63"/>
    </row>
    <row r="693" spans="2:6" x14ac:dyDescent="0.2">
      <c r="B693" s="63"/>
      <c r="F693" s="63"/>
    </row>
    <row r="694" spans="2:6" x14ac:dyDescent="0.2">
      <c r="B694" s="63"/>
      <c r="F694" s="63"/>
    </row>
    <row r="695" spans="2:6" x14ac:dyDescent="0.2">
      <c r="B695" s="63"/>
      <c r="F695" s="63"/>
    </row>
    <row r="696" spans="2:6" x14ac:dyDescent="0.2">
      <c r="B696" s="63"/>
      <c r="F696" s="63"/>
    </row>
    <row r="697" spans="2:6" x14ac:dyDescent="0.2">
      <c r="B697" s="63"/>
      <c r="F697" s="63"/>
    </row>
    <row r="698" spans="2:6" x14ac:dyDescent="0.2">
      <c r="B698" s="63"/>
      <c r="F698" s="63"/>
    </row>
    <row r="699" spans="2:6" x14ac:dyDescent="0.2">
      <c r="B699" s="63"/>
      <c r="F699" s="63"/>
    </row>
    <row r="700" spans="2:6" x14ac:dyDescent="0.2">
      <c r="B700" s="63"/>
      <c r="F700" s="63"/>
    </row>
    <row r="701" spans="2:6" x14ac:dyDescent="0.2">
      <c r="B701" s="63"/>
      <c r="F701" s="63"/>
    </row>
    <row r="702" spans="2:6" x14ac:dyDescent="0.2">
      <c r="B702" s="63"/>
      <c r="F702" s="63"/>
    </row>
    <row r="703" spans="2:6" x14ac:dyDescent="0.2">
      <c r="B703" s="63"/>
      <c r="F703" s="63"/>
    </row>
    <row r="704" spans="2:6" x14ac:dyDescent="0.2">
      <c r="B704" s="63"/>
      <c r="F704" s="63"/>
    </row>
    <row r="705" spans="2:6" x14ac:dyDescent="0.2">
      <c r="B705" s="63"/>
      <c r="F705" s="63"/>
    </row>
    <row r="706" spans="2:6" x14ac:dyDescent="0.2">
      <c r="B706" s="63"/>
      <c r="F706" s="63"/>
    </row>
    <row r="707" spans="2:6" x14ac:dyDescent="0.2">
      <c r="B707" s="63"/>
      <c r="F707" s="63"/>
    </row>
    <row r="708" spans="2:6" x14ac:dyDescent="0.2">
      <c r="B708" s="63"/>
      <c r="F708" s="63"/>
    </row>
    <row r="709" spans="2:6" x14ac:dyDescent="0.2">
      <c r="B709" s="63"/>
      <c r="F709" s="63"/>
    </row>
    <row r="710" spans="2:6" x14ac:dyDescent="0.2">
      <c r="B710" s="63"/>
      <c r="F710" s="63"/>
    </row>
    <row r="711" spans="2:6" x14ac:dyDescent="0.2">
      <c r="B711" s="63"/>
      <c r="F711" s="63"/>
    </row>
    <row r="712" spans="2:6" x14ac:dyDescent="0.2">
      <c r="B712" s="63"/>
      <c r="F712" s="63"/>
    </row>
    <row r="713" spans="2:6" x14ac:dyDescent="0.2">
      <c r="B713" s="63"/>
      <c r="F713" s="63"/>
    </row>
    <row r="714" spans="2:6" x14ac:dyDescent="0.2">
      <c r="B714" s="63"/>
      <c r="F714" s="63"/>
    </row>
    <row r="715" spans="2:6" x14ac:dyDescent="0.2">
      <c r="B715" s="63"/>
      <c r="F715" s="63"/>
    </row>
    <row r="716" spans="2:6" x14ac:dyDescent="0.2">
      <c r="B716" s="63"/>
      <c r="F716" s="63"/>
    </row>
    <row r="717" spans="2:6" x14ac:dyDescent="0.2">
      <c r="B717" s="63"/>
      <c r="F717" s="63"/>
    </row>
    <row r="718" spans="2:6" x14ac:dyDescent="0.2">
      <c r="B718" s="63"/>
      <c r="F718" s="63"/>
    </row>
    <row r="719" spans="2:6" x14ac:dyDescent="0.2">
      <c r="B719" s="63"/>
      <c r="F719" s="63"/>
    </row>
    <row r="720" spans="2:6" x14ac:dyDescent="0.2">
      <c r="B720" s="63"/>
      <c r="F720" s="63"/>
    </row>
    <row r="721" spans="2:6" x14ac:dyDescent="0.2">
      <c r="B721" s="63"/>
      <c r="F721" s="63"/>
    </row>
    <row r="722" spans="2:6" x14ac:dyDescent="0.2">
      <c r="B722" s="63"/>
      <c r="F722" s="63"/>
    </row>
    <row r="723" spans="2:6" x14ac:dyDescent="0.2">
      <c r="B723" s="63"/>
      <c r="F723" s="63"/>
    </row>
    <row r="724" spans="2:6" x14ac:dyDescent="0.2">
      <c r="B724" s="63"/>
      <c r="F724" s="63"/>
    </row>
    <row r="725" spans="2:6" x14ac:dyDescent="0.2">
      <c r="B725" s="63"/>
      <c r="F725" s="63"/>
    </row>
    <row r="726" spans="2:6" x14ac:dyDescent="0.2">
      <c r="B726" s="63"/>
      <c r="F726" s="63"/>
    </row>
    <row r="727" spans="2:6" x14ac:dyDescent="0.2">
      <c r="B727" s="63"/>
      <c r="F727" s="63"/>
    </row>
    <row r="728" spans="2:6" x14ac:dyDescent="0.2">
      <c r="B728" s="63"/>
      <c r="F728" s="63"/>
    </row>
    <row r="729" spans="2:6" x14ac:dyDescent="0.2">
      <c r="B729" s="63"/>
      <c r="F729" s="63"/>
    </row>
    <row r="730" spans="2:6" x14ac:dyDescent="0.2">
      <c r="B730" s="63"/>
      <c r="F730" s="63"/>
    </row>
    <row r="731" spans="2:6" x14ac:dyDescent="0.2">
      <c r="B731" s="63"/>
      <c r="F731" s="63"/>
    </row>
    <row r="732" spans="2:6" x14ac:dyDescent="0.2">
      <c r="B732" s="63"/>
      <c r="F732" s="63"/>
    </row>
    <row r="733" spans="2:6" x14ac:dyDescent="0.2">
      <c r="B733" s="63"/>
      <c r="F733" s="63"/>
    </row>
    <row r="734" spans="2:6" x14ac:dyDescent="0.2">
      <c r="B734" s="63"/>
      <c r="F734" s="63"/>
    </row>
    <row r="735" spans="2:6" x14ac:dyDescent="0.2">
      <c r="B735" s="63"/>
      <c r="F735" s="63"/>
    </row>
    <row r="736" spans="2:6" x14ac:dyDescent="0.2">
      <c r="B736" s="63"/>
      <c r="F736" s="63"/>
    </row>
    <row r="737" spans="2:6" x14ac:dyDescent="0.2">
      <c r="B737" s="63"/>
      <c r="F737" s="63"/>
    </row>
    <row r="738" spans="2:6" x14ac:dyDescent="0.2">
      <c r="B738" s="63"/>
      <c r="F738" s="63"/>
    </row>
    <row r="739" spans="2:6" x14ac:dyDescent="0.2">
      <c r="B739" s="63"/>
      <c r="F739" s="63"/>
    </row>
    <row r="740" spans="2:6" x14ac:dyDescent="0.2">
      <c r="B740" s="63"/>
      <c r="F740" s="63"/>
    </row>
    <row r="741" spans="2:6" x14ac:dyDescent="0.2">
      <c r="B741" s="63"/>
      <c r="F741" s="63"/>
    </row>
    <row r="742" spans="2:6" x14ac:dyDescent="0.2">
      <c r="B742" s="63"/>
      <c r="F742" s="63"/>
    </row>
    <row r="743" spans="2:6" x14ac:dyDescent="0.2">
      <c r="B743" s="63"/>
      <c r="F743" s="63"/>
    </row>
    <row r="744" spans="2:6" x14ac:dyDescent="0.2">
      <c r="B744" s="63"/>
      <c r="F744" s="63"/>
    </row>
    <row r="745" spans="2:6" x14ac:dyDescent="0.2">
      <c r="B745" s="63"/>
      <c r="F745" s="63"/>
    </row>
    <row r="746" spans="2:6" x14ac:dyDescent="0.2">
      <c r="B746" s="63"/>
      <c r="F746" s="63"/>
    </row>
    <row r="747" spans="2:6" x14ac:dyDescent="0.2">
      <c r="B747" s="63"/>
      <c r="F747" s="63"/>
    </row>
    <row r="748" spans="2:6" x14ac:dyDescent="0.2">
      <c r="B748" s="63"/>
      <c r="F748" s="63"/>
    </row>
    <row r="749" spans="2:6" x14ac:dyDescent="0.2">
      <c r="B749" s="63"/>
      <c r="F749" s="63"/>
    </row>
    <row r="750" spans="2:6" x14ac:dyDescent="0.2">
      <c r="B750" s="63"/>
      <c r="F750" s="63"/>
    </row>
    <row r="751" spans="2:6" x14ac:dyDescent="0.2">
      <c r="B751" s="63"/>
      <c r="F751" s="63"/>
    </row>
    <row r="752" spans="2:6" x14ac:dyDescent="0.2">
      <c r="B752" s="63"/>
      <c r="F752" s="63"/>
    </row>
    <row r="753" spans="2:6" x14ac:dyDescent="0.2">
      <c r="B753" s="63"/>
      <c r="F753" s="63"/>
    </row>
    <row r="754" spans="2:6" x14ac:dyDescent="0.2">
      <c r="B754" s="63"/>
      <c r="F754" s="63"/>
    </row>
    <row r="755" spans="2:6" x14ac:dyDescent="0.2">
      <c r="B755" s="63"/>
      <c r="F755" s="63"/>
    </row>
    <row r="756" spans="2:6" x14ac:dyDescent="0.2">
      <c r="B756" s="63"/>
      <c r="F756" s="63"/>
    </row>
    <row r="757" spans="2:6" x14ac:dyDescent="0.2">
      <c r="B757" s="63"/>
      <c r="F757" s="63"/>
    </row>
    <row r="758" spans="2:6" x14ac:dyDescent="0.2">
      <c r="B758" s="63"/>
      <c r="F758" s="63"/>
    </row>
    <row r="759" spans="2:6" x14ac:dyDescent="0.2">
      <c r="B759" s="63"/>
      <c r="F759" s="63"/>
    </row>
    <row r="760" spans="2:6" x14ac:dyDescent="0.2">
      <c r="B760" s="63"/>
      <c r="F760" s="63"/>
    </row>
    <row r="761" spans="2:6" x14ac:dyDescent="0.2">
      <c r="B761" s="63"/>
      <c r="F761" s="63"/>
    </row>
    <row r="762" spans="2:6" x14ac:dyDescent="0.2">
      <c r="B762" s="63"/>
      <c r="F762" s="63"/>
    </row>
    <row r="763" spans="2:6" x14ac:dyDescent="0.2">
      <c r="B763" s="63"/>
      <c r="F763" s="63"/>
    </row>
    <row r="764" spans="2:6" x14ac:dyDescent="0.2">
      <c r="B764" s="63"/>
      <c r="F764" s="63"/>
    </row>
    <row r="765" spans="2:6" x14ac:dyDescent="0.2">
      <c r="B765" s="63"/>
      <c r="F765" s="63"/>
    </row>
    <row r="766" spans="2:6" x14ac:dyDescent="0.2">
      <c r="B766" s="63"/>
      <c r="F766" s="63"/>
    </row>
    <row r="767" spans="2:6" x14ac:dyDescent="0.2">
      <c r="B767" s="63"/>
      <c r="F767" s="63"/>
    </row>
    <row r="768" spans="2:6" x14ac:dyDescent="0.2">
      <c r="B768" s="63"/>
      <c r="F768" s="63"/>
    </row>
    <row r="769" spans="2:6" x14ac:dyDescent="0.2">
      <c r="B769" s="63"/>
      <c r="F769" s="63"/>
    </row>
    <row r="770" spans="2:6" x14ac:dyDescent="0.2">
      <c r="B770" s="63"/>
      <c r="F770" s="63"/>
    </row>
    <row r="771" spans="2:6" x14ac:dyDescent="0.2">
      <c r="B771" s="63"/>
      <c r="F771" s="63"/>
    </row>
    <row r="772" spans="2:6" x14ac:dyDescent="0.2">
      <c r="B772" s="63"/>
      <c r="F772" s="63"/>
    </row>
    <row r="773" spans="2:6" x14ac:dyDescent="0.2">
      <c r="B773" s="63"/>
      <c r="F773" s="63"/>
    </row>
    <row r="774" spans="2:6" x14ac:dyDescent="0.2">
      <c r="B774" s="63"/>
      <c r="F774" s="63"/>
    </row>
    <row r="775" spans="2:6" x14ac:dyDescent="0.2">
      <c r="B775" s="63"/>
      <c r="F775" s="63"/>
    </row>
    <row r="776" spans="2:6" x14ac:dyDescent="0.2">
      <c r="B776" s="63"/>
      <c r="F776" s="63"/>
    </row>
    <row r="777" spans="2:6" x14ac:dyDescent="0.2">
      <c r="B777" s="63"/>
      <c r="F777" s="63"/>
    </row>
    <row r="778" spans="2:6" x14ac:dyDescent="0.2">
      <c r="B778" s="63"/>
      <c r="F778" s="63"/>
    </row>
    <row r="779" spans="2:6" x14ac:dyDescent="0.2">
      <c r="B779" s="63"/>
      <c r="F779" s="63"/>
    </row>
    <row r="780" spans="2:6" x14ac:dyDescent="0.2">
      <c r="B780" s="63"/>
      <c r="F780" s="63"/>
    </row>
    <row r="781" spans="2:6" x14ac:dyDescent="0.2">
      <c r="B781" s="63"/>
      <c r="F781" s="63"/>
    </row>
    <row r="782" spans="2:6" x14ac:dyDescent="0.2">
      <c r="B782" s="63"/>
      <c r="F782" s="63"/>
    </row>
    <row r="783" spans="2:6" x14ac:dyDescent="0.2">
      <c r="B783" s="63"/>
      <c r="F783" s="63"/>
    </row>
    <row r="784" spans="2:6" x14ac:dyDescent="0.2">
      <c r="B784" s="63"/>
      <c r="F784" s="63"/>
    </row>
    <row r="785" spans="2:6" x14ac:dyDescent="0.2">
      <c r="B785" s="63"/>
      <c r="F785" s="63"/>
    </row>
    <row r="786" spans="2:6" x14ac:dyDescent="0.2">
      <c r="B786" s="63"/>
      <c r="F786" s="63"/>
    </row>
    <row r="787" spans="2:6" x14ac:dyDescent="0.2">
      <c r="B787" s="63"/>
      <c r="F787" s="63"/>
    </row>
    <row r="788" spans="2:6" x14ac:dyDescent="0.2">
      <c r="B788" s="63"/>
      <c r="F788" s="63"/>
    </row>
    <row r="789" spans="2:6" x14ac:dyDescent="0.2">
      <c r="B789" s="63"/>
      <c r="F789" s="63"/>
    </row>
    <row r="790" spans="2:6" x14ac:dyDescent="0.2">
      <c r="B790" s="63"/>
      <c r="F790" s="63"/>
    </row>
    <row r="791" spans="2:6" x14ac:dyDescent="0.2">
      <c r="B791" s="63"/>
      <c r="F791" s="63"/>
    </row>
    <row r="792" spans="2:6" x14ac:dyDescent="0.2">
      <c r="B792" s="63"/>
      <c r="F792" s="63"/>
    </row>
    <row r="793" spans="2:6" x14ac:dyDescent="0.2">
      <c r="B793" s="63"/>
      <c r="F793" s="63"/>
    </row>
    <row r="794" spans="2:6" x14ac:dyDescent="0.2">
      <c r="B794" s="63"/>
      <c r="F794" s="63"/>
    </row>
    <row r="795" spans="2:6" x14ac:dyDescent="0.2">
      <c r="B795" s="63"/>
      <c r="F795" s="63"/>
    </row>
    <row r="796" spans="2:6" x14ac:dyDescent="0.2">
      <c r="B796" s="63"/>
      <c r="F796" s="63"/>
    </row>
    <row r="797" spans="2:6" x14ac:dyDescent="0.2">
      <c r="B797" s="63"/>
      <c r="F797" s="63"/>
    </row>
    <row r="798" spans="2:6" x14ac:dyDescent="0.2">
      <c r="B798" s="63"/>
      <c r="F798" s="63"/>
    </row>
    <row r="799" spans="2:6" x14ac:dyDescent="0.2">
      <c r="B799" s="63"/>
      <c r="F799" s="63"/>
    </row>
    <row r="800" spans="2:6" x14ac:dyDescent="0.2">
      <c r="B800" s="63"/>
      <c r="F800" s="63"/>
    </row>
    <row r="801" spans="2:6" x14ac:dyDescent="0.2">
      <c r="B801" s="63"/>
      <c r="F801" s="63"/>
    </row>
    <row r="802" spans="2:6" x14ac:dyDescent="0.2">
      <c r="B802" s="63"/>
      <c r="F802" s="63"/>
    </row>
    <row r="803" spans="2:6" x14ac:dyDescent="0.2">
      <c r="B803" s="63"/>
      <c r="F803" s="63"/>
    </row>
    <row r="804" spans="2:6" x14ac:dyDescent="0.2">
      <c r="B804" s="63"/>
      <c r="F804" s="63"/>
    </row>
    <row r="805" spans="2:6" x14ac:dyDescent="0.2">
      <c r="B805" s="63"/>
      <c r="F805" s="63"/>
    </row>
    <row r="806" spans="2:6" x14ac:dyDescent="0.2">
      <c r="B806" s="63"/>
      <c r="F806" s="63"/>
    </row>
    <row r="807" spans="2:6" x14ac:dyDescent="0.2">
      <c r="B807" s="63"/>
      <c r="F807" s="63"/>
    </row>
    <row r="808" spans="2:6" x14ac:dyDescent="0.2">
      <c r="B808" s="63"/>
      <c r="F808" s="63"/>
    </row>
    <row r="809" spans="2:6" x14ac:dyDescent="0.2">
      <c r="B809" s="63"/>
      <c r="F809" s="63"/>
    </row>
    <row r="810" spans="2:6" x14ac:dyDescent="0.2">
      <c r="B810" s="63"/>
      <c r="F810" s="63"/>
    </row>
    <row r="811" spans="2:6" x14ac:dyDescent="0.2">
      <c r="B811" s="63"/>
      <c r="F811" s="63"/>
    </row>
    <row r="812" spans="2:6" x14ac:dyDescent="0.2">
      <c r="B812" s="63"/>
      <c r="F812" s="63"/>
    </row>
    <row r="813" spans="2:6" x14ac:dyDescent="0.2">
      <c r="B813" s="63"/>
      <c r="F813" s="63"/>
    </row>
    <row r="814" spans="2:6" x14ac:dyDescent="0.2">
      <c r="B814" s="63"/>
      <c r="F814" s="63"/>
    </row>
    <row r="815" spans="2:6" x14ac:dyDescent="0.2">
      <c r="B815" s="63"/>
      <c r="F815" s="63"/>
    </row>
    <row r="816" spans="2:6" x14ac:dyDescent="0.2">
      <c r="B816" s="63"/>
      <c r="F816" s="63"/>
    </row>
    <row r="817" spans="2:6" x14ac:dyDescent="0.2">
      <c r="B817" s="63"/>
      <c r="F817" s="63"/>
    </row>
    <row r="818" spans="2:6" x14ac:dyDescent="0.2">
      <c r="B818" s="63"/>
      <c r="F818" s="63"/>
    </row>
    <row r="819" spans="2:6" x14ac:dyDescent="0.2">
      <c r="B819" s="63"/>
      <c r="F819" s="63"/>
    </row>
    <row r="820" spans="2:6" x14ac:dyDescent="0.2">
      <c r="B820" s="63"/>
      <c r="F820" s="63"/>
    </row>
    <row r="821" spans="2:6" x14ac:dyDescent="0.2">
      <c r="B821" s="63"/>
      <c r="F821" s="63"/>
    </row>
    <row r="822" spans="2:6" x14ac:dyDescent="0.2">
      <c r="B822" s="63"/>
      <c r="F822" s="63"/>
    </row>
    <row r="823" spans="2:6" x14ac:dyDescent="0.2">
      <c r="B823" s="63"/>
      <c r="F823" s="63"/>
    </row>
    <row r="824" spans="2:6" x14ac:dyDescent="0.2">
      <c r="B824" s="63"/>
      <c r="F824" s="63"/>
    </row>
    <row r="825" spans="2:6" x14ac:dyDescent="0.2">
      <c r="B825" s="63"/>
      <c r="F825" s="63"/>
    </row>
    <row r="826" spans="2:6" x14ac:dyDescent="0.2">
      <c r="B826" s="63"/>
      <c r="F826" s="63"/>
    </row>
    <row r="827" spans="2:6" x14ac:dyDescent="0.2">
      <c r="B827" s="63"/>
      <c r="F827" s="63"/>
    </row>
    <row r="828" spans="2:6" x14ac:dyDescent="0.2">
      <c r="B828" s="63"/>
      <c r="F828" s="63"/>
    </row>
    <row r="829" spans="2:6" x14ac:dyDescent="0.2">
      <c r="B829" s="63"/>
      <c r="F829" s="63"/>
    </row>
    <row r="830" spans="2:6" x14ac:dyDescent="0.2">
      <c r="B830" s="63"/>
      <c r="F830" s="63"/>
    </row>
    <row r="831" spans="2:6" x14ac:dyDescent="0.2">
      <c r="B831" s="63"/>
      <c r="F831" s="63"/>
    </row>
    <row r="832" spans="2:6" x14ac:dyDescent="0.2">
      <c r="B832" s="63"/>
      <c r="F832" s="63"/>
    </row>
    <row r="833" spans="2:6" x14ac:dyDescent="0.2">
      <c r="B833" s="63"/>
      <c r="F833" s="63"/>
    </row>
    <row r="834" spans="2:6" x14ac:dyDescent="0.2">
      <c r="B834" s="63"/>
      <c r="F834" s="63"/>
    </row>
    <row r="835" spans="2:6" x14ac:dyDescent="0.2">
      <c r="B835" s="63"/>
      <c r="F835" s="63"/>
    </row>
    <row r="836" spans="2:6" x14ac:dyDescent="0.2">
      <c r="B836" s="63"/>
      <c r="F836" s="63"/>
    </row>
    <row r="837" spans="2:6" x14ac:dyDescent="0.2">
      <c r="B837" s="63"/>
      <c r="F837" s="63"/>
    </row>
    <row r="838" spans="2:6" x14ac:dyDescent="0.2">
      <c r="B838" s="63"/>
      <c r="F838" s="63"/>
    </row>
    <row r="839" spans="2:6" x14ac:dyDescent="0.2">
      <c r="B839" s="63"/>
      <c r="F839" s="63"/>
    </row>
    <row r="840" spans="2:6" x14ac:dyDescent="0.2">
      <c r="B840" s="63"/>
      <c r="F840" s="63"/>
    </row>
    <row r="841" spans="2:6" x14ac:dyDescent="0.2">
      <c r="B841" s="63"/>
      <c r="F841" s="63"/>
    </row>
    <row r="842" spans="2:6" x14ac:dyDescent="0.2">
      <c r="B842" s="63"/>
      <c r="F842" s="63"/>
    </row>
    <row r="843" spans="2:6" x14ac:dyDescent="0.2">
      <c r="B843" s="63"/>
      <c r="F843" s="63"/>
    </row>
    <row r="844" spans="2:6" x14ac:dyDescent="0.2">
      <c r="B844" s="63"/>
      <c r="F844" s="63"/>
    </row>
    <row r="845" spans="2:6" x14ac:dyDescent="0.2">
      <c r="B845" s="63"/>
      <c r="F845" s="63"/>
    </row>
    <row r="846" spans="2:6" x14ac:dyDescent="0.2">
      <c r="B846" s="63"/>
      <c r="F846" s="63"/>
    </row>
    <row r="847" spans="2:6" x14ac:dyDescent="0.2">
      <c r="B847" s="63"/>
      <c r="F847" s="63"/>
    </row>
    <row r="848" spans="2:6" x14ac:dyDescent="0.2">
      <c r="B848" s="63"/>
      <c r="F848" s="63"/>
    </row>
    <row r="849" spans="2:6" x14ac:dyDescent="0.2">
      <c r="B849" s="63"/>
      <c r="F849" s="63"/>
    </row>
    <row r="850" spans="2:6" x14ac:dyDescent="0.2">
      <c r="B850" s="63"/>
      <c r="F850" s="63"/>
    </row>
    <row r="851" spans="2:6" x14ac:dyDescent="0.2">
      <c r="B851" s="63"/>
      <c r="F851" s="63"/>
    </row>
    <row r="852" spans="2:6" x14ac:dyDescent="0.2">
      <c r="B852" s="63"/>
      <c r="F852" s="63"/>
    </row>
    <row r="853" spans="2:6" x14ac:dyDescent="0.2">
      <c r="B853" s="63"/>
      <c r="F853" s="63"/>
    </row>
    <row r="854" spans="2:6" x14ac:dyDescent="0.2">
      <c r="B854" s="63"/>
      <c r="F854" s="63"/>
    </row>
    <row r="855" spans="2:6" x14ac:dyDescent="0.2">
      <c r="B855" s="63"/>
      <c r="F855" s="63"/>
    </row>
    <row r="856" spans="2:6" x14ac:dyDescent="0.2">
      <c r="B856" s="63"/>
      <c r="F856" s="63"/>
    </row>
    <row r="857" spans="2:6" x14ac:dyDescent="0.2">
      <c r="B857" s="63"/>
      <c r="F857" s="63"/>
    </row>
    <row r="858" spans="2:6" x14ac:dyDescent="0.2">
      <c r="B858" s="63"/>
      <c r="F858" s="63"/>
    </row>
    <row r="859" spans="2:6" x14ac:dyDescent="0.2">
      <c r="B859" s="63"/>
      <c r="F859" s="63"/>
    </row>
    <row r="860" spans="2:6" x14ac:dyDescent="0.2">
      <c r="B860" s="63"/>
      <c r="F860" s="63"/>
    </row>
    <row r="861" spans="2:6" x14ac:dyDescent="0.2">
      <c r="B861" s="63"/>
      <c r="F861" s="63"/>
    </row>
    <row r="862" spans="2:6" x14ac:dyDescent="0.2">
      <c r="B862" s="63"/>
      <c r="F862" s="63"/>
    </row>
    <row r="863" spans="2:6" x14ac:dyDescent="0.2">
      <c r="B863" s="63"/>
      <c r="F863" s="63"/>
    </row>
    <row r="864" spans="2:6" x14ac:dyDescent="0.2">
      <c r="B864" s="63"/>
      <c r="F864" s="63"/>
    </row>
    <row r="865" spans="2:6" x14ac:dyDescent="0.2">
      <c r="B865" s="63"/>
      <c r="F865" s="63"/>
    </row>
    <row r="866" spans="2:6" x14ac:dyDescent="0.2">
      <c r="B866" s="63"/>
      <c r="F866" s="63"/>
    </row>
    <row r="867" spans="2:6" x14ac:dyDescent="0.2">
      <c r="B867" s="63"/>
      <c r="F867" s="63"/>
    </row>
    <row r="868" spans="2:6" x14ac:dyDescent="0.2">
      <c r="B868" s="63"/>
      <c r="F868" s="63"/>
    </row>
    <row r="869" spans="2:6" x14ac:dyDescent="0.2">
      <c r="B869" s="63"/>
      <c r="F869" s="63"/>
    </row>
    <row r="870" spans="2:6" x14ac:dyDescent="0.2">
      <c r="B870" s="63"/>
      <c r="F870" s="63"/>
    </row>
    <row r="871" spans="2:6" x14ac:dyDescent="0.2">
      <c r="B871" s="63"/>
      <c r="F871" s="63"/>
    </row>
    <row r="872" spans="2:6" x14ac:dyDescent="0.2">
      <c r="B872" s="63"/>
      <c r="F872" s="63"/>
    </row>
    <row r="873" spans="2:6" x14ac:dyDescent="0.2">
      <c r="B873" s="63"/>
      <c r="F873" s="63"/>
    </row>
    <row r="874" spans="2:6" x14ac:dyDescent="0.2">
      <c r="B874" s="63"/>
      <c r="F874" s="63"/>
    </row>
    <row r="875" spans="2:6" x14ac:dyDescent="0.2">
      <c r="B875" s="63"/>
      <c r="F875" s="63"/>
    </row>
    <row r="876" spans="2:6" x14ac:dyDescent="0.2">
      <c r="B876" s="63"/>
      <c r="F876" s="63"/>
    </row>
    <row r="877" spans="2:6" x14ac:dyDescent="0.2">
      <c r="B877" s="63"/>
      <c r="F877" s="63"/>
    </row>
    <row r="878" spans="2:6" x14ac:dyDescent="0.2">
      <c r="B878" s="63"/>
      <c r="F878" s="63"/>
    </row>
    <row r="879" spans="2:6" x14ac:dyDescent="0.2">
      <c r="B879" s="63"/>
      <c r="F879" s="63"/>
    </row>
    <row r="880" spans="2:6" x14ac:dyDescent="0.2">
      <c r="B880" s="63"/>
      <c r="F880" s="63"/>
    </row>
    <row r="881" spans="2:6" x14ac:dyDescent="0.2">
      <c r="B881" s="63"/>
      <c r="F881" s="63"/>
    </row>
    <row r="882" spans="2:6" x14ac:dyDescent="0.2">
      <c r="B882" s="63"/>
      <c r="F882" s="63"/>
    </row>
    <row r="883" spans="2:6" x14ac:dyDescent="0.2">
      <c r="B883" s="63"/>
      <c r="F883" s="63"/>
    </row>
    <row r="884" spans="2:6" x14ac:dyDescent="0.2">
      <c r="B884" s="63"/>
      <c r="F884" s="63"/>
    </row>
    <row r="885" spans="2:6" x14ac:dyDescent="0.2">
      <c r="B885" s="63"/>
      <c r="F885" s="63"/>
    </row>
    <row r="886" spans="2:6" x14ac:dyDescent="0.2">
      <c r="B886" s="63"/>
      <c r="F886" s="63"/>
    </row>
    <row r="887" spans="2:6" x14ac:dyDescent="0.2">
      <c r="B887" s="63"/>
      <c r="F887" s="63"/>
    </row>
    <row r="888" spans="2:6" x14ac:dyDescent="0.2">
      <c r="B888" s="63"/>
      <c r="F888" s="63"/>
    </row>
    <row r="889" spans="2:6" x14ac:dyDescent="0.2">
      <c r="B889" s="63"/>
      <c r="F889" s="63"/>
    </row>
    <row r="890" spans="2:6" x14ac:dyDescent="0.2">
      <c r="B890" s="63"/>
      <c r="F890" s="63"/>
    </row>
    <row r="891" spans="2:6" x14ac:dyDescent="0.2">
      <c r="B891" s="63"/>
      <c r="F891" s="63"/>
    </row>
    <row r="892" spans="2:6" x14ac:dyDescent="0.2">
      <c r="B892" s="63"/>
      <c r="F892" s="63"/>
    </row>
    <row r="893" spans="2:6" x14ac:dyDescent="0.2">
      <c r="B893" s="63"/>
      <c r="F893" s="63"/>
    </row>
    <row r="894" spans="2:6" x14ac:dyDescent="0.2">
      <c r="B894" s="63"/>
      <c r="F894" s="63"/>
    </row>
    <row r="895" spans="2:6" x14ac:dyDescent="0.2">
      <c r="B895" s="63"/>
      <c r="F895" s="63"/>
    </row>
    <row r="896" spans="2:6" x14ac:dyDescent="0.2">
      <c r="B896" s="63"/>
      <c r="F896" s="63"/>
    </row>
    <row r="897" spans="2:6" x14ac:dyDescent="0.2">
      <c r="B897" s="63"/>
      <c r="F897" s="63"/>
    </row>
    <row r="898" spans="2:6" x14ac:dyDescent="0.2">
      <c r="B898" s="63"/>
      <c r="F898" s="63"/>
    </row>
    <row r="899" spans="2:6" x14ac:dyDescent="0.2">
      <c r="B899" s="63"/>
      <c r="F899" s="63"/>
    </row>
    <row r="900" spans="2:6" x14ac:dyDescent="0.2">
      <c r="B900" s="63"/>
      <c r="F900" s="63"/>
    </row>
    <row r="901" spans="2:6" x14ac:dyDescent="0.2">
      <c r="B901" s="63"/>
      <c r="F901" s="63"/>
    </row>
    <row r="902" spans="2:6" x14ac:dyDescent="0.2">
      <c r="B902" s="63"/>
      <c r="F902" s="63"/>
    </row>
    <row r="903" spans="2:6" x14ac:dyDescent="0.2">
      <c r="B903" s="63"/>
      <c r="F903" s="63"/>
    </row>
    <row r="904" spans="2:6" x14ac:dyDescent="0.2">
      <c r="B904" s="63"/>
      <c r="F904" s="63"/>
    </row>
    <row r="905" spans="2:6" x14ac:dyDescent="0.2">
      <c r="B905" s="63"/>
      <c r="F905" s="63"/>
    </row>
    <row r="906" spans="2:6" x14ac:dyDescent="0.2">
      <c r="B906" s="63"/>
      <c r="F906" s="63"/>
    </row>
    <row r="907" spans="2:6" x14ac:dyDescent="0.2">
      <c r="B907" s="63"/>
      <c r="F907" s="63"/>
    </row>
    <row r="908" spans="2:6" x14ac:dyDescent="0.2">
      <c r="B908" s="63"/>
      <c r="F908" s="63"/>
    </row>
    <row r="909" spans="2:6" x14ac:dyDescent="0.2">
      <c r="B909" s="63"/>
      <c r="F909" s="63"/>
    </row>
    <row r="910" spans="2:6" x14ac:dyDescent="0.2">
      <c r="B910" s="63"/>
      <c r="F910" s="63"/>
    </row>
    <row r="911" spans="2:6" x14ac:dyDescent="0.2">
      <c r="B911" s="63"/>
      <c r="F911" s="63"/>
    </row>
    <row r="912" spans="2:6" x14ac:dyDescent="0.2">
      <c r="B912" s="63"/>
      <c r="F912" s="63"/>
    </row>
    <row r="913" spans="2:6" x14ac:dyDescent="0.2">
      <c r="B913" s="63"/>
      <c r="F913" s="63"/>
    </row>
    <row r="914" spans="2:6" x14ac:dyDescent="0.2">
      <c r="B914" s="63"/>
      <c r="F914" s="63"/>
    </row>
    <row r="915" spans="2:6" x14ac:dyDescent="0.2">
      <c r="B915" s="63"/>
      <c r="F915" s="63"/>
    </row>
    <row r="916" spans="2:6" x14ac:dyDescent="0.2">
      <c r="B916" s="63"/>
      <c r="F916" s="63"/>
    </row>
    <row r="917" spans="2:6" x14ac:dyDescent="0.2">
      <c r="B917" s="63"/>
      <c r="F917" s="63"/>
    </row>
    <row r="918" spans="2:6" x14ac:dyDescent="0.2">
      <c r="B918" s="63"/>
      <c r="F918" s="63"/>
    </row>
    <row r="919" spans="2:6" x14ac:dyDescent="0.2">
      <c r="B919" s="63"/>
      <c r="F919" s="63"/>
    </row>
    <row r="920" spans="2:6" x14ac:dyDescent="0.2">
      <c r="B920" s="63"/>
      <c r="F920" s="63"/>
    </row>
    <row r="921" spans="2:6" x14ac:dyDescent="0.2">
      <c r="B921" s="63"/>
      <c r="F921" s="63"/>
    </row>
    <row r="922" spans="2:6" x14ac:dyDescent="0.2">
      <c r="B922" s="63"/>
      <c r="F922" s="63"/>
    </row>
    <row r="923" spans="2:6" x14ac:dyDescent="0.2">
      <c r="B923" s="63"/>
      <c r="F923" s="63"/>
    </row>
    <row r="924" spans="2:6" x14ac:dyDescent="0.2">
      <c r="B924" s="63"/>
      <c r="F924" s="63"/>
    </row>
    <row r="925" spans="2:6" x14ac:dyDescent="0.2">
      <c r="B925" s="63"/>
      <c r="F925" s="63"/>
    </row>
    <row r="926" spans="2:6" x14ac:dyDescent="0.2">
      <c r="B926" s="63"/>
      <c r="F926" s="63"/>
    </row>
    <row r="927" spans="2:6" x14ac:dyDescent="0.2">
      <c r="B927" s="63"/>
      <c r="F927" s="63"/>
    </row>
    <row r="928" spans="2:6" x14ac:dyDescent="0.2">
      <c r="B928" s="63"/>
      <c r="F928" s="63"/>
    </row>
    <row r="929" spans="2:6" x14ac:dyDescent="0.2">
      <c r="B929" s="63"/>
      <c r="F929" s="63"/>
    </row>
    <row r="930" spans="2:6" x14ac:dyDescent="0.2">
      <c r="B930" s="63"/>
      <c r="F930" s="63"/>
    </row>
    <row r="931" spans="2:6" x14ac:dyDescent="0.2">
      <c r="B931" s="63"/>
      <c r="F931" s="63"/>
    </row>
    <row r="932" spans="2:6" x14ac:dyDescent="0.2">
      <c r="B932" s="63"/>
      <c r="F932" s="63"/>
    </row>
    <row r="933" spans="2:6" x14ac:dyDescent="0.2">
      <c r="B933" s="63"/>
      <c r="F933" s="63"/>
    </row>
    <row r="934" spans="2:6" x14ac:dyDescent="0.2">
      <c r="B934" s="63"/>
      <c r="F934" s="63"/>
    </row>
    <row r="935" spans="2:6" x14ac:dyDescent="0.2">
      <c r="B935" s="63"/>
      <c r="F935" s="63"/>
    </row>
    <row r="936" spans="2:6" x14ac:dyDescent="0.2">
      <c r="B936" s="63"/>
      <c r="F936" s="63"/>
    </row>
    <row r="937" spans="2:6" x14ac:dyDescent="0.2">
      <c r="B937" s="63"/>
      <c r="F937" s="63"/>
    </row>
    <row r="938" spans="2:6" x14ac:dyDescent="0.2">
      <c r="B938" s="63"/>
      <c r="F938" s="63"/>
    </row>
    <row r="939" spans="2:6" x14ac:dyDescent="0.2">
      <c r="B939" s="63"/>
      <c r="F939" s="63"/>
    </row>
    <row r="940" spans="2:6" x14ac:dyDescent="0.2">
      <c r="B940" s="63"/>
      <c r="F940" s="63"/>
    </row>
    <row r="941" spans="2:6" x14ac:dyDescent="0.2">
      <c r="B941" s="63"/>
      <c r="F941" s="63"/>
    </row>
    <row r="942" spans="2:6" x14ac:dyDescent="0.2">
      <c r="B942" s="63"/>
      <c r="F942" s="63"/>
    </row>
    <row r="943" spans="2:6" x14ac:dyDescent="0.2">
      <c r="B943" s="63"/>
      <c r="F943" s="63"/>
    </row>
    <row r="944" spans="2:6" x14ac:dyDescent="0.2">
      <c r="B944" s="63"/>
      <c r="F944" s="63"/>
    </row>
    <row r="945" spans="2:6" x14ac:dyDescent="0.2">
      <c r="B945" s="63"/>
      <c r="F945" s="63"/>
    </row>
    <row r="946" spans="2:6" x14ac:dyDescent="0.2">
      <c r="B946" s="63"/>
      <c r="F946" s="63"/>
    </row>
    <row r="947" spans="2:6" x14ac:dyDescent="0.2">
      <c r="B947" s="63"/>
      <c r="F947" s="63"/>
    </row>
    <row r="948" spans="2:6" x14ac:dyDescent="0.2">
      <c r="B948" s="63"/>
      <c r="F948" s="63"/>
    </row>
    <row r="949" spans="2:6" x14ac:dyDescent="0.2">
      <c r="B949" s="63"/>
      <c r="F949" s="63"/>
    </row>
    <row r="950" spans="2:6" x14ac:dyDescent="0.2">
      <c r="B950" s="63"/>
      <c r="F950" s="63"/>
    </row>
    <row r="951" spans="2:6" x14ac:dyDescent="0.2">
      <c r="B951" s="63"/>
      <c r="F951" s="63"/>
    </row>
    <row r="952" spans="2:6" x14ac:dyDescent="0.2">
      <c r="B952" s="63"/>
      <c r="F952" s="63"/>
    </row>
    <row r="953" spans="2:6" x14ac:dyDescent="0.2">
      <c r="B953" s="63"/>
      <c r="F953" s="63"/>
    </row>
    <row r="954" spans="2:6" x14ac:dyDescent="0.2">
      <c r="B954" s="63"/>
      <c r="F954" s="63"/>
    </row>
    <row r="955" spans="2:6" x14ac:dyDescent="0.2">
      <c r="B955" s="63"/>
      <c r="F955" s="63"/>
    </row>
    <row r="956" spans="2:6" x14ac:dyDescent="0.2">
      <c r="B956" s="63"/>
      <c r="F956" s="63"/>
    </row>
    <row r="957" spans="2:6" x14ac:dyDescent="0.2">
      <c r="B957" s="63"/>
      <c r="F957" s="63"/>
    </row>
    <row r="958" spans="2:6" x14ac:dyDescent="0.2">
      <c r="B958" s="63"/>
      <c r="F958" s="63"/>
    </row>
    <row r="959" spans="2:6" x14ac:dyDescent="0.2">
      <c r="B959" s="63"/>
      <c r="F959" s="63"/>
    </row>
    <row r="960" spans="2:6" x14ac:dyDescent="0.2">
      <c r="B960" s="63"/>
      <c r="F960" s="63"/>
    </row>
    <row r="961" spans="2:6" x14ac:dyDescent="0.2">
      <c r="B961" s="63"/>
      <c r="F961" s="63"/>
    </row>
    <row r="962" spans="2:6" x14ac:dyDescent="0.2">
      <c r="B962" s="63"/>
      <c r="F962" s="63"/>
    </row>
    <row r="963" spans="2:6" x14ac:dyDescent="0.2">
      <c r="B963" s="63"/>
      <c r="F963" s="63"/>
    </row>
    <row r="964" spans="2:6" x14ac:dyDescent="0.2">
      <c r="B964" s="63"/>
      <c r="F964" s="63"/>
    </row>
    <row r="965" spans="2:6" x14ac:dyDescent="0.2">
      <c r="B965" s="63"/>
      <c r="F965" s="63"/>
    </row>
    <row r="966" spans="2:6" x14ac:dyDescent="0.2">
      <c r="B966" s="63"/>
      <c r="F966" s="63"/>
    </row>
    <row r="967" spans="2:6" x14ac:dyDescent="0.2">
      <c r="B967" s="63"/>
      <c r="F967" s="63"/>
    </row>
    <row r="968" spans="2:6" x14ac:dyDescent="0.2">
      <c r="B968" s="63"/>
      <c r="F968" s="63"/>
    </row>
    <row r="969" spans="2:6" x14ac:dyDescent="0.2">
      <c r="B969" s="63"/>
      <c r="F969" s="63"/>
    </row>
    <row r="970" spans="2:6" x14ac:dyDescent="0.2">
      <c r="B970" s="63"/>
      <c r="F970" s="63"/>
    </row>
    <row r="971" spans="2:6" x14ac:dyDescent="0.2">
      <c r="B971" s="63"/>
      <c r="F971" s="63"/>
    </row>
    <row r="972" spans="2:6" x14ac:dyDescent="0.2">
      <c r="B972" s="63"/>
      <c r="F972" s="63"/>
    </row>
    <row r="973" spans="2:6" x14ac:dyDescent="0.2">
      <c r="B973" s="63"/>
      <c r="F973" s="63"/>
    </row>
    <row r="974" spans="2:6" x14ac:dyDescent="0.2">
      <c r="B974" s="63"/>
      <c r="F974" s="63"/>
    </row>
    <row r="975" spans="2:6" x14ac:dyDescent="0.2">
      <c r="B975" s="63"/>
      <c r="F975" s="63"/>
    </row>
    <row r="976" spans="2:6" x14ac:dyDescent="0.2">
      <c r="B976" s="63"/>
      <c r="F976" s="63"/>
    </row>
    <row r="977" spans="2:6" x14ac:dyDescent="0.2">
      <c r="B977" s="63"/>
      <c r="F977" s="63"/>
    </row>
    <row r="978" spans="2:6" x14ac:dyDescent="0.2">
      <c r="B978" s="63"/>
      <c r="F978" s="63"/>
    </row>
    <row r="979" spans="2:6" x14ac:dyDescent="0.2">
      <c r="B979" s="63"/>
      <c r="F979" s="63"/>
    </row>
    <row r="980" spans="2:6" x14ac:dyDescent="0.2">
      <c r="B980" s="63"/>
      <c r="F980" s="63"/>
    </row>
    <row r="981" spans="2:6" x14ac:dyDescent="0.2">
      <c r="B981" s="63"/>
      <c r="F981" s="63"/>
    </row>
    <row r="982" spans="2:6" x14ac:dyDescent="0.2">
      <c r="B982" s="63"/>
      <c r="F982" s="63"/>
    </row>
    <row r="983" spans="2:6" x14ac:dyDescent="0.2">
      <c r="B983" s="63"/>
      <c r="F983" s="63"/>
    </row>
    <row r="984" spans="2:6" x14ac:dyDescent="0.2">
      <c r="B984" s="63"/>
      <c r="F984" s="63"/>
    </row>
    <row r="985" spans="2:6" x14ac:dyDescent="0.2">
      <c r="B985" s="63"/>
      <c r="F985" s="63"/>
    </row>
    <row r="986" spans="2:6" x14ac:dyDescent="0.2">
      <c r="B986" s="63"/>
      <c r="F986" s="63"/>
    </row>
    <row r="987" spans="2:6" x14ac:dyDescent="0.2">
      <c r="B987" s="63"/>
      <c r="F987" s="63"/>
    </row>
    <row r="988" spans="2:6" x14ac:dyDescent="0.2">
      <c r="B988" s="63"/>
      <c r="F988" s="63"/>
    </row>
    <row r="989" spans="2:6" x14ac:dyDescent="0.2">
      <c r="B989" s="63"/>
      <c r="F989" s="63"/>
    </row>
    <row r="990" spans="2:6" x14ac:dyDescent="0.2">
      <c r="B990" s="63"/>
      <c r="F990" s="63"/>
    </row>
    <row r="991" spans="2:6" x14ac:dyDescent="0.2">
      <c r="B991" s="63"/>
      <c r="F991" s="63"/>
    </row>
    <row r="992" spans="2:6" x14ac:dyDescent="0.2">
      <c r="B992" s="63"/>
      <c r="F992" s="63"/>
    </row>
    <row r="993" spans="2:6" x14ac:dyDescent="0.2">
      <c r="B993" s="63"/>
      <c r="F993" s="63"/>
    </row>
    <row r="994" spans="2:6" x14ac:dyDescent="0.2">
      <c r="B994" s="63"/>
      <c r="F994" s="63"/>
    </row>
    <row r="995" spans="2:6" x14ac:dyDescent="0.2">
      <c r="B995" s="63"/>
      <c r="F995" s="63"/>
    </row>
    <row r="996" spans="2:6" x14ac:dyDescent="0.2">
      <c r="B996" s="63"/>
      <c r="F996" s="63"/>
    </row>
    <row r="997" spans="2:6" x14ac:dyDescent="0.2">
      <c r="B997" s="63"/>
      <c r="F997" s="63"/>
    </row>
    <row r="998" spans="2:6" x14ac:dyDescent="0.2">
      <c r="B998" s="63"/>
      <c r="F998" s="63"/>
    </row>
    <row r="999" spans="2:6" x14ac:dyDescent="0.2">
      <c r="B999" s="63"/>
      <c r="F999" s="63"/>
    </row>
    <row r="1000" spans="2:6" x14ac:dyDescent="0.2">
      <c r="B1000" s="63"/>
      <c r="F1000" s="63"/>
    </row>
    <row r="1001" spans="2:6" x14ac:dyDescent="0.2">
      <c r="B1001" s="63"/>
      <c r="F1001" s="63"/>
    </row>
    <row r="1002" spans="2:6" x14ac:dyDescent="0.2">
      <c r="B1002" s="63"/>
      <c r="F1002" s="63"/>
    </row>
    <row r="1003" spans="2:6" x14ac:dyDescent="0.2">
      <c r="B1003" s="63"/>
      <c r="F1003" s="63"/>
    </row>
    <row r="1004" spans="2:6" x14ac:dyDescent="0.2">
      <c r="B1004" s="63"/>
      <c r="F1004" s="63"/>
    </row>
    <row r="1005" spans="2:6" x14ac:dyDescent="0.2">
      <c r="B1005" s="63"/>
      <c r="F1005" s="63"/>
    </row>
    <row r="1006" spans="2:6" x14ac:dyDescent="0.2">
      <c r="B1006" s="63"/>
      <c r="F1006" s="63"/>
    </row>
    <row r="1007" spans="2:6" x14ac:dyDescent="0.2">
      <c r="B1007" s="63"/>
      <c r="F1007" s="63"/>
    </row>
    <row r="1008" spans="2:6" x14ac:dyDescent="0.2">
      <c r="B1008" s="63"/>
      <c r="F1008" s="63"/>
    </row>
    <row r="1009" spans="2:6" x14ac:dyDescent="0.2">
      <c r="B1009" s="63"/>
      <c r="F1009" s="63"/>
    </row>
    <row r="1010" spans="2:6" x14ac:dyDescent="0.2">
      <c r="B1010" s="63"/>
      <c r="F1010" s="63"/>
    </row>
    <row r="1011" spans="2:6" x14ac:dyDescent="0.2">
      <c r="B1011" s="63"/>
      <c r="F1011" s="63"/>
    </row>
    <row r="1012" spans="2:6" x14ac:dyDescent="0.2">
      <c r="B1012" s="63"/>
      <c r="F1012" s="63"/>
    </row>
    <row r="1013" spans="2:6" x14ac:dyDescent="0.2">
      <c r="B1013" s="63"/>
      <c r="F1013" s="63"/>
    </row>
    <row r="1014" spans="2:6" x14ac:dyDescent="0.2">
      <c r="B1014" s="63"/>
      <c r="F1014" s="63"/>
    </row>
    <row r="1015" spans="2:6" x14ac:dyDescent="0.2">
      <c r="B1015" s="63"/>
      <c r="F1015" s="63"/>
    </row>
    <row r="1016" spans="2:6" x14ac:dyDescent="0.2">
      <c r="B1016" s="63"/>
      <c r="F1016" s="63"/>
    </row>
    <row r="1017" spans="2:6" x14ac:dyDescent="0.2">
      <c r="B1017" s="63"/>
      <c r="F1017" s="63"/>
    </row>
    <row r="1018" spans="2:6" x14ac:dyDescent="0.2">
      <c r="B1018" s="63"/>
      <c r="F1018" s="63"/>
    </row>
    <row r="1019" spans="2:6" x14ac:dyDescent="0.2">
      <c r="B1019" s="63"/>
      <c r="F1019" s="63"/>
    </row>
    <row r="1020" spans="2:6" x14ac:dyDescent="0.2">
      <c r="B1020" s="63"/>
      <c r="F1020" s="63"/>
    </row>
    <row r="1021" spans="2:6" x14ac:dyDescent="0.2">
      <c r="B1021" s="63"/>
      <c r="F1021" s="63"/>
    </row>
    <row r="1022" spans="2:6" x14ac:dyDescent="0.2">
      <c r="B1022" s="63"/>
      <c r="F1022" s="63"/>
    </row>
    <row r="1023" spans="2:6" x14ac:dyDescent="0.2">
      <c r="B1023" s="63"/>
      <c r="F1023" s="63"/>
    </row>
    <row r="1024" spans="2:6" x14ac:dyDescent="0.2">
      <c r="B1024" s="63"/>
      <c r="F1024" s="63"/>
    </row>
    <row r="1025" spans="2:6" x14ac:dyDescent="0.2">
      <c r="B1025" s="63"/>
      <c r="F1025" s="63"/>
    </row>
    <row r="1026" spans="2:6" x14ac:dyDescent="0.2">
      <c r="B1026" s="63"/>
      <c r="F1026" s="63"/>
    </row>
    <row r="1027" spans="2:6" x14ac:dyDescent="0.2">
      <c r="B1027" s="63"/>
      <c r="F1027" s="63"/>
    </row>
    <row r="1028" spans="2:6" x14ac:dyDescent="0.2">
      <c r="B1028" s="63"/>
      <c r="F1028" s="63"/>
    </row>
    <row r="1029" spans="2:6" x14ac:dyDescent="0.2">
      <c r="B1029" s="63"/>
      <c r="F1029" s="63"/>
    </row>
    <row r="1030" spans="2:6" x14ac:dyDescent="0.2">
      <c r="B1030" s="63"/>
      <c r="F1030" s="63"/>
    </row>
    <row r="1031" spans="2:6" x14ac:dyDescent="0.2">
      <c r="B1031" s="63"/>
      <c r="F1031" s="63"/>
    </row>
    <row r="1032" spans="2:6" x14ac:dyDescent="0.2">
      <c r="B1032" s="63"/>
      <c r="F1032" s="63"/>
    </row>
    <row r="1033" spans="2:6" x14ac:dyDescent="0.2">
      <c r="B1033" s="63"/>
      <c r="F1033" s="63"/>
    </row>
    <row r="1034" spans="2:6" x14ac:dyDescent="0.2">
      <c r="B1034" s="63"/>
      <c r="F1034" s="63"/>
    </row>
    <row r="1035" spans="2:6" x14ac:dyDescent="0.2">
      <c r="B1035" s="63"/>
      <c r="F1035" s="63"/>
    </row>
    <row r="1036" spans="2:6" x14ac:dyDescent="0.2">
      <c r="B1036" s="63"/>
      <c r="F1036" s="63"/>
    </row>
    <row r="1037" spans="2:6" x14ac:dyDescent="0.2">
      <c r="B1037" s="63"/>
      <c r="F1037" s="63"/>
    </row>
    <row r="1038" spans="2:6" x14ac:dyDescent="0.2">
      <c r="B1038" s="63"/>
      <c r="F1038" s="63"/>
    </row>
    <row r="1039" spans="2:6" x14ac:dyDescent="0.2">
      <c r="B1039" s="63"/>
      <c r="F1039" s="63"/>
    </row>
    <row r="1040" spans="2:6" x14ac:dyDescent="0.2">
      <c r="B1040" s="63"/>
      <c r="F1040" s="63"/>
    </row>
    <row r="1041" spans="2:6" x14ac:dyDescent="0.2">
      <c r="B1041" s="63"/>
      <c r="F1041" s="63"/>
    </row>
    <row r="1042" spans="2:6" x14ac:dyDescent="0.2">
      <c r="B1042" s="63"/>
      <c r="F1042" s="63"/>
    </row>
    <row r="1043" spans="2:6" x14ac:dyDescent="0.2">
      <c r="B1043" s="63"/>
      <c r="F1043" s="63"/>
    </row>
    <row r="1044" spans="2:6" x14ac:dyDescent="0.2">
      <c r="B1044" s="63"/>
      <c r="F1044" s="63"/>
    </row>
    <row r="1045" spans="2:6" x14ac:dyDescent="0.2">
      <c r="B1045" s="63"/>
      <c r="F1045" s="63"/>
    </row>
    <row r="1046" spans="2:6" x14ac:dyDescent="0.2">
      <c r="B1046" s="63"/>
      <c r="F1046" s="63"/>
    </row>
    <row r="1047" spans="2:6" x14ac:dyDescent="0.2">
      <c r="B1047" s="63"/>
      <c r="F1047" s="63"/>
    </row>
    <row r="1048" spans="2:6" x14ac:dyDescent="0.2">
      <c r="B1048" s="63"/>
      <c r="F1048" s="63"/>
    </row>
    <row r="1049" spans="2:6" x14ac:dyDescent="0.2">
      <c r="B1049" s="63"/>
      <c r="F1049" s="63"/>
    </row>
    <row r="1050" spans="2:6" x14ac:dyDescent="0.2">
      <c r="B1050" s="63"/>
      <c r="F1050" s="63"/>
    </row>
    <row r="1051" spans="2:6" x14ac:dyDescent="0.2">
      <c r="B1051" s="63"/>
      <c r="F1051" s="63"/>
    </row>
    <row r="1052" spans="2:6" x14ac:dyDescent="0.2">
      <c r="B1052" s="63"/>
      <c r="F1052" s="63"/>
    </row>
    <row r="1053" spans="2:6" x14ac:dyDescent="0.2">
      <c r="B1053" s="63"/>
      <c r="F1053" s="63"/>
    </row>
    <row r="1054" spans="2:6" x14ac:dyDescent="0.2">
      <c r="B1054" s="63"/>
      <c r="F1054" s="63"/>
    </row>
    <row r="1055" spans="2:6" x14ac:dyDescent="0.2">
      <c r="B1055" s="63"/>
      <c r="F1055" s="63"/>
    </row>
    <row r="1056" spans="2:6" x14ac:dyDescent="0.2">
      <c r="B1056" s="63"/>
      <c r="F1056" s="63"/>
    </row>
    <row r="1057" spans="2:6" x14ac:dyDescent="0.2">
      <c r="B1057" s="63"/>
      <c r="F1057" s="63"/>
    </row>
    <row r="1058" spans="2:6" x14ac:dyDescent="0.2">
      <c r="B1058" s="63"/>
      <c r="F1058" s="63"/>
    </row>
    <row r="1059" spans="2:6" x14ac:dyDescent="0.2">
      <c r="B1059" s="63"/>
      <c r="F1059" s="63"/>
    </row>
    <row r="1060" spans="2:6" x14ac:dyDescent="0.2">
      <c r="B1060" s="63"/>
      <c r="F1060" s="63"/>
    </row>
    <row r="1061" spans="2:6" x14ac:dyDescent="0.2">
      <c r="B1061" s="63"/>
      <c r="F1061" s="63"/>
    </row>
    <row r="1062" spans="2:6" x14ac:dyDescent="0.2">
      <c r="B1062" s="63"/>
      <c r="F1062" s="63"/>
    </row>
    <row r="1063" spans="2:6" x14ac:dyDescent="0.2">
      <c r="B1063" s="63"/>
      <c r="F1063" s="63"/>
    </row>
    <row r="1064" spans="2:6" x14ac:dyDescent="0.2">
      <c r="B1064" s="63"/>
      <c r="F1064" s="63"/>
    </row>
    <row r="1065" spans="2:6" x14ac:dyDescent="0.2">
      <c r="B1065" s="63"/>
      <c r="F1065" s="63"/>
    </row>
    <row r="1066" spans="2:6" x14ac:dyDescent="0.2">
      <c r="B1066" s="63"/>
      <c r="F1066" s="63"/>
    </row>
    <row r="1067" spans="2:6" x14ac:dyDescent="0.2">
      <c r="B1067" s="63"/>
      <c r="F1067" s="63"/>
    </row>
    <row r="1068" spans="2:6" x14ac:dyDescent="0.2">
      <c r="B1068" s="63"/>
      <c r="F1068" s="63"/>
    </row>
    <row r="1069" spans="2:6" x14ac:dyDescent="0.2">
      <c r="B1069" s="63"/>
      <c r="F1069" s="63"/>
    </row>
    <row r="1070" spans="2:6" x14ac:dyDescent="0.2">
      <c r="B1070" s="63"/>
      <c r="F1070" s="63"/>
    </row>
    <row r="1071" spans="2:6" x14ac:dyDescent="0.2">
      <c r="B1071" s="63"/>
      <c r="F1071" s="63"/>
    </row>
    <row r="1072" spans="2:6" x14ac:dyDescent="0.2">
      <c r="B1072" s="63"/>
      <c r="F1072" s="63"/>
    </row>
    <row r="1073" spans="2:6" x14ac:dyDescent="0.2">
      <c r="B1073" s="63"/>
      <c r="F1073" s="63"/>
    </row>
    <row r="1074" spans="2:6" x14ac:dyDescent="0.2">
      <c r="B1074" s="63"/>
      <c r="F1074" s="63"/>
    </row>
    <row r="1075" spans="2:6" x14ac:dyDescent="0.2">
      <c r="B1075" s="63"/>
      <c r="F1075" s="63"/>
    </row>
    <row r="1076" spans="2:6" x14ac:dyDescent="0.2">
      <c r="B1076" s="63"/>
      <c r="F1076" s="63"/>
    </row>
    <row r="1077" spans="2:6" x14ac:dyDescent="0.2">
      <c r="B1077" s="63"/>
      <c r="F1077" s="63"/>
    </row>
    <row r="1078" spans="2:6" x14ac:dyDescent="0.2">
      <c r="B1078" s="63"/>
      <c r="F1078" s="63"/>
    </row>
    <row r="1079" spans="2:6" x14ac:dyDescent="0.2">
      <c r="B1079" s="63"/>
      <c r="F1079" s="63"/>
    </row>
    <row r="1080" spans="2:6" x14ac:dyDescent="0.2">
      <c r="B1080" s="63"/>
      <c r="F1080" s="63"/>
    </row>
    <row r="1081" spans="2:6" x14ac:dyDescent="0.2">
      <c r="B1081" s="63"/>
      <c r="F1081" s="63"/>
    </row>
    <row r="1082" spans="2:6" x14ac:dyDescent="0.2">
      <c r="B1082" s="63"/>
      <c r="F1082" s="63"/>
    </row>
    <row r="1083" spans="2:6" x14ac:dyDescent="0.2">
      <c r="B1083" s="63"/>
      <c r="F1083" s="63"/>
    </row>
    <row r="1084" spans="2:6" x14ac:dyDescent="0.2">
      <c r="B1084" s="63"/>
      <c r="F1084" s="63"/>
    </row>
    <row r="1085" spans="2:6" x14ac:dyDescent="0.2">
      <c r="B1085" s="63"/>
      <c r="F1085" s="63"/>
    </row>
    <row r="1086" spans="2:6" x14ac:dyDescent="0.2">
      <c r="B1086" s="63"/>
      <c r="F1086" s="63"/>
    </row>
    <row r="1087" spans="2:6" x14ac:dyDescent="0.2">
      <c r="B1087" s="63"/>
      <c r="F1087" s="63"/>
    </row>
    <row r="1088" spans="2:6" x14ac:dyDescent="0.2">
      <c r="B1088" s="63"/>
      <c r="F1088" s="63"/>
    </row>
    <row r="1089" spans="2:6" x14ac:dyDescent="0.2">
      <c r="B1089" s="63"/>
      <c r="F1089" s="63"/>
    </row>
    <row r="1090" spans="2:6" x14ac:dyDescent="0.2">
      <c r="B1090" s="63"/>
      <c r="F1090" s="63"/>
    </row>
    <row r="1091" spans="2:6" x14ac:dyDescent="0.2">
      <c r="B1091" s="63"/>
      <c r="F1091" s="63"/>
    </row>
    <row r="1092" spans="2:6" x14ac:dyDescent="0.2">
      <c r="B1092" s="63"/>
      <c r="F1092" s="63"/>
    </row>
    <row r="1093" spans="2:6" x14ac:dyDescent="0.2">
      <c r="B1093" s="63"/>
      <c r="F1093" s="63"/>
    </row>
    <row r="1094" spans="2:6" x14ac:dyDescent="0.2">
      <c r="B1094" s="63"/>
      <c r="F1094" s="63"/>
    </row>
    <row r="1095" spans="2:6" x14ac:dyDescent="0.2">
      <c r="B1095" s="63"/>
      <c r="F1095" s="63"/>
    </row>
    <row r="1096" spans="2:6" x14ac:dyDescent="0.2">
      <c r="B1096" s="63"/>
      <c r="F1096" s="63"/>
    </row>
    <row r="1097" spans="2:6" x14ac:dyDescent="0.2">
      <c r="B1097" s="63"/>
      <c r="F1097" s="63"/>
    </row>
    <row r="1098" spans="2:6" x14ac:dyDescent="0.2">
      <c r="B1098" s="63"/>
      <c r="F1098" s="63"/>
    </row>
    <row r="1099" spans="2:6" x14ac:dyDescent="0.2">
      <c r="B1099" s="63"/>
      <c r="F1099" s="63"/>
    </row>
    <row r="1100" spans="2:6" x14ac:dyDescent="0.2">
      <c r="B1100" s="63"/>
      <c r="F1100" s="63"/>
    </row>
    <row r="1101" spans="2:6" x14ac:dyDescent="0.2">
      <c r="B1101" s="63"/>
      <c r="F1101" s="63"/>
    </row>
    <row r="1102" spans="2:6" x14ac:dyDescent="0.2">
      <c r="B1102" s="63"/>
      <c r="F1102" s="63"/>
    </row>
    <row r="1103" spans="2:6" x14ac:dyDescent="0.2">
      <c r="B1103" s="63"/>
      <c r="F1103" s="63"/>
    </row>
    <row r="1104" spans="2:6" x14ac:dyDescent="0.2">
      <c r="B1104" s="63"/>
      <c r="F1104" s="63"/>
    </row>
    <row r="1105" spans="2:6" x14ac:dyDescent="0.2">
      <c r="B1105" s="63"/>
      <c r="F1105" s="63"/>
    </row>
    <row r="1106" spans="2:6" x14ac:dyDescent="0.2">
      <c r="B1106" s="63"/>
      <c r="F1106" s="63"/>
    </row>
    <row r="1107" spans="2:6" x14ac:dyDescent="0.2">
      <c r="B1107" s="63"/>
      <c r="F1107" s="63"/>
    </row>
    <row r="1108" spans="2:6" x14ac:dyDescent="0.2">
      <c r="B1108" s="63"/>
      <c r="F1108" s="63"/>
    </row>
    <row r="1109" spans="2:6" x14ac:dyDescent="0.2">
      <c r="B1109" s="63"/>
      <c r="F1109" s="63"/>
    </row>
    <row r="1110" spans="2:6" x14ac:dyDescent="0.2">
      <c r="B1110" s="63"/>
      <c r="F1110" s="63"/>
    </row>
    <row r="1111" spans="2:6" x14ac:dyDescent="0.2">
      <c r="B1111" s="63"/>
      <c r="F1111" s="63"/>
    </row>
    <row r="1112" spans="2:6" x14ac:dyDescent="0.2">
      <c r="B1112" s="63"/>
      <c r="F1112" s="63"/>
    </row>
    <row r="1113" spans="2:6" x14ac:dyDescent="0.2">
      <c r="B1113" s="63"/>
      <c r="F1113" s="63"/>
    </row>
    <row r="1114" spans="2:6" x14ac:dyDescent="0.2">
      <c r="B1114" s="63"/>
      <c r="F1114" s="63"/>
    </row>
    <row r="1115" spans="2:6" x14ac:dyDescent="0.2">
      <c r="B1115" s="63"/>
      <c r="F1115" s="63"/>
    </row>
    <row r="1116" spans="2:6" x14ac:dyDescent="0.2">
      <c r="B1116" s="63"/>
      <c r="F1116" s="63"/>
    </row>
    <row r="1117" spans="2:6" x14ac:dyDescent="0.2">
      <c r="B1117" s="63"/>
      <c r="F1117" s="63"/>
    </row>
    <row r="1118" spans="2:6" x14ac:dyDescent="0.2">
      <c r="B1118" s="63"/>
      <c r="F1118" s="63"/>
    </row>
    <row r="1119" spans="2:6" x14ac:dyDescent="0.2">
      <c r="B1119" s="63"/>
      <c r="F1119" s="63"/>
    </row>
    <row r="1120" spans="2:6" x14ac:dyDescent="0.2">
      <c r="B1120" s="63"/>
      <c r="F1120" s="63"/>
    </row>
    <row r="1121" spans="2:6" x14ac:dyDescent="0.2">
      <c r="B1121" s="63"/>
      <c r="F1121" s="63"/>
    </row>
    <row r="1122" spans="2:6" x14ac:dyDescent="0.2">
      <c r="B1122" s="63"/>
      <c r="F1122" s="63"/>
    </row>
    <row r="1123" spans="2:6" x14ac:dyDescent="0.2">
      <c r="B1123" s="63"/>
      <c r="F1123" s="63"/>
    </row>
    <row r="1124" spans="2:6" x14ac:dyDescent="0.2">
      <c r="B1124" s="63"/>
      <c r="F1124" s="63"/>
    </row>
    <row r="1125" spans="2:6" x14ac:dyDescent="0.2">
      <c r="B1125" s="63"/>
      <c r="F1125" s="63"/>
    </row>
    <row r="1126" spans="2:6" x14ac:dyDescent="0.2">
      <c r="B1126" s="63"/>
      <c r="F1126" s="63"/>
    </row>
    <row r="1127" spans="2:6" x14ac:dyDescent="0.2">
      <c r="B1127" s="63"/>
      <c r="F1127" s="63"/>
    </row>
    <row r="1128" spans="2:6" x14ac:dyDescent="0.2">
      <c r="B1128" s="63"/>
      <c r="F1128" s="63"/>
    </row>
    <row r="1129" spans="2:6" x14ac:dyDescent="0.2">
      <c r="B1129" s="63"/>
      <c r="F1129" s="63"/>
    </row>
    <row r="1130" spans="2:6" x14ac:dyDescent="0.2">
      <c r="B1130" s="63"/>
      <c r="F1130" s="63"/>
    </row>
    <row r="1131" spans="2:6" x14ac:dyDescent="0.2">
      <c r="B1131" s="63"/>
      <c r="F1131" s="63"/>
    </row>
    <row r="1132" spans="2:6" x14ac:dyDescent="0.2">
      <c r="B1132" s="63"/>
      <c r="F1132" s="63"/>
    </row>
    <row r="1133" spans="2:6" x14ac:dyDescent="0.2">
      <c r="B1133" s="63"/>
      <c r="F1133" s="63"/>
    </row>
    <row r="1134" spans="2:6" x14ac:dyDescent="0.2">
      <c r="B1134" s="63"/>
      <c r="F1134" s="63"/>
    </row>
    <row r="1135" spans="2:6" x14ac:dyDescent="0.2">
      <c r="B1135" s="63"/>
      <c r="F1135" s="63"/>
    </row>
    <row r="1136" spans="2:6" x14ac:dyDescent="0.2">
      <c r="B1136" s="63"/>
      <c r="F1136" s="63"/>
    </row>
    <row r="1137" spans="2:6" x14ac:dyDescent="0.2">
      <c r="B1137" s="63"/>
      <c r="F1137" s="63"/>
    </row>
    <row r="1138" spans="2:6" x14ac:dyDescent="0.2">
      <c r="B1138" s="63"/>
      <c r="F1138" s="63"/>
    </row>
    <row r="1139" spans="2:6" x14ac:dyDescent="0.2">
      <c r="B1139" s="63"/>
      <c r="F1139" s="63"/>
    </row>
  </sheetData>
  <phoneticPr fontId="8" type="noConversion"/>
  <hyperlinks>
    <hyperlink ref="P401" r:id="rId1" display="http://www.konkoly.hu/cgi-bin/IBVS?386" xr:uid="{00000000-0004-0000-0200-000000000000}"/>
    <hyperlink ref="P405" r:id="rId2" display="http://www.konkoly.hu/cgi-bin/IBVS?456" xr:uid="{00000000-0004-0000-0200-000001000000}"/>
    <hyperlink ref="P11" r:id="rId3" display="http://www.konkoly.hu/cgi-bin/IBVS?456" xr:uid="{00000000-0004-0000-0200-000002000000}"/>
    <hyperlink ref="P12" r:id="rId4" display="http://www.konkoly.hu/cgi-bin/IBVS?456" xr:uid="{00000000-0004-0000-0200-000003000000}"/>
    <hyperlink ref="P409" r:id="rId5" display="http://www.konkoly.hu/cgi-bin/IBVS?456" xr:uid="{00000000-0004-0000-0200-000004000000}"/>
    <hyperlink ref="P411" r:id="rId6" display="http://www.konkoly.hu/cgi-bin/IBVS?555" xr:uid="{00000000-0004-0000-0200-000005000000}"/>
    <hyperlink ref="P13" r:id="rId7" display="http://www.konkoly.hu/cgi-bin/IBVS?530" xr:uid="{00000000-0004-0000-0200-000006000000}"/>
    <hyperlink ref="P14" r:id="rId8" display="http://www.konkoly.hu/cgi-bin/IBVS?530" xr:uid="{00000000-0004-0000-0200-000007000000}"/>
    <hyperlink ref="P15" r:id="rId9" display="http://www.konkoly.hu/cgi-bin/IBVS?530" xr:uid="{00000000-0004-0000-0200-000008000000}"/>
    <hyperlink ref="P16" r:id="rId10" display="http://www.konkoly.hu/cgi-bin/IBVS?530" xr:uid="{00000000-0004-0000-0200-000009000000}"/>
    <hyperlink ref="P17" r:id="rId11" display="http://www.konkoly.hu/cgi-bin/IBVS?530" xr:uid="{00000000-0004-0000-0200-00000A000000}"/>
    <hyperlink ref="P18" r:id="rId12" display="http://www.konkoly.hu/cgi-bin/IBVS?530" xr:uid="{00000000-0004-0000-0200-00000B000000}"/>
    <hyperlink ref="P413" r:id="rId13" display="http://www.konkoly.hu/cgi-bin/IBVS?647" xr:uid="{00000000-0004-0000-0200-00000C000000}"/>
    <hyperlink ref="P19" r:id="rId14" display="http://www.konkoly.hu/cgi-bin/IBVS?647" xr:uid="{00000000-0004-0000-0200-00000D000000}"/>
    <hyperlink ref="P20" r:id="rId15" display="http://www.konkoly.hu/cgi-bin/IBVS?647" xr:uid="{00000000-0004-0000-0200-00000E000000}"/>
    <hyperlink ref="P21" r:id="rId16" display="http://www.konkoly.hu/cgi-bin/IBVS?937" xr:uid="{00000000-0004-0000-0200-00000F000000}"/>
    <hyperlink ref="P22" r:id="rId17" display="http://www.konkoly.hu/cgi-bin/IBVS?937" xr:uid="{00000000-0004-0000-0200-000010000000}"/>
    <hyperlink ref="P23" r:id="rId18" display="http://www.konkoly.hu/cgi-bin/IBVS?937" xr:uid="{00000000-0004-0000-0200-000011000000}"/>
    <hyperlink ref="P24" r:id="rId19" display="http://www.konkoly.hu/cgi-bin/IBVS?1923" xr:uid="{00000000-0004-0000-0200-000012000000}"/>
    <hyperlink ref="P28" r:id="rId20" display="http://www.konkoly.hu/cgi-bin/IBVS?1923" xr:uid="{00000000-0004-0000-0200-000013000000}"/>
    <hyperlink ref="P29" r:id="rId21" display="http://www.konkoly.hu/cgi-bin/IBVS?1923" xr:uid="{00000000-0004-0000-0200-000014000000}"/>
    <hyperlink ref="P30" r:id="rId22" display="http://www.konkoly.hu/cgi-bin/IBVS?1923" xr:uid="{00000000-0004-0000-0200-000015000000}"/>
    <hyperlink ref="P31" r:id="rId23" display="http://www.konkoly.hu/cgi-bin/IBVS?1923" xr:uid="{00000000-0004-0000-0200-000016000000}"/>
    <hyperlink ref="P33" r:id="rId24" display="http://www.konkoly.hu/cgi-bin/IBVS?1923" xr:uid="{00000000-0004-0000-0200-000017000000}"/>
    <hyperlink ref="P34" r:id="rId25" display="http://www.konkoly.hu/cgi-bin/IBVS?1923" xr:uid="{00000000-0004-0000-0200-000018000000}"/>
    <hyperlink ref="P37" r:id="rId26" display="http://www.konkoly.hu/cgi-bin/IBVS?1923" xr:uid="{00000000-0004-0000-0200-000019000000}"/>
    <hyperlink ref="P38" r:id="rId27" display="http://www.konkoly.hu/cgi-bin/IBVS?1923" xr:uid="{00000000-0004-0000-0200-00001A000000}"/>
    <hyperlink ref="P429" r:id="rId28" display="http://www.konkoly.hu/cgi-bin/IBVS?1923" xr:uid="{00000000-0004-0000-0200-00001B000000}"/>
    <hyperlink ref="P40" r:id="rId29" display="http://www.konkoly.hu/cgi-bin/IBVS?1923" xr:uid="{00000000-0004-0000-0200-00001C000000}"/>
    <hyperlink ref="P42" r:id="rId30" display="http://www.konkoly.hu/cgi-bin/IBVS?1924" xr:uid="{00000000-0004-0000-0200-00001D000000}"/>
    <hyperlink ref="P430" r:id="rId31" display="http://www.bav-astro.de/sfs/BAVM_link.php?BAVMnr=31" xr:uid="{00000000-0004-0000-0200-00001E000000}"/>
    <hyperlink ref="P431" r:id="rId32" display="http://www.bav-astro.de/sfs/BAVM_link.php?BAVMnr=31" xr:uid="{00000000-0004-0000-0200-00001F000000}"/>
    <hyperlink ref="P46" r:id="rId33" display="http://www.konkoly.hu/cgi-bin/IBVS?2292" xr:uid="{00000000-0004-0000-0200-000020000000}"/>
    <hyperlink ref="P47" r:id="rId34" display="http://www.konkoly.hu/cgi-bin/IBVS?2292" xr:uid="{00000000-0004-0000-0200-000021000000}"/>
    <hyperlink ref="P48" r:id="rId35" display="http://www.konkoly.hu/cgi-bin/IBVS?2292" xr:uid="{00000000-0004-0000-0200-000022000000}"/>
    <hyperlink ref="P49" r:id="rId36" display="http://www.bav-astro.de/sfs/BAVM_link.php?BAVMnr=38" xr:uid="{00000000-0004-0000-0200-000023000000}"/>
    <hyperlink ref="P51" r:id="rId37" display="http://www.konkoly.hu/cgi-bin/IBVS?2793" xr:uid="{00000000-0004-0000-0200-000024000000}"/>
    <hyperlink ref="P62" r:id="rId38" display="http://www.bav-astro.de/sfs/BAVM_link.php?BAVMnr=52" xr:uid="{00000000-0004-0000-0200-000025000000}"/>
    <hyperlink ref="P63" r:id="rId39" display="http://www.bav-astro.de/sfs/BAVM_link.php?BAVMnr=52" xr:uid="{00000000-0004-0000-0200-000026000000}"/>
    <hyperlink ref="P64" r:id="rId40" display="http://www.bav-astro.de/sfs/BAVM_link.php?BAVMnr=52" xr:uid="{00000000-0004-0000-0200-000027000000}"/>
    <hyperlink ref="P66" r:id="rId41" display="http://www.konkoly.hu/cgi-bin/IBVS?3423" xr:uid="{00000000-0004-0000-0200-000028000000}"/>
    <hyperlink ref="P67" r:id="rId42" display="http://www.konkoly.hu/cgi-bin/IBVS?3462" xr:uid="{00000000-0004-0000-0200-000029000000}"/>
    <hyperlink ref="P74" r:id="rId43" display="http://www.bav-astro.de/sfs/BAVM_link.php?BAVMnr=59" xr:uid="{00000000-0004-0000-0200-00002A000000}"/>
    <hyperlink ref="P453" r:id="rId44" display="http://www.konkoly.hu/cgi-bin/IBVS?3900" xr:uid="{00000000-0004-0000-0200-00002B000000}"/>
    <hyperlink ref="P454" r:id="rId45" display="http://www.konkoly.hu/cgi-bin/IBVS?3900" xr:uid="{00000000-0004-0000-0200-00002C000000}"/>
    <hyperlink ref="P456" r:id="rId46" display="http://www.konkoly.hu/cgi-bin/IBVS?3900" xr:uid="{00000000-0004-0000-0200-00002D000000}"/>
    <hyperlink ref="P85" r:id="rId47" display="http://www.bav-astro.de/sfs/BAVM_link.php?BAVMnr=60" xr:uid="{00000000-0004-0000-0200-00002E000000}"/>
    <hyperlink ref="P86" r:id="rId48" display="http://www.bav-astro.de/sfs/BAVM_link.php?BAVMnr=60" xr:uid="{00000000-0004-0000-0200-00002F000000}"/>
    <hyperlink ref="P109" r:id="rId49" display="http://www.konkoly.hu/cgi-bin/IBVS?4194" xr:uid="{00000000-0004-0000-0200-000030000000}"/>
    <hyperlink ref="P110" r:id="rId50" display="http://www.konkoly.hu/cgi-bin/IBVS?4194" xr:uid="{00000000-0004-0000-0200-000031000000}"/>
    <hyperlink ref="P112" r:id="rId51" display="http://www.konkoly.hu/cgi-bin/IBVS?4194" xr:uid="{00000000-0004-0000-0200-000032000000}"/>
    <hyperlink ref="P115" r:id="rId52" display="http://www.konkoly.hu/cgi-bin/IBVS?4194" xr:uid="{00000000-0004-0000-0200-000033000000}"/>
    <hyperlink ref="P116" r:id="rId53" display="http://www.konkoly.hu/cgi-bin/IBVS?4194" xr:uid="{00000000-0004-0000-0200-000034000000}"/>
    <hyperlink ref="P118" r:id="rId54" display="http://www.konkoly.hu/cgi-bin/IBVS?4194" xr:uid="{00000000-0004-0000-0200-000035000000}"/>
    <hyperlink ref="P125" r:id="rId55" display="http://www.konkoly.hu/cgi-bin/IBVS?4194" xr:uid="{00000000-0004-0000-0200-000036000000}"/>
    <hyperlink ref="P128" r:id="rId56" display="http://www.konkoly.hu/cgi-bin/IBVS?4194" xr:uid="{00000000-0004-0000-0200-000037000000}"/>
    <hyperlink ref="P132" r:id="rId57" display="http://www.konkoly.hu/cgi-bin/IBVS?4194" xr:uid="{00000000-0004-0000-0200-000038000000}"/>
    <hyperlink ref="P137" r:id="rId58" display="http://www.konkoly.hu/cgi-bin/IBVS?4194" xr:uid="{00000000-0004-0000-0200-000039000000}"/>
    <hyperlink ref="P140" r:id="rId59" display="http://www.konkoly.hu/cgi-bin/IBVS?4194" xr:uid="{00000000-0004-0000-0200-00003A000000}"/>
    <hyperlink ref="P141" r:id="rId60" display="http://www.konkoly.hu/cgi-bin/IBVS?4194" xr:uid="{00000000-0004-0000-0200-00003B000000}"/>
    <hyperlink ref="P142" r:id="rId61" display="http://www.konkoly.hu/cgi-bin/IBVS?4194" xr:uid="{00000000-0004-0000-0200-00003C000000}"/>
    <hyperlink ref="P148" r:id="rId62" display="http://www.konkoly.hu/cgi-bin/IBVS?4300" xr:uid="{00000000-0004-0000-0200-00003D000000}"/>
    <hyperlink ref="P459" r:id="rId63" display="http://www.konkoly.hu/cgi-bin/IBVS?4555" xr:uid="{00000000-0004-0000-0200-00003E000000}"/>
    <hyperlink ref="P151" r:id="rId64" display="http://www.konkoly.hu/cgi-bin/IBVS?4555" xr:uid="{00000000-0004-0000-0200-00003F000000}"/>
    <hyperlink ref="P152" r:id="rId65" display="http://www.konkoly.hu/cgi-bin/IBVS?4555" xr:uid="{00000000-0004-0000-0200-000040000000}"/>
    <hyperlink ref="P155" r:id="rId66" display="http://www.konkoly.hu/cgi-bin/IBVS?4597" xr:uid="{00000000-0004-0000-0200-000041000000}"/>
    <hyperlink ref="P159" r:id="rId67" display="http://www.konkoly.hu/cgi-bin/IBVS?4633" xr:uid="{00000000-0004-0000-0200-000042000000}"/>
    <hyperlink ref="P471" r:id="rId68" display="http://www.bav-astro.de/sfs/BAVM_link.php?BAVMnr=131" xr:uid="{00000000-0004-0000-0200-000043000000}"/>
    <hyperlink ref="P472" r:id="rId69" display="http://www.bav-astro.de/sfs/BAVM_link.php?BAVMnr=131" xr:uid="{00000000-0004-0000-0200-000044000000}"/>
    <hyperlink ref="P473" r:id="rId70" display="http://www.bav-astro.de/sfs/BAVM_link.php?BAVMnr=131" xr:uid="{00000000-0004-0000-0200-000045000000}"/>
    <hyperlink ref="P160" r:id="rId71" display="http://www.bav-astro.de/sfs/BAVM_link.php?BAVMnr=132" xr:uid="{00000000-0004-0000-0200-000046000000}"/>
    <hyperlink ref="P161" r:id="rId72" display="http://www.bav-astro.de/sfs/BAVM_link.php?BAVMnr=132" xr:uid="{00000000-0004-0000-0200-000047000000}"/>
    <hyperlink ref="P474" r:id="rId73" display="http://www.bav-astro.de/sfs/BAVM_link.php?BAVMnr=131" xr:uid="{00000000-0004-0000-0200-000048000000}"/>
    <hyperlink ref="P475" r:id="rId74" display="http://www.bav-astro.de/sfs/BAVM_link.php?BAVMnr=143" xr:uid="{00000000-0004-0000-0200-000049000000}"/>
    <hyperlink ref="P476" r:id="rId75" display="http://www.bav-astro.de/sfs/BAVM_link.php?BAVMnr=143" xr:uid="{00000000-0004-0000-0200-00004A000000}"/>
    <hyperlink ref="P162" r:id="rId76" display="http://www.konkoly.hu/cgi-bin/IBVS?5206" xr:uid="{00000000-0004-0000-0200-00004B000000}"/>
    <hyperlink ref="P163" r:id="rId77" display="http://www.bav-astro.de/sfs/BAVM_link.php?BAVMnr=152" xr:uid="{00000000-0004-0000-0200-00004C000000}"/>
    <hyperlink ref="P164" r:id="rId78" display="http://www.konkoly.hu/cgi-bin/IBVS?5224" xr:uid="{00000000-0004-0000-0200-00004D000000}"/>
    <hyperlink ref="P165" r:id="rId79" display="http://www.bav-astro.de/sfs/BAVM_link.php?BAVMnr=152" xr:uid="{00000000-0004-0000-0200-00004E000000}"/>
    <hyperlink ref="P166" r:id="rId80" display="http://www.bav-astro.de/sfs/BAVM_link.php?BAVMnr=152" xr:uid="{00000000-0004-0000-0200-00004F000000}"/>
    <hyperlink ref="P168" r:id="rId81" display="http://www.bav-astro.de/sfs/BAVM_link.php?BAVMnr=152" xr:uid="{00000000-0004-0000-0200-000050000000}"/>
    <hyperlink ref="P169" r:id="rId82" display="http://www.bav-astro.de/sfs/BAVM_link.php?BAVMnr=152" xr:uid="{00000000-0004-0000-0200-000051000000}"/>
    <hyperlink ref="P170" r:id="rId83" display="http://www.bav-astro.de/sfs/BAVM_link.php?BAVMnr=152" xr:uid="{00000000-0004-0000-0200-000052000000}"/>
    <hyperlink ref="P171" r:id="rId84" display="http://var.astro.cz/oejv/issues/oejv0074.pdf" xr:uid="{00000000-0004-0000-0200-000053000000}"/>
    <hyperlink ref="P172" r:id="rId85" display="http://www.bav-astro.de/sfs/BAVM_link.php?BAVMnr=158" xr:uid="{00000000-0004-0000-0200-000054000000}"/>
    <hyperlink ref="P173" r:id="rId86" display="http://www.bav-astro.de/sfs/BAVM_link.php?BAVMnr=158" xr:uid="{00000000-0004-0000-0200-000055000000}"/>
    <hyperlink ref="P175" r:id="rId87" display="http://www.bav-astro.de/sfs/BAVM_link.php?BAVMnr=172" xr:uid="{00000000-0004-0000-0200-000056000000}"/>
    <hyperlink ref="P176" r:id="rId88" display="http://var.astro.cz/oejv/issues/oejv0074.pdf" xr:uid="{00000000-0004-0000-0200-000057000000}"/>
    <hyperlink ref="P177" r:id="rId89" display="http://var.astro.cz/oejv/issues/oejv0074.pdf" xr:uid="{00000000-0004-0000-0200-000058000000}"/>
    <hyperlink ref="P479" r:id="rId90" display="http://var.astro.cz/oejv/issues/oejv0074.pdf" xr:uid="{00000000-0004-0000-0200-000059000000}"/>
    <hyperlink ref="P178" r:id="rId91" display="http://www.bav-astro.de/sfs/BAVM_link.php?BAVMnr=172" xr:uid="{00000000-0004-0000-0200-00005A000000}"/>
    <hyperlink ref="P179" r:id="rId92" display="http://www.konkoly.hu/cgi-bin/IBVS?5753" xr:uid="{00000000-0004-0000-0200-00005B000000}"/>
    <hyperlink ref="P180" r:id="rId93" display="http://www.konkoly.hu/cgi-bin/IBVS?5684" xr:uid="{00000000-0004-0000-0200-00005C000000}"/>
    <hyperlink ref="P181" r:id="rId94" display="http://www.konkoly.hu/cgi-bin/IBVS?5653" xr:uid="{00000000-0004-0000-0200-00005D000000}"/>
    <hyperlink ref="P182" r:id="rId95" display="http://www.konkoly.hu/cgi-bin/IBVS?5736" xr:uid="{00000000-0004-0000-0200-00005E000000}"/>
    <hyperlink ref="P183" r:id="rId96" display="http://www.konkoly.hu/cgi-bin/IBVS?5736" xr:uid="{00000000-0004-0000-0200-00005F000000}"/>
    <hyperlink ref="P184" r:id="rId97" display="http://var.astro.cz/oejv/issues/oejv0074.pdf" xr:uid="{00000000-0004-0000-0200-000060000000}"/>
    <hyperlink ref="P185" r:id="rId98" display="http://www.bav-astro.de/sfs/BAVM_link.php?BAVMnr=178" xr:uid="{00000000-0004-0000-0200-000061000000}"/>
    <hyperlink ref="P186" r:id="rId99" display="http://var.astro.cz/oejv/issues/oejv0074.pdf" xr:uid="{00000000-0004-0000-0200-000062000000}"/>
    <hyperlink ref="P187" r:id="rId100" display="http://www.konkoly.hu/cgi-bin/IBVS?5736" xr:uid="{00000000-0004-0000-0200-000063000000}"/>
    <hyperlink ref="P188" r:id="rId101" display="http://www.bav-astro.de/sfs/BAVM_link.php?BAVMnr=183" xr:uid="{00000000-0004-0000-0200-000064000000}"/>
    <hyperlink ref="P189" r:id="rId102" display="http://www.bav-astro.de/sfs/BAVM_link.php?BAVMnr=183" xr:uid="{00000000-0004-0000-0200-000065000000}"/>
    <hyperlink ref="P486" r:id="rId103" display="http://www.bav-astro.de/sfs/BAVM_link.php?BAVMnr=193" xr:uid="{00000000-0004-0000-0200-000066000000}"/>
    <hyperlink ref="P487" r:id="rId104" display="http://www.bav-astro.de/sfs/BAVM_link.php?BAVMnr=193" xr:uid="{00000000-0004-0000-0200-000067000000}"/>
    <hyperlink ref="P190" r:id="rId105" display="http://www.aavso.org/sites/default/files/jaavso/v36n2/171.pdf" xr:uid="{00000000-0004-0000-0200-000068000000}"/>
    <hyperlink ref="P488" r:id="rId106" display="http://www.bav-astro.de/sfs/BAVM_link.php?BAVMnr=193" xr:uid="{00000000-0004-0000-0200-000069000000}"/>
    <hyperlink ref="P191" r:id="rId107" display="http://www.konkoly.hu/cgi-bin/IBVS?5835" xr:uid="{00000000-0004-0000-0200-00006A000000}"/>
    <hyperlink ref="P489" r:id="rId108" display="http://www.bav-astro.de/sfs/BAVM_link.php?BAVMnr=193" xr:uid="{00000000-0004-0000-0200-00006B000000}"/>
    <hyperlink ref="P192" r:id="rId109" display="http://www.konkoly.hu/cgi-bin/IBVS?5933" xr:uid="{00000000-0004-0000-0200-00006C000000}"/>
    <hyperlink ref="P490" r:id="rId110" display="http://www.bav-astro.de/sfs/BAVM_link.php?BAVMnr=203" xr:uid="{00000000-0004-0000-0200-00006D000000}"/>
    <hyperlink ref="P193" r:id="rId111" display="http://www.aavso.org/sites/default/files/jaavso/v36n2/186.pdf" xr:uid="{00000000-0004-0000-0200-00006E000000}"/>
    <hyperlink ref="P194" r:id="rId112" display="http://www.konkoly.hu/cgi-bin/IBVS?5933" xr:uid="{00000000-0004-0000-0200-00006F000000}"/>
    <hyperlink ref="P195" r:id="rId113" display="http://www.bav-astro.de/sfs/BAVM_link.php?BAVMnr=214" xr:uid="{00000000-0004-0000-0200-000070000000}"/>
    <hyperlink ref="P491" r:id="rId114" display="http://www.bav-astro.de/sfs/BAVM_link.php?BAVMnr=203" xr:uid="{00000000-0004-0000-0200-000071000000}"/>
    <hyperlink ref="P196" r:id="rId115" display="http://www.aavso.org/sites/default/files/jaavso/v37n1/44.pdf" xr:uid="{00000000-0004-0000-0200-000072000000}"/>
    <hyperlink ref="P198" r:id="rId116" display="http://www.konkoly.hu/cgi-bin/IBVS?5933" xr:uid="{00000000-0004-0000-0200-000073000000}"/>
    <hyperlink ref="P492" r:id="rId117" display="http://www.bav-astro.de/sfs/BAVM_link.php?BAVMnr=212" xr:uid="{00000000-0004-0000-0200-000074000000}"/>
    <hyperlink ref="P493" r:id="rId118" display="http://www.bav-astro.de/sfs/BAVM_link.php?BAVMnr=212" xr:uid="{00000000-0004-0000-0200-000075000000}"/>
    <hyperlink ref="P494" r:id="rId119" display="http://www.bav-astro.de/sfs/BAVM_link.php?BAVMnr=212" xr:uid="{00000000-0004-0000-0200-000076000000}"/>
    <hyperlink ref="P200" r:id="rId120" display="http://www.konkoly.hu/cgi-bin/IBVS?5920" xr:uid="{00000000-0004-0000-0200-000077000000}"/>
    <hyperlink ref="P201" r:id="rId121" display="http://var.astro.cz/oejv/issues/oejv0137.pdf" xr:uid="{00000000-0004-0000-0200-000078000000}"/>
    <hyperlink ref="P202" r:id="rId122" display="http://var.astro.cz/oejv/issues/oejv0137.pdf" xr:uid="{00000000-0004-0000-0200-000079000000}"/>
    <hyperlink ref="P203" r:id="rId123" display="http://www.bav-astro.de/sfs/BAVM_link.php?BAVMnr=215" xr:uid="{00000000-0004-0000-0200-00007A000000}"/>
    <hyperlink ref="P495" r:id="rId124" display="http://var.astro.cz/oejv/issues/oejv0137.pdf" xr:uid="{00000000-0004-0000-0200-00007B000000}"/>
    <hyperlink ref="P496" r:id="rId125" display="http://var.astro.cz/oejv/issues/oejv0137.pdf" xr:uid="{00000000-0004-0000-0200-00007C000000}"/>
    <hyperlink ref="P205" r:id="rId126" display="http://www.bav-astro.de/sfs/BAVM_link.php?BAVMnr=215" xr:uid="{00000000-0004-0000-0200-00007D000000}"/>
    <hyperlink ref="P206" r:id="rId127" display="http://www.konkoly.hu/cgi-bin/IBVS?5979" xr:uid="{00000000-0004-0000-0200-00007E000000}"/>
    <hyperlink ref="P207" r:id="rId128" display="http://var.astro.cz/oejv/issues/oejv0160.pdf" xr:uid="{00000000-0004-0000-0200-00007F000000}"/>
    <hyperlink ref="P208" r:id="rId129" display="http://var.astro.cz/oejv/issues/oejv0160.pdf" xr:uid="{00000000-0004-0000-0200-000080000000}"/>
    <hyperlink ref="P209" r:id="rId130" display="http://www.konkoly.hu/cgi-bin/IBVS?6011" xr:uid="{00000000-0004-0000-0200-000081000000}"/>
    <hyperlink ref="P210" r:id="rId131" display="http://var.astro.cz/oejv/issues/oejv0160.pdf" xr:uid="{00000000-0004-0000-0200-000082000000}"/>
    <hyperlink ref="P211" r:id="rId132" display="http://var.astro.cz/oejv/issues/oejv0160.pdf" xr:uid="{00000000-0004-0000-0200-000083000000}"/>
    <hyperlink ref="P212" r:id="rId133" display="http://www.bav-astro.de/sfs/BAVM_link.php?BAVMnr=231" xr:uid="{00000000-0004-0000-0200-000084000000}"/>
    <hyperlink ref="P213" r:id="rId134" display="http://www.konkoly.hu/cgi-bin/IBVS?6042" xr:uid="{00000000-0004-0000-0200-000085000000}"/>
    <hyperlink ref="P214" r:id="rId135" display="http://www.konkoly.hu/cgi-bin/IBVS?6093" xr:uid="{00000000-0004-0000-0200-000086000000}"/>
    <hyperlink ref="P215" r:id="rId136" display="http://www.bav-astro.de/sfs/BAVM_link.php?BAVMnr=234" xr:uid="{00000000-0004-0000-0200-000087000000}"/>
    <hyperlink ref="P217" r:id="rId137" display="http://www.bav-astro.de/sfs/BAVM_link.php?BAVMnr=234" xr:uid="{00000000-0004-0000-0200-000088000000}"/>
    <hyperlink ref="P218" r:id="rId138" display="http://www.bav-astro.de/sfs/BAVM_link.php?BAVMnr=234" xr:uid="{00000000-0004-0000-0200-000089000000}"/>
    <hyperlink ref="P220" r:id="rId139" display="http://www.bav-astro.de/sfs/BAVM_link.php?BAVMnr=234" xr:uid="{00000000-0004-0000-0200-00008A000000}"/>
    <hyperlink ref="P221" r:id="rId140" display="http://www.bav-astro.de/sfs/BAVM_link.php?BAVMnr=239" xr:uid="{00000000-0004-0000-0200-00008B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2023-08-07T00:01:16Z</dcterms:modified>
</cp:coreProperties>
</file>