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EA385B8-116E-4862-A471-3E6A70C07075}" xr6:coauthVersionLast="47" xr6:coauthVersionMax="47" xr10:uidLastSave="{00000000-0000-0000-0000-000000000000}"/>
  <bookViews>
    <workbookView xWindow="495" yWindow="390" windowWidth="13185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<sst xmlns="http://schemas.openxmlformats.org/spreadsheetml/2006/main" count="55" uniqueCount="48">
  <si>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</si>
  <si>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</si>
  <si>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</si>
  <si>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</si>
  <si>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</si>
  <si>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</si>
  <si>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</si>
  <si>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</si>
  <si>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</si>
  <si>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</si>
  <si>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</si>
  <si>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</si>
  <si>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</si>
  <si>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</si>
  <si>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</si>
  <si>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</si>
  <si>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</si>
  <si>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</si>
  <si>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</si>
  <si>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</si>
  <si>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</si>
  <si>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</si>
  <si>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</si>
  <si>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</si>
  <si>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</si>
  <si>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</si>
  <si>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</si>
  <si>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</si>
  <si>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</si>
  <si>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</si>
  <si>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</si>
  <si>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</si>
  <si>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</si>
  <si>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</si>
  <si>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</si>
  <si>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</si>
  <si>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</si>
  <si>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</si>
  <si>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</si>
  <si>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</si>
  <si>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</si>
  <si>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</si>
  <si>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</si>
  <si>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BG Cen</t>
  </si>
  <si>
    <t>E/KE</t>
  </si>
  <si>
    <t>II</t>
  </si>
  <si>
    <t>VSS SEB Gp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</si>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</sst>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6" fillId="0" borderId="6" xfId="0" applyFont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Cen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-0.10754259994428139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1.2470000000000001E-3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-6.9388939039072284E-18</c:v>
                </c:pt>
                <c:pt idx="1">
                  <c:v>-0.10754259994428139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10184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2.140625" customWidth="1"/>
  </cols>
  <sheetData>
    <row r="1" spans="1:21" ht="20.25" x14ac:dyDescent="0.3">
      <c r="A1" s="36" t="s">
        <v>43</v>
      </c>
      <c r="F1" s="31" t="s">
        <v>43</v>
      </c>
      <c r="G1" s="27">
        <v>0</v>
      </c>
      <c r="H1" s="23"/>
      <c r="I1" s="32" t="s">
        <v>13</v>
      </c>
      <c r="J1" s="33" t="s">
        <v>43</v>
      </c>
      <c r="K1" s="26">
        <v>11.37214</v>
      </c>
      <c r="L1" s="28">
        <v>-64.021500000000003</v>
      </c>
      <c r="M1" s="29">
        <v>52500.343699999998</v>
      </c>
      <c r="N1" s="29">
        <v>0.74310865000000004</v>
      </c>
      <c r="O1" s="30" t="s">
        <v>44</v>
      </c>
      <c r="U1" s="42" t="s">
        <v>46</v>
      </c>
    </row>
    <row r="2" spans="1:21" x14ac:dyDescent="0.2">
      <c r="A2" t="s">
        <v>23</v>
      </c>
      <c r="B2" t="s">
        <v>44</v>
      </c>
      <c r="C2" s="34"/>
      <c r="D2" s="2"/>
      <c r="U2" s="42" t="s">
        <v>47</v>
      </c>
    </row>
    <row r="4" spans="1:21" x14ac:dyDescent="0.2">
      <c r="A4" s="37" t="s">
        <v>0</v>
      </c>
      <c r="C4" s="2" t="s">
        <v>37</v>
      </c>
      <c r="D4" s="2" t="s">
        <v>37</v>
      </c>
    </row>
    <row r="5" spans="1:21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21" x14ac:dyDescent="0.2">
      <c r="A6" s="37" t="s">
        <v>1</v>
      </c>
    </row>
    <row r="7" spans="1:21" x14ac:dyDescent="0.2">
      <c r="A7" t="s">
        <v>2</v>
      </c>
      <c r="C7" s="6">
        <v>52500.343699999998</v>
      </c>
      <c r="D7" s="39"/>
    </row>
    <row r="8" spans="1:21" x14ac:dyDescent="0.2">
      <c r="A8" t="s">
        <v>3</v>
      </c>
      <c r="C8" s="6">
        <v>0.74310865000000004</v>
      </c>
      <c r="D8" s="39"/>
    </row>
    <row r="9" spans="1:21" x14ac:dyDescent="0.2">
      <c r="A9" s="20" t="s">
        <v>32</v>
      </c>
      <c r="B9" s="21">
        <v>21</v>
      </c>
      <c r="C9" s="18"/>
      <c r="D9" s="19"/>
    </row>
    <row r="10" spans="1:21" ht="13.5" thickBot="1" x14ac:dyDescent="0.25">
      <c r="A10" s="7"/>
      <c r="B10" s="7"/>
      <c r="C10" s="3" t="s">
        <v>19</v>
      </c>
      <c r="D10" s="3" t="s">
        <v>20</v>
      </c>
      <c r="E10" s="7"/>
    </row>
    <row r="11" spans="1:21" x14ac:dyDescent="0.2">
      <c r="A11" s="7" t="s">
        <v>15</v>
      </c>
      <c r="B11" s="7"/>
      <c r="C11" s="17">
        <f ca="1">INTERCEPT(INDIRECT($G$11):G992,INDIRECT($F$11):F992)</f>
        <v>-6.9388939039072284E-18</v>
      </c>
      <c r="D11" s="2"/>
      <c r="E11" s="7"/>
      <c r="F11" t="str">
        <f>"F"&amp;B9</f>
        <v>F21</v>
      </c>
      <c r="G11" t="str">
        <f>"G"&amp;B9</f>
        <v>G21</v>
      </c>
    </row>
    <row r="12" spans="1:21" x14ac:dyDescent="0.2">
      <c r="A12" s="7" t="s">
        <v>16</v>
      </c>
      <c r="B12" s="7"/>
      <c r="C12" s="17">
        <f ca="1">SLOPE(INDIRECT($G$11):G992,INDIRECT($F$11):F992)</f>
        <v>-1.0559956789501314E-5</v>
      </c>
      <c r="D12" s="2"/>
      <c r="E12" s="7"/>
    </row>
    <row r="13" spans="1:21" x14ac:dyDescent="0.2">
      <c r="A13" s="7" t="s">
        <v>18</v>
      </c>
      <c r="B13" s="7"/>
      <c r="C13" s="2" t="s">
        <v>13</v>
      </c>
    </row>
    <row r="14" spans="1:21" x14ac:dyDescent="0.2">
      <c r="A14" s="7"/>
      <c r="B14" s="7"/>
      <c r="C14" s="7"/>
      <c r="E14" s="10" t="s">
        <v>34</v>
      </c>
      <c r="F14" s="24">
        <v>1</v>
      </c>
    </row>
    <row r="15" spans="1:21" x14ac:dyDescent="0.2">
      <c r="A15" s="8" t="s">
        <v>17</v>
      </c>
      <c r="B15" s="7"/>
      <c r="C15" s="9">
        <f ca="1">(C7+C11)+(C8+C12)*INT(MAX(F21:F3533))</f>
        <v>60068.054649000056</v>
      </c>
      <c r="E15" s="10" t="s">
        <v>30</v>
      </c>
      <c r="F15" s="25">
        <f ca="1">NOW()+15018.5+$C$5/24</f>
        <v>60093.593976273143</v>
      </c>
    </row>
    <row r="16" spans="1:21" x14ac:dyDescent="0.2">
      <c r="A16" s="12" t="s">
        <v>4</v>
      </c>
      <c r="B16" s="7"/>
      <c r="C16" s="13">
        <f ca="1">+C8+C12</f>
        <v>0.74309809004321059</v>
      </c>
      <c r="E16" s="10" t="s">
        <v>35</v>
      </c>
      <c r="F16" s="11">
        <f ca="1">ROUND(2*(F15-$C$7)/$C$8,0)/2+F14</f>
        <v>10219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35.5</v>
      </c>
    </row>
    <row r="18" spans="1:21" ht="14.25" thickTop="1" thickBot="1" x14ac:dyDescent="0.25">
      <c r="A18" s="12" t="s">
        <v>5</v>
      </c>
      <c r="B18" s="7"/>
      <c r="C18" s="15">
        <f ca="1">+C15</f>
        <v>60068.054649000056</v>
      </c>
      <c r="D18" s="16">
        <f ca="1">+C16</f>
        <v>0.74309809004321059</v>
      </c>
      <c r="E18" s="10" t="s">
        <v>31</v>
      </c>
      <c r="F18" s="14">
        <f ca="1">+$C$15+$C$16*F17-15018.5-$C$5/24</f>
        <v>45076.330464529929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52500.343699999998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-6.9388939039072284E-18</v>
      </c>
      <c r="Q21" s="1">
        <f>+C21-15018.5</f>
        <v>37481.843699999998</v>
      </c>
    </row>
    <row r="22" spans="1:21" x14ac:dyDescent="0.2">
      <c r="A22" s="40" t="s">
        <v>47</v>
      </c>
      <c r="B22" s="40" t="s">
        <v>45</v>
      </c>
      <c r="C22" s="41">
        <v>60068.054649000056</v>
      </c>
      <c r="D22" s="41">
        <v>1.2470000000000001E-3</v>
      </c>
      <c r="E22">
        <f>+(C22-C$7)/C$8</f>
        <v>10183.855280112886</v>
      </c>
      <c r="F22">
        <f>ROUND(2*E22,0)/2</f>
        <v>10184</v>
      </c>
      <c r="G22">
        <f>+C22-(C$7+F22*C$8)</f>
        <v>-0.10754259994428139</v>
      </c>
      <c r="I22">
        <f>+G22</f>
        <v>-0.10754259994428139</v>
      </c>
      <c r="O22">
        <f ca="1">+C$11+C$12*$F22</f>
        <v>-0.10754259994428139</v>
      </c>
      <c r="Q22" s="1">
        <f>+C22-15018.5</f>
        <v>45049.554649000056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2023-05-29T02:15:19Z</dcterms:modified>
</cp:coreProperties>
</file>