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791F1E2F-D2B8-498C-BAF1-7CF792B5CF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Q21" i="1"/>
  <c r="F15" i="1"/>
  <c r="F16" i="1" s="1"/>
  <c r="E21" i="1"/>
  <c r="F21" i="1" s="1"/>
  <c r="G21" i="1" s="1"/>
  <c r="I21" i="1" s="1"/>
  <c r="C17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<sst xmlns="http://schemas.openxmlformats.org/spreadsheetml/2006/main" count="54" uniqueCount="50">
  <si>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</si>
  <si>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</si>
  <si>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</si>
  <si>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</si>
  <si>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</si>
  <si>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</si>
  <si>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</si>
  <si>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</si>
  <si>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</si>
  <si>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</si>
  <si>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</si>
  <si>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</si>
  <si>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</si>
  <si>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</si>
  <si>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</si>
  <si>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</si>
  <si>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</si>
  <si>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</si>
  <si>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</si>
  <si>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</si>
  <si>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</si>
  <si>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</si>
  <si>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</si>
  <si>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</si>
  <si>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</si>
  <si>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</si>
  <si>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</si>
  <si>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</si>
  <si>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</si>
  <si>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</si>
  <si>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</si>
  <si>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</si>
  <si>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</si>
  <si>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</si>
  <si>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</si>
  <si>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</si>
  <si>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</si>
  <si>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</si>
  <si>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</si>
  <si>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</si>
  <si>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</si>
  <si>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</si>
  <si>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</si>
  <si>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V0348 Cen</t>
  </si>
  <si>
    <t>G7753-0154</t>
  </si>
  <si>
    <t>EA</t>
  </si>
  <si>
    <t>JBAV, 55</t>
  </si>
  <si>
    <t>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</si>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</sst>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V0348</a:t>
            </a:r>
            <a:r>
              <a:rPr lang="en-AU" baseline="0"/>
              <a:t>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-0.21965140002430417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-0.21965140002430417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4" sqref="F1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1" t="s">
        <v>43</v>
      </c>
      <c r="G1" s="35">
        <v>0</v>
      </c>
      <c r="H1" s="31"/>
      <c r="I1" s="42" t="s">
        <v>44</v>
      </c>
      <c r="J1" s="43" t="s">
        <v>43</v>
      </c>
      <c r="K1" s="34">
        <v>11.482900000000001</v>
      </c>
      <c r="L1" s="36">
        <v>-43.465299999999999</v>
      </c>
      <c r="M1" s="37">
        <v>25355.432000000001</v>
      </c>
      <c r="N1" s="37">
        <v>2.1524025999999998</v>
      </c>
      <c r="O1" s="38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25355.432000000001</v>
      </c>
      <c r="D7" s="29"/>
    </row>
    <row r="8" spans="1:15" x14ac:dyDescent="0.2">
      <c r="A8" t="s">
        <v>3</v>
      </c>
      <c r="C8" s="8">
        <v>2.1524025999999998</v>
      </c>
      <c r="D8" s="29"/>
    </row>
    <row r="9" spans="1:15" x14ac:dyDescent="0.2">
      <c r="A9" s="24" t="s">
        <v>32</v>
      </c>
      <c r="B9" s="25">
        <v>21</v>
      </c>
      <c r="C9" s="22" t="s">
        <v>48</v>
      </c>
      <c r="D9" s="23" t="s">
        <v>49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-1.3911672685053149E-5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0.01</v>
      </c>
    </row>
    <row r="15" spans="1:15" x14ac:dyDescent="0.2">
      <c r="A15" s="12" t="s">
        <v>17</v>
      </c>
      <c r="B15" s="10"/>
      <c r="C15" s="13">
        <f ca="1">(C7+C11)+(C8+C12)*INT(MAX(F21:F3533))</f>
        <v>59339.496999999974</v>
      </c>
      <c r="E15" s="14" t="s">
        <v>30</v>
      </c>
      <c r="F15" s="33">
        <f ca="1">NOW()+15018.5+$C$5/24</f>
        <v>59970.819802662038</v>
      </c>
    </row>
    <row r="16" spans="1:15" x14ac:dyDescent="0.2">
      <c r="A16" s="16" t="s">
        <v>4</v>
      </c>
      <c r="B16" s="10"/>
      <c r="C16" s="17">
        <f ca="1">+C8+C12</f>
        <v>2.1523886883273149</v>
      </c>
      <c r="E16" s="14" t="s">
        <v>35</v>
      </c>
      <c r="F16" s="15">
        <f ca="1">ROUND(2*(F15-$C$7)/$C$8,0)/2+F14</f>
        <v>16082.01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293.51</v>
      </c>
    </row>
    <row r="18" spans="1:21" ht="14.25" thickTop="1" thickBot="1" x14ac:dyDescent="0.25">
      <c r="A18" s="16" t="s">
        <v>5</v>
      </c>
      <c r="B18" s="10"/>
      <c r="C18" s="19">
        <f ca="1">+C15</f>
        <v>59339.496999999974</v>
      </c>
      <c r="D18" s="20">
        <f ca="1">+C16</f>
        <v>2.1523886883273149</v>
      </c>
      <c r="E18" s="14" t="s">
        <v>31</v>
      </c>
      <c r="F18" s="18">
        <f ca="1">+$C$15+$C$16*F17-15018.5-$C$5/24</f>
        <v>44953.140437244263</v>
      </c>
    </row>
    <row r="19" spans="1:21" ht="13.5" thickTop="1" x14ac:dyDescent="0.2">
      <c r="F19" s="39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25355.432000000001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0">
        <f>+C21-15018.5</f>
        <v>10336.932000000001</v>
      </c>
    </row>
    <row r="22" spans="1:21" x14ac:dyDescent="0.2">
      <c r="A22" s="44" t="s">
        <v>46</v>
      </c>
      <c r="B22" s="45" t="s">
        <v>47</v>
      </c>
      <c r="C22" s="46">
        <v>59339.496999999974</v>
      </c>
      <c r="D22" s="44">
        <v>7.0000000000000001E-3</v>
      </c>
      <c r="E22">
        <f>+(C22-C$7)/C$8</f>
        <v>15788.897950597149</v>
      </c>
      <c r="F22">
        <f>ROUND(2*E22,0)/2</f>
        <v>15789</v>
      </c>
      <c r="G22">
        <f>+C22-(C$7+F22*C$8)</f>
        <v>-0.21965140002430417</v>
      </c>
      <c r="I22">
        <f>+G22</f>
        <v>-0.21965140002430417</v>
      </c>
      <c r="O22">
        <f ca="1">+C$11+C$12*$F22</f>
        <v>-0.21965140002430417</v>
      </c>
      <c r="Q22" s="40">
        <f>+C22-15018.5</f>
        <v>44320.996999999974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2023-01-26T06:40:30Z</dcterms:modified>
</cp:coreProperties>
</file>