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57438EE2-605B-4F61-A41C-839C1D41D2E9}" xr6:coauthVersionLast="47" xr6:coauthVersionMax="47" xr10:uidLastSave="{00000000-0000-0000-0000-000000000000}"/>
  <bookViews>
    <workbookView xWindow="14235" yWindow="495" windowWidth="13590" windowHeight="1452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G11" i="1"/>
  <c r="F11" i="1"/>
  <c r="C8" i="1"/>
  <c r="C7" i="1"/>
  <c r="C21" i="1" s="1"/>
  <c r="A21" i="1"/>
  <c r="F15" i="1"/>
  <c r="F16" i="1" s="1"/>
  <c r="E21" i="1" l="1"/>
  <c r="F21" i="1" s="1"/>
  <c r="G21" i="1" s="1"/>
  <c r="C17" i="1"/>
  <c r="Q21" i="1"/>
  <c r="C12" i="1"/>
  <c r="C11" i="1"/>
  <c r="O22" i="1" l="1"/>
  <c r="C16" i="1"/>
  <c r="D18" i="1" s="1"/>
  <c r="C15" i="1"/>
  <c r="O21" i="1"/>
  <c r="K21" i="1"/>
  <c r="C18" i="1" l="1"/>
  <c r="F17" i="1"/>
  <c r="F18" i="1" s="1"/>
</calcChain>
</file>

<file path=xl/sharedStrings.xml><?xml version="1.0" encoding="utf-8"?>
<sst xmlns="http://schemas.openxmlformats.org/spreadsheetml/2006/main" count="51" uniqueCount="49">
  <si>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</si>
  <si>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</si>
  <si>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</si>
  <si>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</si>
  <si>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</si>
  <si>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</si>
  <si>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</si>
  <si>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</si>
  <si>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</si>
  <si>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</si>
  <si>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</si>
  <si>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</si>
  <si>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</si>
  <si>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</si>
  <si>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</si>
  <si>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</si>
  <si>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</si>
  <si>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</si>
  <si>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</si>
  <si>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</si>
  <si>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</si>
  <si>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</si>
  <si>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</si>
  <si>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</si>
  <si>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</si>
  <si>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</si>
  <si>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</si>
  <si>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</si>
  <si>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</si>
  <si>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</si>
  <si>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</si>
  <si>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</si>
  <si>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</si>
  <si>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</si>
  <si>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</si>
  <si>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</si>
  <si>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</si>
  <si>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</si>
  <si>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</si>
  <si>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</si>
  <si>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</si>
  <si>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</si>
  <si>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</si>
  <si>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</si>
  <si>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</si>
  <si>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E</t>
  </si>
  <si>
    <t>JBAV, 79</t>
  </si>
  <si>
    <t>I</t>
  </si>
  <si>
    <t>CzeV127 Cep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</si>
</sst>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b/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  <xf numFmtId="43" fontId="18" fillId="0" borderId="0" applyFont="0" applyFill="0" applyBorder="0" applyAlignment="0" applyProtection="0"/>
  </cellStyleXfs>
  <cellXfs count="44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6" fillId="0" borderId="0" xfId="0" applyFont="1" applyAlignment="1"/>
    <xf numFmtId="43" fontId="19" fillId="0" borderId="0" xfId="8" applyFont="1" applyBorder="1"/>
    <xf numFmtId="166" fontId="19" fillId="0" borderId="0" xfId="0" applyNumberFormat="1" applyFont="1" applyAlignment="1" applyProtection="1">
      <alignment vertical="center" wrapText="1"/>
      <protection locked="0"/>
    </xf>
    <xf numFmtId="0" fontId="19" fillId="0" borderId="0" xfId="0" applyFont="1" applyAlignment="1">
      <alignment vertical="center" wrapText="1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CzeV127 Cep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7.0000000000000001E-3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27" sqref="F27:F2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1406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6" t="s">
        <v>48</v>
      </c>
      <c r="F1" s="31" t="s">
        <v>44</v>
      </c>
      <c r="G1" s="27"/>
      <c r="H1" s="23"/>
      <c r="I1" s="32"/>
      <c r="J1" s="33" t="s">
        <v>42</v>
      </c>
      <c r="K1" s="26"/>
      <c r="L1" s="28"/>
      <c r="M1" s="29"/>
      <c r="N1" s="29"/>
      <c r="O1" s="30"/>
    </row>
    <row r="2" spans="1:15" x14ac:dyDescent="0.2">
      <c r="A2" t="s">
        <v>23</v>
      </c>
      <c r="B2" s="40" t="s">
        <v>45</v>
      </c>
      <c r="C2" s="34"/>
      <c r="D2" s="2"/>
    </row>
    <row r="4" spans="1:15" x14ac:dyDescent="0.2">
      <c r="A4" s="37" t="s">
        <v>0</v>
      </c>
      <c r="C4" s="2" t="s">
        <v>37</v>
      </c>
      <c r="D4" s="2" t="s">
        <v>37</v>
      </c>
    </row>
    <row r="5" spans="1:15" x14ac:dyDescent="0.2">
      <c r="A5" s="38" t="s">
        <v>28</v>
      </c>
      <c r="B5" s="7"/>
      <c r="C5" s="35">
        <v>-9.5</v>
      </c>
      <c r="D5" s="7" t="s">
        <v>29</v>
      </c>
      <c r="E5" s="7"/>
    </row>
    <row r="6" spans="1:15" x14ac:dyDescent="0.2">
      <c r="A6" s="37" t="s">
        <v>1</v>
      </c>
    </row>
    <row r="7" spans="1:15" x14ac:dyDescent="0.2">
      <c r="A7" t="s">
        <v>2</v>
      </c>
      <c r="C7" s="6">
        <f>M1</f>
        <v>0</v>
      </c>
      <c r="D7" s="39"/>
    </row>
    <row r="8" spans="1:15" x14ac:dyDescent="0.2">
      <c r="A8" t="s">
        <v>3</v>
      </c>
      <c r="C8" s="6">
        <f>N1</f>
        <v>0</v>
      </c>
      <c r="D8" s="39"/>
    </row>
    <row r="9" spans="1:15" x14ac:dyDescent="0.2">
      <c r="A9" s="20" t="s">
        <v>32</v>
      </c>
      <c r="B9" s="21">
        <v>21</v>
      </c>
      <c r="C9" s="18"/>
      <c r="D9" s="19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7" t="e">
        <f ca="1">INTERCEPT(INDIRECT($G$11):G992,INDIRECT($F$11):F992)</f>
        <v>#DIV/0!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7" t="e">
        <f ca="1">SLOPE(INDIRECT($G$11):G992,INDIRECT($F$11):F992)</f>
        <v>#DIV/0!</v>
      </c>
      <c r="D12" s="2"/>
      <c r="E12" s="7"/>
    </row>
    <row r="13" spans="1:15" x14ac:dyDescent="0.2">
      <c r="A13" s="7" t="s">
        <v>18</v>
      </c>
      <c r="B13" s="7"/>
      <c r="C13" s="2" t="s">
        <v>13</v>
      </c>
    </row>
    <row r="14" spans="1:15" x14ac:dyDescent="0.2">
      <c r="A14" s="7"/>
      <c r="B14" s="7"/>
      <c r="C14" s="7"/>
      <c r="E14" s="10" t="s">
        <v>34</v>
      </c>
      <c r="F14" s="24">
        <v>1</v>
      </c>
    </row>
    <row r="15" spans="1:15" x14ac:dyDescent="0.2">
      <c r="A15" s="8" t="s">
        <v>17</v>
      </c>
      <c r="B15" s="7"/>
      <c r="C15" s="9" t="e">
        <f ca="1">(C7+C11)+(C8+C12)*INT(MAX(F21:F3533))</f>
        <v>#DIV/0!</v>
      </c>
      <c r="E15" s="10" t="s">
        <v>30</v>
      </c>
      <c r="F15" s="25">
        <f ca="1">NOW()+15018.5+$C$5/24</f>
        <v>60174.861421990739</v>
      </c>
    </row>
    <row r="16" spans="1:15" x14ac:dyDescent="0.2">
      <c r="A16" s="12" t="s">
        <v>4</v>
      </c>
      <c r="B16" s="7"/>
      <c r="C16" s="13" t="e">
        <f ca="1">+C8+C12</f>
        <v>#DIV/0!</v>
      </c>
      <c r="E16" s="10" t="s">
        <v>35</v>
      </c>
      <c r="F16" s="11" t="e">
        <f ca="1">ROUND(2*(F15-$C$7)/$C$8,0)/2+F14</f>
        <v>#DIV/0!</v>
      </c>
    </row>
    <row r="17" spans="1:21" ht="13.5" thickBot="1" x14ac:dyDescent="0.25">
      <c r="A17" s="10" t="s">
        <v>27</v>
      </c>
      <c r="B17" s="7"/>
      <c r="C17" s="7">
        <f>COUNT(C21:C2191)</f>
        <v>2</v>
      </c>
      <c r="E17" s="10" t="s">
        <v>36</v>
      </c>
      <c r="F17" s="19" t="e">
        <f ca="1">ROUND(2*(F15-$C$15)/$C$16,0)/2+F14</f>
        <v>#DIV/0!</v>
      </c>
    </row>
    <row r="18" spans="1:21" ht="14.25" thickTop="1" thickBot="1" x14ac:dyDescent="0.25">
      <c r="A18" s="12" t="s">
        <v>5</v>
      </c>
      <c r="B18" s="7"/>
      <c r="C18" s="15" t="e">
        <f ca="1">+C15</f>
        <v>#DIV/0!</v>
      </c>
      <c r="D18" s="16" t="e">
        <f ca="1">+C16</f>
        <v>#DIV/0!</v>
      </c>
      <c r="E18" s="10" t="s">
        <v>31</v>
      </c>
      <c r="F18" s="14" t="e">
        <f ca="1">+$C$15+$C$16*F17-15018.5-$C$5/24</f>
        <v>#DIV/0!</v>
      </c>
    </row>
    <row r="19" spans="1:21" ht="13.5" thickTop="1" x14ac:dyDescent="0.2">
      <c r="F19" t="s">
        <v>43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1" x14ac:dyDescent="0.2">
      <c r="A21">
        <f>D7</f>
        <v>0</v>
      </c>
      <c r="C21" s="6">
        <f>C$7</f>
        <v>0</v>
      </c>
      <c r="D21" s="6" t="s">
        <v>13</v>
      </c>
      <c r="E21" t="e">
        <f>+(C21-C$7)/C$8</f>
        <v>#DIV/0!</v>
      </c>
      <c r="F21" t="e">
        <f>ROUND(2*E21,0)/2</f>
        <v>#DIV/0!</v>
      </c>
      <c r="G21" t="e">
        <f>+C21-(C$7+F21*C$8)</f>
        <v>#DIV/0!</v>
      </c>
      <c r="K21" t="e">
        <f>+G21</f>
        <v>#DIV/0!</v>
      </c>
      <c r="O21" t="e">
        <f ca="1">+C$11+C$12*$F21</f>
        <v>#DIV/0!</v>
      </c>
      <c r="Q21" s="1">
        <f>+C21-15018.5</f>
        <v>-15018.5</v>
      </c>
    </row>
    <row r="22" spans="1:21" x14ac:dyDescent="0.2">
      <c r="A22" s="41" t="s">
        <v>46</v>
      </c>
      <c r="B22" s="41" t="s">
        <v>47</v>
      </c>
      <c r="C22" s="42">
        <v>59871.387000000104</v>
      </c>
      <c r="D22" s="43">
        <v>7.0000000000000001E-3</v>
      </c>
      <c r="E22" t="e">
        <f>+(C22-C$7)/C$8</f>
        <v>#DIV/0!</v>
      </c>
      <c r="F22" t="e">
        <f>ROUND(2*E22,0)/2</f>
        <v>#DIV/0!</v>
      </c>
      <c r="G22" t="e">
        <f>+C22-(C$7+F22*C$8)</f>
        <v>#DIV/0!</v>
      </c>
      <c r="K22" t="e">
        <f>+G22</f>
        <v>#DIV/0!</v>
      </c>
      <c r="O22" t="e">
        <f ca="1">+C$11+C$12*$F22</f>
        <v>#DIV/0!</v>
      </c>
      <c r="Q22" s="1">
        <f>+C22-15018.5</f>
        <v>44852.887000000104</v>
      </c>
    </row>
    <row r="23" spans="1:21" x14ac:dyDescent="0.2">
      <c r="C23" s="6"/>
      <c r="D23" s="6"/>
      <c r="Q23" s="1"/>
    </row>
    <row r="24" spans="1:21" x14ac:dyDescent="0.2">
      <c r="C24" s="6"/>
      <c r="D24" s="6"/>
      <c r="Q24" s="1"/>
    </row>
    <row r="25" spans="1:21" x14ac:dyDescent="0.2">
      <c r="C25" s="6"/>
      <c r="D25" s="6"/>
      <c r="Q25" s="1"/>
    </row>
    <row r="26" spans="1:21" x14ac:dyDescent="0.2">
      <c r="C26" s="6"/>
      <c r="D26" s="6"/>
      <c r="Q26" s="1"/>
    </row>
    <row r="27" spans="1:21" x14ac:dyDescent="0.2">
      <c r="C27" s="6"/>
      <c r="D27" s="6"/>
      <c r="Q27" s="1"/>
    </row>
    <row r="28" spans="1:21" x14ac:dyDescent="0.2">
      <c r="C28" s="6"/>
      <c r="D28" s="6"/>
      <c r="Q28" s="1"/>
    </row>
    <row r="29" spans="1:21" x14ac:dyDescent="0.2">
      <c r="C29" s="6"/>
      <c r="D29" s="6"/>
      <c r="Q29" s="1"/>
    </row>
    <row r="30" spans="1:21" x14ac:dyDescent="0.2">
      <c r="C30" s="6"/>
      <c r="D30" s="6"/>
      <c r="Q30" s="1"/>
    </row>
    <row r="31" spans="1:21" x14ac:dyDescent="0.2">
      <c r="C31" s="6"/>
      <c r="D31" s="6"/>
      <c r="Q31" s="1"/>
    </row>
    <row r="32" spans="1:21" x14ac:dyDescent="0.2">
      <c r="C32" s="6"/>
      <c r="D32" s="6"/>
      <c r="Q32" s="1"/>
    </row>
    <row r="33" spans="3:17" x14ac:dyDescent="0.2">
      <c r="C33" s="6"/>
      <c r="D33" s="6"/>
      <c r="Q33" s="1"/>
    </row>
    <row r="34" spans="3:17" x14ac:dyDescent="0.2">
      <c r="C34" s="6"/>
      <c r="D34" s="6"/>
    </row>
    <row r="35" spans="3:17" x14ac:dyDescent="0.2">
      <c r="C35" s="6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2023-08-18T08:40:26Z</dcterms:modified>
</cp:coreProperties>
</file>