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09C8D59-5151-4508-8600-D103D7E5D3F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54" i="1" l="1"/>
  <c r="F1354" i="1" s="1"/>
  <c r="G1354" i="1" s="1"/>
  <c r="K1354" i="1" s="1"/>
  <c r="S1354" i="1"/>
  <c r="E1355" i="1"/>
  <c r="F1355" i="1" s="1"/>
  <c r="G1355" i="1" s="1"/>
  <c r="K1355" i="1" s="1"/>
  <c r="S1355" i="1"/>
  <c r="E1356" i="1"/>
  <c r="F1356" i="1"/>
  <c r="G1356" i="1"/>
  <c r="K1356" i="1" s="1"/>
  <c r="S1356" i="1"/>
  <c r="S1351" i="1"/>
  <c r="S1352" i="1"/>
  <c r="S1353" i="1"/>
  <c r="S1340" i="1"/>
  <c r="S1341" i="1"/>
  <c r="S1345" i="1"/>
  <c r="S1346" i="1"/>
  <c r="S1347" i="1"/>
  <c r="S1348" i="1"/>
  <c r="S1349" i="1"/>
  <c r="S1350" i="1"/>
  <c r="S1335" i="1"/>
  <c r="S1342" i="1"/>
  <c r="S1343" i="1"/>
  <c r="S1344" i="1"/>
  <c r="S1331" i="1"/>
  <c r="S1339" i="1"/>
  <c r="S1338" i="1"/>
  <c r="S1334" i="1"/>
  <c r="S1332" i="1"/>
  <c r="S1336" i="1"/>
  <c r="S1337" i="1"/>
  <c r="S1333" i="1"/>
  <c r="S1330" i="1"/>
  <c r="S1329" i="1"/>
  <c r="S1328" i="1"/>
  <c r="S1327" i="1"/>
  <c r="E1350" i="1"/>
  <c r="F1350" i="1" s="1"/>
  <c r="G1350" i="1" s="1"/>
  <c r="K1350" i="1" s="1"/>
  <c r="S1320" i="1"/>
  <c r="D9" i="1"/>
  <c r="C9" i="1"/>
  <c r="S1319" i="1"/>
  <c r="S1316" i="1"/>
  <c r="S1313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89" i="1"/>
  <c r="S1288" i="1"/>
  <c r="S1287" i="1"/>
  <c r="S1286" i="1"/>
  <c r="S1285" i="1"/>
  <c r="S1284" i="1"/>
  <c r="S1281" i="1"/>
  <c r="S1280" i="1"/>
  <c r="S1278" i="1"/>
  <c r="S1275" i="1"/>
  <c r="S1274" i="1"/>
  <c r="S1273" i="1"/>
  <c r="S1272" i="1"/>
  <c r="S1271" i="1"/>
  <c r="S1270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3" i="1"/>
  <c r="S1252" i="1"/>
  <c r="S1251" i="1"/>
  <c r="S1248" i="1"/>
  <c r="S1247" i="1"/>
  <c r="S1246" i="1"/>
  <c r="S1245" i="1"/>
  <c r="S1244" i="1"/>
  <c r="S1243" i="1"/>
  <c r="S1242" i="1"/>
  <c r="S1238" i="1"/>
  <c r="S1234" i="1"/>
  <c r="S1228" i="1"/>
  <c r="S1218" i="1"/>
  <c r="S1216" i="1"/>
  <c r="S1215" i="1"/>
  <c r="S1204" i="1"/>
  <c r="S1163" i="1"/>
  <c r="S1123" i="1"/>
  <c r="S1082" i="1"/>
  <c r="S1003" i="1"/>
  <c r="S997" i="1"/>
  <c r="S996" i="1"/>
  <c r="S984" i="1"/>
  <c r="S982" i="1"/>
  <c r="S980" i="1"/>
  <c r="S895" i="1"/>
  <c r="S871" i="1"/>
  <c r="S848" i="1"/>
  <c r="S834" i="1"/>
  <c r="S833" i="1"/>
  <c r="S829" i="1"/>
  <c r="S828" i="1"/>
  <c r="S825" i="1"/>
  <c r="S820" i="1"/>
  <c r="S819" i="1"/>
  <c r="S813" i="1"/>
  <c r="S808" i="1"/>
  <c r="S804" i="1"/>
  <c r="S799" i="1"/>
  <c r="S793" i="1"/>
  <c r="S780" i="1"/>
  <c r="S779" i="1"/>
  <c r="S778" i="1"/>
  <c r="S777" i="1"/>
  <c r="S769" i="1"/>
  <c r="S762" i="1"/>
  <c r="S761" i="1"/>
  <c r="S760" i="1"/>
  <c r="S756" i="1"/>
  <c r="S742" i="1"/>
  <c r="S740" i="1"/>
  <c r="S736" i="1"/>
  <c r="S734" i="1"/>
  <c r="S728" i="1"/>
  <c r="S726" i="1"/>
  <c r="S723" i="1"/>
  <c r="S720" i="1"/>
  <c r="S711" i="1"/>
  <c r="S708" i="1"/>
  <c r="S704" i="1"/>
  <c r="S698" i="1"/>
  <c r="S692" i="1"/>
  <c r="S689" i="1"/>
  <c r="S675" i="1"/>
  <c r="S674" i="1"/>
  <c r="S673" i="1"/>
  <c r="S664" i="1"/>
  <c r="S663" i="1"/>
  <c r="S662" i="1"/>
  <c r="S660" i="1"/>
  <c r="S659" i="1"/>
  <c r="S658" i="1"/>
  <c r="S656" i="1"/>
  <c r="S655" i="1"/>
  <c r="S654" i="1"/>
  <c r="S652" i="1"/>
  <c r="S648" i="1"/>
  <c r="S645" i="1"/>
  <c r="S642" i="1"/>
  <c r="S640" i="1"/>
  <c r="S638" i="1"/>
  <c r="S636" i="1"/>
  <c r="S624" i="1"/>
  <c r="S623" i="1"/>
  <c r="S621" i="1"/>
  <c r="S619" i="1"/>
  <c r="S618" i="1"/>
  <c r="S616" i="1"/>
  <c r="S615" i="1"/>
  <c r="S614" i="1"/>
  <c r="S613" i="1"/>
  <c r="S609" i="1"/>
  <c r="S602" i="1"/>
  <c r="S601" i="1"/>
  <c r="S600" i="1"/>
  <c r="S591" i="1"/>
  <c r="S590" i="1"/>
  <c r="S578" i="1"/>
  <c r="S574" i="1"/>
  <c r="S573" i="1"/>
  <c r="S572" i="1"/>
  <c r="S566" i="1"/>
  <c r="S563" i="1"/>
  <c r="S560" i="1"/>
  <c r="S558" i="1"/>
  <c r="S556" i="1"/>
  <c r="S554" i="1"/>
  <c r="S534" i="1"/>
  <c r="S533" i="1"/>
  <c r="S532" i="1"/>
  <c r="S531" i="1"/>
  <c r="S530" i="1"/>
  <c r="S529" i="1"/>
  <c r="S528" i="1"/>
  <c r="S524" i="1"/>
  <c r="S519" i="1"/>
  <c r="S517" i="1"/>
  <c r="S508" i="1"/>
  <c r="S507" i="1"/>
  <c r="S499" i="1"/>
  <c r="S493" i="1"/>
  <c r="S492" i="1"/>
  <c r="S491" i="1"/>
  <c r="S487" i="1"/>
  <c r="S486" i="1"/>
  <c r="S482" i="1"/>
  <c r="S483" i="1"/>
  <c r="S455" i="1"/>
  <c r="S426" i="1"/>
  <c r="S425" i="1"/>
  <c r="S424" i="1"/>
  <c r="S423" i="1"/>
  <c r="S422" i="1"/>
  <c r="S420" i="1"/>
  <c r="S414" i="1"/>
  <c r="S411" i="1"/>
  <c r="S410" i="1"/>
  <c r="S409" i="1"/>
  <c r="S408" i="1"/>
  <c r="S407" i="1"/>
  <c r="S405" i="1"/>
  <c r="S404" i="1"/>
  <c r="S403" i="1"/>
  <c r="S402" i="1"/>
  <c r="S394" i="1"/>
  <c r="S384" i="1"/>
  <c r="S379" i="1"/>
  <c r="S378" i="1"/>
  <c r="S376" i="1"/>
  <c r="S374" i="1"/>
  <c r="S373" i="1"/>
  <c r="S372" i="1"/>
  <c r="S369" i="1"/>
  <c r="S365" i="1"/>
  <c r="S363" i="1"/>
  <c r="S362" i="1"/>
  <c r="S360" i="1"/>
  <c r="S359" i="1"/>
  <c r="S358" i="1"/>
  <c r="S357" i="1"/>
  <c r="S356" i="1"/>
  <c r="S355" i="1"/>
  <c r="S354" i="1"/>
  <c r="S352" i="1"/>
  <c r="S351" i="1"/>
  <c r="S348" i="1"/>
  <c r="S347" i="1"/>
  <c r="S341" i="1"/>
  <c r="S340" i="1"/>
  <c r="S338" i="1"/>
  <c r="S339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2" i="1"/>
  <c r="S308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G718" i="2"/>
  <c r="C718" i="2"/>
  <c r="E718" i="2"/>
  <c r="G717" i="2"/>
  <c r="C717" i="2"/>
  <c r="E717" i="2"/>
  <c r="G716" i="2"/>
  <c r="C716" i="2"/>
  <c r="E716" i="2"/>
  <c r="G715" i="2"/>
  <c r="C715" i="2"/>
  <c r="E715" i="2"/>
  <c r="G714" i="2"/>
  <c r="C714" i="2"/>
  <c r="E714" i="2"/>
  <c r="G713" i="2"/>
  <c r="C713" i="2"/>
  <c r="E713" i="2"/>
  <c r="G1283" i="2"/>
  <c r="C1283" i="2"/>
  <c r="E1283" i="2"/>
  <c r="G1282" i="2"/>
  <c r="C1282" i="2"/>
  <c r="E1282" i="2"/>
  <c r="G712" i="2"/>
  <c r="C712" i="2"/>
  <c r="E712" i="2"/>
  <c r="G1281" i="2"/>
  <c r="C1281" i="2"/>
  <c r="E1281" i="2"/>
  <c r="G1280" i="2"/>
  <c r="C1280" i="2"/>
  <c r="E1280" i="2"/>
  <c r="G1279" i="2"/>
  <c r="C1279" i="2"/>
  <c r="E1279" i="2"/>
  <c r="G711" i="2"/>
  <c r="C711" i="2"/>
  <c r="E711" i="2"/>
  <c r="G1278" i="2"/>
  <c r="C1278" i="2"/>
  <c r="E1278" i="2"/>
  <c r="G710" i="2"/>
  <c r="C710" i="2"/>
  <c r="E710" i="2"/>
  <c r="G709" i="2"/>
  <c r="C709" i="2"/>
  <c r="E709" i="2"/>
  <c r="G1277" i="2"/>
  <c r="C1277" i="2"/>
  <c r="E1277" i="2"/>
  <c r="G708" i="2"/>
  <c r="C708" i="2"/>
  <c r="E708" i="2"/>
  <c r="G1276" i="2"/>
  <c r="C1276" i="2"/>
  <c r="E1276" i="2"/>
  <c r="G1275" i="2"/>
  <c r="C1275" i="2"/>
  <c r="E1275" i="2"/>
  <c r="G1274" i="2"/>
  <c r="C1274" i="2"/>
  <c r="E1274" i="2"/>
  <c r="G1273" i="2"/>
  <c r="C1273" i="2"/>
  <c r="E1273" i="2"/>
  <c r="G1272" i="2"/>
  <c r="C1272" i="2"/>
  <c r="E1272" i="2"/>
  <c r="G1271" i="2"/>
  <c r="C1271" i="2"/>
  <c r="E1271" i="2"/>
  <c r="G1270" i="2"/>
  <c r="C1270" i="2"/>
  <c r="E1270" i="2"/>
  <c r="G1269" i="2"/>
  <c r="C1269" i="2"/>
  <c r="E1269" i="2"/>
  <c r="G1268" i="2"/>
  <c r="C1268" i="2"/>
  <c r="E1268" i="2"/>
  <c r="G1267" i="2"/>
  <c r="C1267" i="2"/>
  <c r="E1267" i="2"/>
  <c r="G1266" i="2"/>
  <c r="C1266" i="2"/>
  <c r="E1266" i="2"/>
  <c r="G1265" i="2"/>
  <c r="C1265" i="2"/>
  <c r="E1265" i="2"/>
  <c r="G1264" i="2"/>
  <c r="C1264" i="2"/>
  <c r="E1264" i="2"/>
  <c r="G1263" i="2"/>
  <c r="C1263" i="2"/>
  <c r="E1263" i="2"/>
  <c r="G1262" i="2"/>
  <c r="C1262" i="2"/>
  <c r="E1262" i="2"/>
  <c r="G1261" i="2"/>
  <c r="C1261" i="2"/>
  <c r="E1261" i="2"/>
  <c r="G1260" i="2"/>
  <c r="C1260" i="2"/>
  <c r="E1260" i="2"/>
  <c r="G1259" i="2"/>
  <c r="C1259" i="2"/>
  <c r="E1259" i="2"/>
  <c r="G1258" i="2"/>
  <c r="C1258" i="2"/>
  <c r="E1258" i="2"/>
  <c r="G1257" i="2"/>
  <c r="C1257" i="2"/>
  <c r="E1257" i="2"/>
  <c r="G1256" i="2"/>
  <c r="C1256" i="2"/>
  <c r="E1256" i="2"/>
  <c r="G707" i="2"/>
  <c r="C707" i="2"/>
  <c r="E707" i="2"/>
  <c r="G1255" i="2"/>
  <c r="C1255" i="2"/>
  <c r="E1255" i="2"/>
  <c r="G1254" i="2"/>
  <c r="C1254" i="2"/>
  <c r="E1254" i="2"/>
  <c r="G1253" i="2"/>
  <c r="C1253" i="2"/>
  <c r="E1253" i="2"/>
  <c r="G1252" i="2"/>
  <c r="C1252" i="2"/>
  <c r="E1252" i="2"/>
  <c r="G1251" i="2"/>
  <c r="C1251" i="2"/>
  <c r="E1251" i="2"/>
  <c r="G1250" i="2"/>
  <c r="C1250" i="2"/>
  <c r="E1250" i="2"/>
  <c r="G706" i="2"/>
  <c r="C706" i="2"/>
  <c r="E706" i="2"/>
  <c r="G1249" i="2"/>
  <c r="C1249" i="2"/>
  <c r="E1249" i="2"/>
  <c r="G1248" i="2"/>
  <c r="C1248" i="2"/>
  <c r="E1248" i="2"/>
  <c r="G705" i="2"/>
  <c r="C705" i="2"/>
  <c r="E705" i="2"/>
  <c r="G1247" i="2"/>
  <c r="C1247" i="2"/>
  <c r="E1247" i="2"/>
  <c r="G704" i="2"/>
  <c r="C704" i="2"/>
  <c r="E704" i="2"/>
  <c r="G703" i="2"/>
  <c r="C703" i="2"/>
  <c r="E703" i="2"/>
  <c r="G1246" i="2"/>
  <c r="C1246" i="2"/>
  <c r="E1246" i="2"/>
  <c r="G1245" i="2"/>
  <c r="C1245" i="2"/>
  <c r="E1245" i="2"/>
  <c r="G1244" i="2"/>
  <c r="C1244" i="2"/>
  <c r="E1244" i="2"/>
  <c r="G1243" i="2"/>
  <c r="C1243" i="2"/>
  <c r="E1243" i="2"/>
  <c r="G1242" i="2"/>
  <c r="C1242" i="2"/>
  <c r="E1242" i="2"/>
  <c r="G1241" i="2"/>
  <c r="C1241" i="2"/>
  <c r="E1241" i="2"/>
  <c r="G702" i="2"/>
  <c r="C702" i="2"/>
  <c r="E702" i="2"/>
  <c r="G1240" i="2"/>
  <c r="C1240" i="2"/>
  <c r="E1240" i="2"/>
  <c r="G1239" i="2"/>
  <c r="C1239" i="2"/>
  <c r="E1239" i="2"/>
  <c r="G1238" i="2"/>
  <c r="C1238" i="2"/>
  <c r="E1238" i="2"/>
  <c r="G1237" i="2"/>
  <c r="C1237" i="2"/>
  <c r="E1237" i="2"/>
  <c r="G1236" i="2"/>
  <c r="C1236" i="2"/>
  <c r="E1236" i="2"/>
  <c r="G1235" i="2"/>
  <c r="C1235" i="2"/>
  <c r="E1235" i="2"/>
  <c r="G1234" i="2"/>
  <c r="C1234" i="2"/>
  <c r="E1234" i="2"/>
  <c r="G1233" i="2"/>
  <c r="C1233" i="2"/>
  <c r="E1233" i="2"/>
  <c r="G1232" i="2"/>
  <c r="C1232" i="2"/>
  <c r="E1232" i="2"/>
  <c r="G1231" i="2"/>
  <c r="C1231" i="2"/>
  <c r="E1231" i="2"/>
  <c r="G1230" i="2"/>
  <c r="C1230" i="2"/>
  <c r="E1230" i="2"/>
  <c r="G1229" i="2"/>
  <c r="C1229" i="2"/>
  <c r="E1229" i="2"/>
  <c r="G1228" i="2"/>
  <c r="C1228" i="2"/>
  <c r="E1228" i="2"/>
  <c r="G701" i="2"/>
  <c r="C701" i="2"/>
  <c r="E701" i="2"/>
  <c r="G1227" i="2"/>
  <c r="C1227" i="2"/>
  <c r="E1227" i="2"/>
  <c r="G1226" i="2"/>
  <c r="C1226" i="2"/>
  <c r="E1226" i="2"/>
  <c r="G1225" i="2"/>
  <c r="C1225" i="2"/>
  <c r="E1225" i="2"/>
  <c r="G700" i="2"/>
  <c r="C700" i="2"/>
  <c r="E700" i="2"/>
  <c r="G1224" i="2"/>
  <c r="C1224" i="2"/>
  <c r="E1224" i="2"/>
  <c r="G1223" i="2"/>
  <c r="C1223" i="2"/>
  <c r="E1223" i="2"/>
  <c r="G1222" i="2"/>
  <c r="C1222" i="2"/>
  <c r="E1222" i="2"/>
  <c r="G1221" i="2"/>
  <c r="C1221" i="2"/>
  <c r="E1221" i="2"/>
  <c r="G1220" i="2"/>
  <c r="C1220" i="2"/>
  <c r="E1220" i="2"/>
  <c r="G1219" i="2"/>
  <c r="C1219" i="2"/>
  <c r="E1219" i="2"/>
  <c r="G1218" i="2"/>
  <c r="C1218" i="2"/>
  <c r="E1218" i="2"/>
  <c r="G699" i="2"/>
  <c r="C699" i="2"/>
  <c r="E699" i="2"/>
  <c r="G698" i="2"/>
  <c r="C698" i="2"/>
  <c r="E698" i="2"/>
  <c r="G697" i="2"/>
  <c r="C697" i="2"/>
  <c r="E697" i="2"/>
  <c r="G1217" i="2"/>
  <c r="C1217" i="2"/>
  <c r="E1217" i="2"/>
  <c r="G696" i="2"/>
  <c r="C696" i="2"/>
  <c r="E696" i="2"/>
  <c r="G695" i="2"/>
  <c r="C695" i="2"/>
  <c r="E695" i="2"/>
  <c r="G694" i="2"/>
  <c r="C694" i="2"/>
  <c r="E694" i="2"/>
  <c r="G1216" i="2"/>
  <c r="C1216" i="2"/>
  <c r="E1216" i="2"/>
  <c r="G693" i="2"/>
  <c r="C693" i="2"/>
  <c r="E693" i="2"/>
  <c r="G692" i="2"/>
  <c r="C692" i="2"/>
  <c r="E692" i="2"/>
  <c r="G691" i="2"/>
  <c r="C691" i="2"/>
  <c r="E691" i="2"/>
  <c r="G690" i="2"/>
  <c r="C690" i="2"/>
  <c r="E690" i="2"/>
  <c r="G689" i="2"/>
  <c r="C689" i="2"/>
  <c r="E689" i="2"/>
  <c r="G1215" i="2"/>
  <c r="C1215" i="2"/>
  <c r="E1215" i="2"/>
  <c r="G688" i="2"/>
  <c r="C688" i="2"/>
  <c r="E688" i="2"/>
  <c r="G687" i="2"/>
  <c r="C687" i="2"/>
  <c r="E687" i="2"/>
  <c r="G686" i="2"/>
  <c r="C686" i="2"/>
  <c r="E686" i="2"/>
  <c r="G685" i="2"/>
  <c r="C685" i="2"/>
  <c r="E685" i="2"/>
  <c r="G684" i="2"/>
  <c r="C684" i="2"/>
  <c r="E684" i="2"/>
  <c r="G683" i="2"/>
  <c r="C683" i="2"/>
  <c r="E683" i="2"/>
  <c r="G682" i="2"/>
  <c r="C682" i="2"/>
  <c r="E682" i="2"/>
  <c r="G681" i="2"/>
  <c r="C681" i="2"/>
  <c r="E681" i="2"/>
  <c r="G680" i="2"/>
  <c r="C680" i="2"/>
  <c r="E680" i="2"/>
  <c r="G679" i="2"/>
  <c r="C679" i="2"/>
  <c r="E679" i="2"/>
  <c r="G1214" i="2"/>
  <c r="C1214" i="2"/>
  <c r="E1214" i="2"/>
  <c r="G678" i="2"/>
  <c r="C678" i="2"/>
  <c r="E678" i="2"/>
  <c r="G1213" i="2"/>
  <c r="C1213" i="2"/>
  <c r="E1213" i="2"/>
  <c r="G1212" i="2"/>
  <c r="C1212" i="2"/>
  <c r="E1212" i="2"/>
  <c r="G677" i="2"/>
  <c r="C677" i="2"/>
  <c r="E677" i="2"/>
  <c r="G676" i="2"/>
  <c r="C676" i="2"/>
  <c r="E676" i="2"/>
  <c r="G675" i="2"/>
  <c r="C675" i="2"/>
  <c r="E675" i="2"/>
  <c r="G674" i="2"/>
  <c r="C674" i="2"/>
  <c r="E674" i="2"/>
  <c r="G673" i="2"/>
  <c r="C673" i="2"/>
  <c r="E673" i="2"/>
  <c r="G672" i="2"/>
  <c r="C672" i="2"/>
  <c r="E672" i="2"/>
  <c r="G671" i="2"/>
  <c r="C671" i="2"/>
  <c r="E671" i="2"/>
  <c r="G670" i="2"/>
  <c r="C670" i="2"/>
  <c r="E670" i="2"/>
  <c r="G669" i="2"/>
  <c r="C669" i="2"/>
  <c r="E669" i="2"/>
  <c r="G668" i="2"/>
  <c r="C668" i="2"/>
  <c r="E668" i="2"/>
  <c r="G1211" i="2"/>
  <c r="C1211" i="2"/>
  <c r="E1211" i="2"/>
  <c r="G667" i="2"/>
  <c r="C667" i="2"/>
  <c r="E667" i="2"/>
  <c r="G666" i="2"/>
  <c r="C666" i="2"/>
  <c r="E666" i="2"/>
  <c r="G665" i="2"/>
  <c r="C665" i="2"/>
  <c r="E665" i="2"/>
  <c r="G664" i="2"/>
  <c r="C664" i="2"/>
  <c r="E664" i="2"/>
  <c r="G663" i="2"/>
  <c r="C663" i="2"/>
  <c r="E663" i="2"/>
  <c r="G662" i="2"/>
  <c r="C662" i="2"/>
  <c r="E662" i="2"/>
  <c r="G661" i="2"/>
  <c r="C661" i="2"/>
  <c r="E661" i="2"/>
  <c r="G660" i="2"/>
  <c r="C660" i="2"/>
  <c r="E660" i="2"/>
  <c r="G659" i="2"/>
  <c r="C659" i="2"/>
  <c r="E659" i="2"/>
  <c r="G658" i="2"/>
  <c r="C658" i="2"/>
  <c r="E658" i="2"/>
  <c r="G657" i="2"/>
  <c r="C657" i="2"/>
  <c r="E657" i="2"/>
  <c r="G656" i="2"/>
  <c r="C656" i="2"/>
  <c r="E656" i="2"/>
  <c r="G655" i="2"/>
  <c r="C655" i="2"/>
  <c r="E655" i="2"/>
  <c r="G654" i="2"/>
  <c r="C654" i="2"/>
  <c r="E654" i="2"/>
  <c r="G653" i="2"/>
  <c r="C653" i="2"/>
  <c r="E653" i="2"/>
  <c r="G652" i="2"/>
  <c r="C652" i="2"/>
  <c r="E652" i="2"/>
  <c r="G651" i="2"/>
  <c r="C651" i="2"/>
  <c r="E651" i="2"/>
  <c r="G650" i="2"/>
  <c r="C650" i="2"/>
  <c r="E650" i="2"/>
  <c r="G649" i="2"/>
  <c r="C649" i="2"/>
  <c r="E649" i="2"/>
  <c r="G648" i="2"/>
  <c r="C648" i="2"/>
  <c r="E648" i="2"/>
  <c r="G647" i="2"/>
  <c r="C647" i="2"/>
  <c r="E647" i="2"/>
  <c r="G646" i="2"/>
  <c r="C646" i="2"/>
  <c r="E646" i="2"/>
  <c r="G645" i="2"/>
  <c r="C645" i="2"/>
  <c r="E645" i="2"/>
  <c r="G644" i="2"/>
  <c r="C644" i="2"/>
  <c r="E644" i="2"/>
  <c r="G643" i="2"/>
  <c r="C643" i="2"/>
  <c r="E643" i="2"/>
  <c r="G642" i="2"/>
  <c r="C642" i="2"/>
  <c r="E642" i="2"/>
  <c r="G641" i="2"/>
  <c r="C641" i="2"/>
  <c r="E641" i="2"/>
  <c r="G640" i="2"/>
  <c r="C640" i="2"/>
  <c r="E640" i="2"/>
  <c r="G639" i="2"/>
  <c r="C639" i="2"/>
  <c r="E639" i="2"/>
  <c r="G638" i="2"/>
  <c r="C638" i="2"/>
  <c r="E638" i="2"/>
  <c r="G637" i="2"/>
  <c r="C637" i="2"/>
  <c r="E637" i="2"/>
  <c r="G636" i="2"/>
  <c r="C636" i="2"/>
  <c r="E636" i="2"/>
  <c r="G635" i="2"/>
  <c r="C635" i="2"/>
  <c r="E635" i="2"/>
  <c r="G634" i="2"/>
  <c r="C634" i="2"/>
  <c r="E634" i="2"/>
  <c r="G633" i="2"/>
  <c r="C633" i="2"/>
  <c r="E633" i="2"/>
  <c r="G632" i="2"/>
  <c r="C632" i="2"/>
  <c r="E632" i="2"/>
  <c r="G631" i="2"/>
  <c r="C631" i="2"/>
  <c r="E631" i="2"/>
  <c r="G630" i="2"/>
  <c r="C630" i="2"/>
  <c r="E630" i="2"/>
  <c r="G1210" i="2"/>
  <c r="C1210" i="2"/>
  <c r="E1210" i="2"/>
  <c r="G629" i="2"/>
  <c r="C629" i="2"/>
  <c r="E629" i="2"/>
  <c r="G1209" i="2"/>
  <c r="C1209" i="2"/>
  <c r="E1209" i="2"/>
  <c r="G628" i="2"/>
  <c r="C628" i="2"/>
  <c r="E628" i="2"/>
  <c r="G627" i="2"/>
  <c r="C627" i="2"/>
  <c r="E627" i="2"/>
  <c r="G626" i="2"/>
  <c r="C626" i="2"/>
  <c r="E626" i="2"/>
  <c r="G625" i="2"/>
  <c r="C625" i="2"/>
  <c r="E625" i="2"/>
  <c r="G624" i="2"/>
  <c r="C624" i="2"/>
  <c r="E624" i="2"/>
  <c r="G623" i="2"/>
  <c r="C623" i="2"/>
  <c r="E623" i="2"/>
  <c r="G622" i="2"/>
  <c r="C622" i="2"/>
  <c r="E622" i="2"/>
  <c r="G621" i="2"/>
  <c r="C621" i="2"/>
  <c r="E621" i="2"/>
  <c r="G620" i="2"/>
  <c r="C620" i="2"/>
  <c r="E620" i="2"/>
  <c r="G619" i="2"/>
  <c r="C619" i="2"/>
  <c r="E619" i="2"/>
  <c r="G618" i="2"/>
  <c r="C618" i="2"/>
  <c r="E618" i="2"/>
  <c r="G617" i="2"/>
  <c r="C617" i="2"/>
  <c r="E617" i="2"/>
  <c r="G616" i="2"/>
  <c r="C616" i="2"/>
  <c r="E616" i="2"/>
  <c r="G615" i="2"/>
  <c r="C615" i="2"/>
  <c r="E615" i="2"/>
  <c r="G614" i="2"/>
  <c r="C614" i="2"/>
  <c r="E614" i="2"/>
  <c r="G613" i="2"/>
  <c r="C613" i="2"/>
  <c r="E613" i="2"/>
  <c r="G612" i="2"/>
  <c r="C612" i="2"/>
  <c r="E612" i="2"/>
  <c r="G611" i="2"/>
  <c r="C611" i="2"/>
  <c r="E611" i="2"/>
  <c r="G610" i="2"/>
  <c r="C610" i="2"/>
  <c r="E610" i="2"/>
  <c r="G609" i="2"/>
  <c r="C609" i="2"/>
  <c r="E609" i="2"/>
  <c r="G608" i="2"/>
  <c r="C608" i="2"/>
  <c r="E608" i="2"/>
  <c r="G607" i="2"/>
  <c r="C607" i="2"/>
  <c r="E607" i="2"/>
  <c r="G606" i="2"/>
  <c r="C606" i="2"/>
  <c r="E606" i="2"/>
  <c r="G605" i="2"/>
  <c r="C605" i="2"/>
  <c r="E605" i="2"/>
  <c r="G604" i="2"/>
  <c r="C604" i="2"/>
  <c r="E604" i="2"/>
  <c r="G603" i="2"/>
  <c r="C603" i="2"/>
  <c r="E603" i="2"/>
  <c r="G602" i="2"/>
  <c r="C602" i="2"/>
  <c r="E602" i="2"/>
  <c r="G601" i="2"/>
  <c r="C601" i="2"/>
  <c r="E601" i="2"/>
  <c r="G600" i="2"/>
  <c r="C600" i="2"/>
  <c r="E600" i="2"/>
  <c r="G599" i="2"/>
  <c r="C599" i="2"/>
  <c r="E599" i="2"/>
  <c r="G598" i="2"/>
  <c r="C598" i="2"/>
  <c r="E598" i="2"/>
  <c r="G597" i="2"/>
  <c r="C597" i="2"/>
  <c r="E597" i="2"/>
  <c r="G596" i="2"/>
  <c r="C596" i="2"/>
  <c r="E596" i="2"/>
  <c r="G595" i="2"/>
  <c r="C595" i="2"/>
  <c r="E595" i="2"/>
  <c r="G594" i="2"/>
  <c r="C594" i="2"/>
  <c r="E594" i="2"/>
  <c r="G593" i="2"/>
  <c r="C593" i="2"/>
  <c r="E593" i="2"/>
  <c r="G592" i="2"/>
  <c r="C592" i="2"/>
  <c r="E592" i="2"/>
  <c r="G591" i="2"/>
  <c r="C591" i="2"/>
  <c r="E591" i="2"/>
  <c r="G1208" i="2"/>
  <c r="C1208" i="2"/>
  <c r="E1208" i="2"/>
  <c r="G590" i="2"/>
  <c r="C590" i="2"/>
  <c r="E590" i="2"/>
  <c r="G589" i="2"/>
  <c r="C589" i="2"/>
  <c r="E589" i="2"/>
  <c r="G588" i="2"/>
  <c r="C588" i="2"/>
  <c r="E588" i="2"/>
  <c r="G587" i="2"/>
  <c r="C587" i="2"/>
  <c r="E587" i="2"/>
  <c r="G586" i="2"/>
  <c r="C586" i="2"/>
  <c r="E586" i="2"/>
  <c r="G585" i="2"/>
  <c r="C585" i="2"/>
  <c r="E585" i="2"/>
  <c r="G584" i="2"/>
  <c r="C584" i="2"/>
  <c r="E584" i="2"/>
  <c r="G583" i="2"/>
  <c r="C583" i="2"/>
  <c r="E583" i="2"/>
  <c r="G582" i="2"/>
  <c r="C582" i="2"/>
  <c r="E582" i="2"/>
  <c r="G581" i="2"/>
  <c r="C581" i="2"/>
  <c r="E581" i="2"/>
  <c r="G580" i="2"/>
  <c r="C580" i="2"/>
  <c r="E580" i="2"/>
  <c r="G579" i="2"/>
  <c r="C579" i="2"/>
  <c r="E579" i="2"/>
  <c r="G578" i="2"/>
  <c r="C578" i="2"/>
  <c r="E578" i="2"/>
  <c r="G577" i="2"/>
  <c r="C577" i="2"/>
  <c r="E577" i="2"/>
  <c r="G576" i="2"/>
  <c r="C576" i="2"/>
  <c r="E576" i="2"/>
  <c r="G575" i="2"/>
  <c r="C575" i="2"/>
  <c r="E575" i="2"/>
  <c r="G574" i="2"/>
  <c r="C574" i="2"/>
  <c r="E574" i="2"/>
  <c r="G573" i="2"/>
  <c r="C573" i="2"/>
  <c r="E573" i="2"/>
  <c r="G572" i="2"/>
  <c r="C572" i="2"/>
  <c r="E572" i="2"/>
  <c r="G571" i="2"/>
  <c r="C571" i="2"/>
  <c r="E571" i="2"/>
  <c r="G570" i="2"/>
  <c r="C570" i="2"/>
  <c r="E570" i="2"/>
  <c r="G569" i="2"/>
  <c r="C569" i="2"/>
  <c r="E569" i="2"/>
  <c r="G568" i="2"/>
  <c r="C568" i="2"/>
  <c r="E568" i="2"/>
  <c r="G567" i="2"/>
  <c r="C567" i="2"/>
  <c r="E567" i="2"/>
  <c r="G566" i="2"/>
  <c r="C566" i="2"/>
  <c r="E566" i="2"/>
  <c r="G565" i="2"/>
  <c r="C565" i="2"/>
  <c r="E565" i="2"/>
  <c r="G564" i="2"/>
  <c r="C564" i="2"/>
  <c r="E564" i="2"/>
  <c r="G563" i="2"/>
  <c r="C563" i="2"/>
  <c r="E563" i="2"/>
  <c r="G562" i="2"/>
  <c r="C562" i="2"/>
  <c r="E562" i="2"/>
  <c r="G561" i="2"/>
  <c r="C561" i="2"/>
  <c r="E561" i="2"/>
  <c r="G560" i="2"/>
  <c r="C560" i="2"/>
  <c r="E560" i="2"/>
  <c r="G559" i="2"/>
  <c r="C559" i="2"/>
  <c r="E559" i="2"/>
  <c r="G558" i="2"/>
  <c r="C558" i="2"/>
  <c r="E558" i="2"/>
  <c r="G557" i="2"/>
  <c r="C557" i="2"/>
  <c r="E557" i="2"/>
  <c r="G556" i="2"/>
  <c r="C556" i="2"/>
  <c r="E556" i="2"/>
  <c r="G555" i="2"/>
  <c r="C555" i="2"/>
  <c r="E555" i="2"/>
  <c r="G554" i="2"/>
  <c r="C554" i="2"/>
  <c r="E554" i="2"/>
  <c r="G553" i="2"/>
  <c r="C553" i="2"/>
  <c r="E553" i="2"/>
  <c r="G1207" i="2"/>
  <c r="C1207" i="2"/>
  <c r="E1207" i="2"/>
  <c r="G552" i="2"/>
  <c r="C552" i="2"/>
  <c r="E552" i="2"/>
  <c r="G551" i="2"/>
  <c r="C551" i="2"/>
  <c r="E551" i="2"/>
  <c r="G1206" i="2"/>
  <c r="C1206" i="2"/>
  <c r="E1206" i="2"/>
  <c r="G550" i="2"/>
  <c r="C550" i="2"/>
  <c r="E550" i="2"/>
  <c r="G549" i="2"/>
  <c r="C549" i="2"/>
  <c r="E549" i="2"/>
  <c r="G548" i="2"/>
  <c r="C548" i="2"/>
  <c r="E548" i="2"/>
  <c r="G547" i="2"/>
  <c r="C547" i="2"/>
  <c r="E547" i="2"/>
  <c r="G546" i="2"/>
  <c r="C546" i="2"/>
  <c r="E546" i="2"/>
  <c r="G545" i="2"/>
  <c r="C545" i="2"/>
  <c r="E545" i="2"/>
  <c r="G544" i="2"/>
  <c r="C544" i="2"/>
  <c r="E544" i="2"/>
  <c r="G543" i="2"/>
  <c r="C543" i="2"/>
  <c r="E543" i="2"/>
  <c r="G542" i="2"/>
  <c r="C542" i="2"/>
  <c r="E542" i="2"/>
  <c r="G541" i="2"/>
  <c r="C541" i="2"/>
  <c r="E541" i="2"/>
  <c r="G540" i="2"/>
  <c r="C540" i="2"/>
  <c r="E540" i="2"/>
  <c r="G539" i="2"/>
  <c r="C539" i="2"/>
  <c r="E539" i="2"/>
  <c r="G538" i="2"/>
  <c r="C538" i="2"/>
  <c r="E538" i="2"/>
  <c r="G537" i="2"/>
  <c r="C537" i="2"/>
  <c r="E537" i="2"/>
  <c r="G536" i="2"/>
  <c r="C536" i="2"/>
  <c r="E536" i="2"/>
  <c r="G535" i="2"/>
  <c r="C535" i="2"/>
  <c r="E535" i="2"/>
  <c r="G534" i="2"/>
  <c r="C534" i="2"/>
  <c r="E534" i="2"/>
  <c r="G533" i="2"/>
  <c r="C533" i="2"/>
  <c r="E533" i="2"/>
  <c r="G532" i="2"/>
  <c r="C532" i="2"/>
  <c r="E532" i="2"/>
  <c r="G531" i="2"/>
  <c r="C531" i="2"/>
  <c r="E531" i="2"/>
  <c r="G530" i="2"/>
  <c r="C530" i="2"/>
  <c r="E530" i="2"/>
  <c r="G529" i="2"/>
  <c r="C529" i="2"/>
  <c r="E529" i="2"/>
  <c r="G528" i="2"/>
  <c r="C528" i="2"/>
  <c r="E528" i="2"/>
  <c r="G527" i="2"/>
  <c r="C527" i="2"/>
  <c r="E527" i="2"/>
  <c r="G526" i="2"/>
  <c r="C526" i="2"/>
  <c r="E526" i="2"/>
  <c r="G525" i="2"/>
  <c r="C525" i="2"/>
  <c r="E525" i="2"/>
  <c r="G524" i="2"/>
  <c r="C524" i="2"/>
  <c r="E524" i="2"/>
  <c r="G523" i="2"/>
  <c r="C523" i="2"/>
  <c r="E523" i="2"/>
  <c r="G522" i="2"/>
  <c r="C522" i="2"/>
  <c r="E522" i="2"/>
  <c r="G521" i="2"/>
  <c r="C521" i="2"/>
  <c r="E521" i="2"/>
  <c r="G520" i="2"/>
  <c r="C520" i="2"/>
  <c r="E520" i="2"/>
  <c r="G519" i="2"/>
  <c r="C519" i="2"/>
  <c r="E519" i="2"/>
  <c r="G518" i="2"/>
  <c r="C518" i="2"/>
  <c r="E518" i="2"/>
  <c r="G517" i="2"/>
  <c r="C517" i="2"/>
  <c r="E517" i="2"/>
  <c r="G516" i="2"/>
  <c r="C516" i="2"/>
  <c r="E516" i="2"/>
  <c r="G515" i="2"/>
  <c r="C515" i="2"/>
  <c r="E515" i="2"/>
  <c r="G514" i="2"/>
  <c r="C514" i="2"/>
  <c r="E514" i="2"/>
  <c r="G513" i="2"/>
  <c r="C513" i="2"/>
  <c r="E513" i="2"/>
  <c r="G512" i="2"/>
  <c r="C512" i="2"/>
  <c r="E512" i="2"/>
  <c r="G511" i="2"/>
  <c r="C511" i="2"/>
  <c r="E511" i="2"/>
  <c r="G510" i="2"/>
  <c r="C510" i="2"/>
  <c r="E510" i="2"/>
  <c r="G509" i="2"/>
  <c r="C509" i="2"/>
  <c r="E509" i="2"/>
  <c r="G508" i="2"/>
  <c r="C508" i="2"/>
  <c r="E508" i="2"/>
  <c r="G507" i="2"/>
  <c r="C507" i="2"/>
  <c r="E507" i="2"/>
  <c r="G506" i="2"/>
  <c r="C506" i="2"/>
  <c r="E506" i="2"/>
  <c r="G505" i="2"/>
  <c r="C505" i="2"/>
  <c r="E505" i="2"/>
  <c r="G504" i="2"/>
  <c r="C504" i="2"/>
  <c r="E504" i="2"/>
  <c r="G503" i="2"/>
  <c r="C503" i="2"/>
  <c r="E503" i="2"/>
  <c r="G502" i="2"/>
  <c r="C502" i="2"/>
  <c r="E502" i="2"/>
  <c r="G501" i="2"/>
  <c r="C501" i="2"/>
  <c r="E501" i="2"/>
  <c r="G500" i="2"/>
  <c r="C500" i="2"/>
  <c r="E500" i="2"/>
  <c r="G499" i="2"/>
  <c r="C499" i="2"/>
  <c r="E499" i="2"/>
  <c r="G498" i="2"/>
  <c r="C498" i="2"/>
  <c r="E498" i="2"/>
  <c r="G497" i="2"/>
  <c r="C497" i="2"/>
  <c r="E497" i="2"/>
  <c r="G496" i="2"/>
  <c r="C496" i="2"/>
  <c r="E496" i="2"/>
  <c r="G495" i="2"/>
  <c r="C495" i="2"/>
  <c r="E495" i="2"/>
  <c r="G494" i="2"/>
  <c r="C494" i="2"/>
  <c r="E494" i="2"/>
  <c r="G493" i="2"/>
  <c r="C493" i="2"/>
  <c r="E493" i="2"/>
  <c r="G492" i="2"/>
  <c r="C492" i="2"/>
  <c r="E492" i="2"/>
  <c r="G491" i="2"/>
  <c r="C491" i="2"/>
  <c r="E491" i="2"/>
  <c r="G490" i="2"/>
  <c r="C490" i="2"/>
  <c r="E490" i="2"/>
  <c r="G489" i="2"/>
  <c r="C489" i="2"/>
  <c r="E489" i="2"/>
  <c r="G488" i="2"/>
  <c r="C488" i="2"/>
  <c r="E488" i="2"/>
  <c r="G487" i="2"/>
  <c r="C487" i="2"/>
  <c r="E487" i="2"/>
  <c r="G486" i="2"/>
  <c r="C486" i="2"/>
  <c r="E486" i="2"/>
  <c r="G485" i="2"/>
  <c r="C485" i="2"/>
  <c r="E485" i="2"/>
  <c r="G484" i="2"/>
  <c r="C484" i="2"/>
  <c r="E484" i="2"/>
  <c r="G483" i="2"/>
  <c r="C483" i="2"/>
  <c r="E483" i="2"/>
  <c r="G482" i="2"/>
  <c r="C482" i="2"/>
  <c r="E482" i="2"/>
  <c r="G481" i="2"/>
  <c r="C481" i="2"/>
  <c r="E481" i="2"/>
  <c r="G480" i="2"/>
  <c r="C480" i="2"/>
  <c r="E480" i="2"/>
  <c r="G479" i="2"/>
  <c r="C479" i="2"/>
  <c r="E479" i="2"/>
  <c r="G1205" i="2"/>
  <c r="C1205" i="2"/>
  <c r="E1205" i="2"/>
  <c r="G478" i="2"/>
  <c r="C478" i="2"/>
  <c r="E478" i="2"/>
  <c r="G477" i="2"/>
  <c r="C477" i="2"/>
  <c r="E477" i="2"/>
  <c r="G476" i="2"/>
  <c r="C476" i="2"/>
  <c r="E476" i="2"/>
  <c r="G475" i="2"/>
  <c r="C475" i="2"/>
  <c r="E475" i="2"/>
  <c r="G474" i="2"/>
  <c r="C474" i="2"/>
  <c r="E474" i="2"/>
  <c r="G473" i="2"/>
  <c r="C473" i="2"/>
  <c r="E473" i="2"/>
  <c r="G1204" i="2"/>
  <c r="C1204" i="2"/>
  <c r="E1204" i="2"/>
  <c r="G1203" i="2"/>
  <c r="C1203" i="2"/>
  <c r="E1203" i="2"/>
  <c r="G472" i="2"/>
  <c r="C472" i="2"/>
  <c r="E472" i="2"/>
  <c r="G471" i="2"/>
  <c r="C471" i="2"/>
  <c r="E471" i="2"/>
  <c r="G470" i="2"/>
  <c r="C470" i="2"/>
  <c r="E470" i="2"/>
  <c r="G469" i="2"/>
  <c r="C469" i="2"/>
  <c r="E469" i="2"/>
  <c r="G468" i="2"/>
  <c r="C468" i="2"/>
  <c r="E468" i="2"/>
  <c r="G467" i="2"/>
  <c r="C467" i="2"/>
  <c r="E467" i="2"/>
  <c r="G1202" i="2"/>
  <c r="C1202" i="2"/>
  <c r="E1202" i="2"/>
  <c r="G466" i="2"/>
  <c r="C466" i="2"/>
  <c r="E466" i="2"/>
  <c r="G1201" i="2"/>
  <c r="C1201" i="2"/>
  <c r="E1201" i="2"/>
  <c r="G465" i="2"/>
  <c r="C465" i="2"/>
  <c r="E465" i="2"/>
  <c r="G1200" i="2"/>
  <c r="C1200" i="2"/>
  <c r="E1200" i="2"/>
  <c r="G464" i="2"/>
  <c r="C464" i="2"/>
  <c r="E464" i="2"/>
  <c r="G463" i="2"/>
  <c r="C463" i="2"/>
  <c r="E463" i="2"/>
  <c r="G462" i="2"/>
  <c r="C462" i="2"/>
  <c r="E462" i="2"/>
  <c r="G461" i="2"/>
  <c r="C461" i="2"/>
  <c r="E461" i="2"/>
  <c r="G460" i="2"/>
  <c r="C460" i="2"/>
  <c r="E460" i="2"/>
  <c r="G459" i="2"/>
  <c r="C459" i="2"/>
  <c r="G458" i="2"/>
  <c r="C458" i="2"/>
  <c r="G457" i="2"/>
  <c r="C457" i="2"/>
  <c r="G456" i="2"/>
  <c r="C456" i="2"/>
  <c r="G455" i="2"/>
  <c r="C455" i="2"/>
  <c r="G454" i="2"/>
  <c r="C454" i="2"/>
  <c r="G453" i="2"/>
  <c r="C453" i="2"/>
  <c r="G452" i="2"/>
  <c r="C452" i="2"/>
  <c r="G451" i="2"/>
  <c r="C451" i="2"/>
  <c r="G450" i="2"/>
  <c r="C450" i="2"/>
  <c r="G449" i="2"/>
  <c r="C449" i="2"/>
  <c r="G448" i="2"/>
  <c r="C448" i="2"/>
  <c r="G447" i="2"/>
  <c r="C447" i="2"/>
  <c r="G446" i="2"/>
  <c r="C446" i="2"/>
  <c r="G445" i="2"/>
  <c r="C445" i="2"/>
  <c r="G444" i="2"/>
  <c r="C444" i="2"/>
  <c r="G443" i="2"/>
  <c r="C443" i="2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G431" i="2"/>
  <c r="C431" i="2"/>
  <c r="G430" i="2"/>
  <c r="C430" i="2"/>
  <c r="G429" i="2"/>
  <c r="C429" i="2"/>
  <c r="G428" i="2"/>
  <c r="C428" i="2"/>
  <c r="G427" i="2"/>
  <c r="C427" i="2"/>
  <c r="G426" i="2"/>
  <c r="C426" i="2"/>
  <c r="G425" i="2"/>
  <c r="C425" i="2"/>
  <c r="G424" i="2"/>
  <c r="C424" i="2"/>
  <c r="G423" i="2"/>
  <c r="C423" i="2"/>
  <c r="G422" i="2"/>
  <c r="C422" i="2"/>
  <c r="G421" i="2"/>
  <c r="C421" i="2"/>
  <c r="G420" i="2"/>
  <c r="C420" i="2"/>
  <c r="G419" i="2"/>
  <c r="C419" i="2"/>
  <c r="G418" i="2"/>
  <c r="C418" i="2"/>
  <c r="G417" i="2"/>
  <c r="C417" i="2"/>
  <c r="G416" i="2"/>
  <c r="C416" i="2"/>
  <c r="G415" i="2"/>
  <c r="C415" i="2"/>
  <c r="G414" i="2"/>
  <c r="C414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G403" i="2"/>
  <c r="C403" i="2"/>
  <c r="G402" i="2"/>
  <c r="C402" i="2"/>
  <c r="G401" i="2"/>
  <c r="C401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1199" i="2"/>
  <c r="C1199" i="2"/>
  <c r="G381" i="2"/>
  <c r="C381" i="2"/>
  <c r="G380" i="2"/>
  <c r="C380" i="2"/>
  <c r="G379" i="2"/>
  <c r="C379" i="2"/>
  <c r="G378" i="2"/>
  <c r="C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371" i="2"/>
  <c r="C371" i="2"/>
  <c r="G370" i="2"/>
  <c r="C370" i="2"/>
  <c r="G369" i="2"/>
  <c r="C369" i="2"/>
  <c r="G368" i="2"/>
  <c r="C368" i="2"/>
  <c r="G367" i="2"/>
  <c r="C367" i="2"/>
  <c r="G366" i="2"/>
  <c r="C366" i="2"/>
  <c r="G365" i="2"/>
  <c r="C365" i="2"/>
  <c r="G364" i="2"/>
  <c r="C364" i="2"/>
  <c r="G363" i="2"/>
  <c r="C363" i="2"/>
  <c r="G362" i="2"/>
  <c r="C362" i="2"/>
  <c r="G361" i="2"/>
  <c r="C361" i="2"/>
  <c r="G1198" i="2"/>
  <c r="C1198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349" i="2"/>
  <c r="C349" i="2"/>
  <c r="G348" i="2"/>
  <c r="C348" i="2"/>
  <c r="G347" i="2"/>
  <c r="C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G340" i="2"/>
  <c r="C340" i="2"/>
  <c r="G339" i="2"/>
  <c r="C339" i="2"/>
  <c r="G338" i="2"/>
  <c r="C338" i="2"/>
  <c r="G1197" i="2"/>
  <c r="C1197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1196" i="2"/>
  <c r="C1196" i="2"/>
  <c r="G1195" i="2"/>
  <c r="C1195" i="2"/>
  <c r="G324" i="2"/>
  <c r="C324" i="2"/>
  <c r="G323" i="2"/>
  <c r="C323" i="2"/>
  <c r="G322" i="2"/>
  <c r="C322" i="2"/>
  <c r="G1194" i="2"/>
  <c r="C1194" i="2"/>
  <c r="G1193" i="2"/>
  <c r="C1193" i="2"/>
  <c r="G321" i="2"/>
  <c r="C321" i="2"/>
  <c r="G1192" i="2"/>
  <c r="C1192" i="2"/>
  <c r="G320" i="2"/>
  <c r="C320" i="2"/>
  <c r="G319" i="2"/>
  <c r="C319" i="2"/>
  <c r="G318" i="2"/>
  <c r="C318" i="2"/>
  <c r="G1191" i="2"/>
  <c r="C1191" i="2"/>
  <c r="G1190" i="2"/>
  <c r="C1190" i="2"/>
  <c r="G317" i="2"/>
  <c r="C317" i="2"/>
  <c r="G316" i="2"/>
  <c r="C316" i="2"/>
  <c r="G315" i="2"/>
  <c r="C315" i="2"/>
  <c r="G314" i="2"/>
  <c r="C314" i="2"/>
  <c r="G313" i="2"/>
  <c r="C313" i="2"/>
  <c r="G1189" i="2"/>
  <c r="C1189" i="2"/>
  <c r="G312" i="2"/>
  <c r="C312" i="2"/>
  <c r="G311" i="2"/>
  <c r="C311" i="2"/>
  <c r="G310" i="2"/>
  <c r="C310" i="2"/>
  <c r="G309" i="2"/>
  <c r="C309" i="2"/>
  <c r="G1188" i="2"/>
  <c r="C1188" i="2"/>
  <c r="G308" i="2"/>
  <c r="C308" i="2"/>
  <c r="G307" i="2"/>
  <c r="C307" i="2"/>
  <c r="G306" i="2"/>
  <c r="C306" i="2"/>
  <c r="G1187" i="2"/>
  <c r="C1187" i="2"/>
  <c r="G305" i="2"/>
  <c r="C305" i="2"/>
  <c r="G304" i="2"/>
  <c r="C304" i="2"/>
  <c r="G1186" i="2"/>
  <c r="C1186" i="2"/>
  <c r="G303" i="2"/>
  <c r="C303" i="2"/>
  <c r="G302" i="2"/>
  <c r="C302" i="2"/>
  <c r="G301" i="2"/>
  <c r="C301" i="2"/>
  <c r="G300" i="2"/>
  <c r="C300" i="2"/>
  <c r="G1185" i="2"/>
  <c r="C1185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1184" i="2"/>
  <c r="C1184" i="2"/>
  <c r="G1183" i="2"/>
  <c r="C1183" i="2"/>
  <c r="G1182" i="2"/>
  <c r="C1182" i="2"/>
  <c r="G1181" i="2"/>
  <c r="C118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1180" i="2"/>
  <c r="C1180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1179" i="2"/>
  <c r="C1179" i="2"/>
  <c r="G1178" i="2"/>
  <c r="C1178" i="2"/>
  <c r="G1177" i="2"/>
  <c r="C1177" i="2"/>
  <c r="G277" i="2"/>
  <c r="C277" i="2"/>
  <c r="G276" i="2"/>
  <c r="C276" i="2"/>
  <c r="G275" i="2"/>
  <c r="C275" i="2"/>
  <c r="G1176" i="2"/>
  <c r="C1176" i="2"/>
  <c r="G274" i="2"/>
  <c r="C274" i="2"/>
  <c r="G273" i="2"/>
  <c r="C273" i="2"/>
  <c r="G272" i="2"/>
  <c r="C272" i="2"/>
  <c r="G1175" i="2"/>
  <c r="C1175" i="2"/>
  <c r="E1175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1174" i="2"/>
  <c r="C1174" i="2"/>
  <c r="G265" i="2"/>
  <c r="C265" i="2"/>
  <c r="G1173" i="2"/>
  <c r="C1173" i="2"/>
  <c r="G264" i="2"/>
  <c r="C264" i="2"/>
  <c r="G263" i="2"/>
  <c r="C263" i="2"/>
  <c r="G1172" i="2"/>
  <c r="C1172" i="2"/>
  <c r="G1171" i="2"/>
  <c r="C1171" i="2"/>
  <c r="G262" i="2"/>
  <c r="C262" i="2"/>
  <c r="G261" i="2"/>
  <c r="C261" i="2"/>
  <c r="G260" i="2"/>
  <c r="C260" i="2"/>
  <c r="G259" i="2"/>
  <c r="C259" i="2"/>
  <c r="G258" i="2"/>
  <c r="C258" i="2"/>
  <c r="G1170" i="2"/>
  <c r="C1170" i="2"/>
  <c r="G1169" i="2"/>
  <c r="C1169" i="2"/>
  <c r="G257" i="2"/>
  <c r="C257" i="2"/>
  <c r="G256" i="2"/>
  <c r="C256" i="2"/>
  <c r="G1168" i="2"/>
  <c r="C1168" i="2"/>
  <c r="G255" i="2"/>
  <c r="C255" i="2"/>
  <c r="G254" i="2"/>
  <c r="C254" i="2"/>
  <c r="G1167" i="2"/>
  <c r="C1167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1166" i="2"/>
  <c r="C1166" i="2"/>
  <c r="G246" i="2"/>
  <c r="C246" i="2"/>
  <c r="G245" i="2"/>
  <c r="C245" i="2"/>
  <c r="G1165" i="2"/>
  <c r="C1165" i="2"/>
  <c r="G244" i="2"/>
  <c r="C244" i="2"/>
  <c r="G243" i="2"/>
  <c r="C243" i="2"/>
  <c r="G242" i="2"/>
  <c r="C242" i="2"/>
  <c r="G1164" i="2"/>
  <c r="C1164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1163" i="2"/>
  <c r="C1163" i="2"/>
  <c r="G235" i="2"/>
  <c r="C235" i="2"/>
  <c r="G234" i="2"/>
  <c r="C234" i="2"/>
  <c r="G233" i="2"/>
  <c r="C233" i="2"/>
  <c r="G232" i="2"/>
  <c r="C232" i="2"/>
  <c r="G1162" i="2"/>
  <c r="C1162" i="2"/>
  <c r="G231" i="2"/>
  <c r="C231" i="2"/>
  <c r="G1161" i="2"/>
  <c r="C116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1160" i="2"/>
  <c r="C1160" i="2"/>
  <c r="G1159" i="2"/>
  <c r="C1159" i="2"/>
  <c r="G1158" i="2"/>
  <c r="C1158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1157" i="2"/>
  <c r="C1157" i="2"/>
  <c r="G1156" i="2"/>
  <c r="C1156" i="2"/>
  <c r="G1155" i="2"/>
  <c r="C1155" i="2"/>
  <c r="G1154" i="2"/>
  <c r="C1154" i="2"/>
  <c r="G1153" i="2"/>
  <c r="C1153" i="2"/>
  <c r="G1152" i="2"/>
  <c r="C1152" i="2"/>
  <c r="G210" i="2"/>
  <c r="C210" i="2"/>
  <c r="G1151" i="2"/>
  <c r="C1151" i="2"/>
  <c r="G1150" i="2"/>
  <c r="C1150" i="2"/>
  <c r="G1149" i="2"/>
  <c r="C1149" i="2"/>
  <c r="G209" i="2"/>
  <c r="C209" i="2"/>
  <c r="G1148" i="2"/>
  <c r="C1148" i="2"/>
  <c r="G208" i="2"/>
  <c r="C208" i="2"/>
  <c r="G207" i="2"/>
  <c r="C207" i="2"/>
  <c r="G206" i="2"/>
  <c r="C206" i="2"/>
  <c r="G1147" i="2"/>
  <c r="C1147" i="2"/>
  <c r="G205" i="2"/>
  <c r="C205" i="2"/>
  <c r="G1146" i="2"/>
  <c r="C1146" i="2"/>
  <c r="G204" i="2"/>
  <c r="C204" i="2"/>
  <c r="G1145" i="2"/>
  <c r="C1145" i="2"/>
  <c r="G1144" i="2"/>
  <c r="C1144" i="2"/>
  <c r="G1143" i="2"/>
  <c r="C1143" i="2"/>
  <c r="G1142" i="2"/>
  <c r="C1142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141" i="2"/>
  <c r="C1141" i="2"/>
  <c r="G1140" i="2"/>
  <c r="C1140" i="2"/>
  <c r="G1139" i="2"/>
  <c r="C1139" i="2"/>
  <c r="G192" i="2"/>
  <c r="C192" i="2"/>
  <c r="G1138" i="2"/>
  <c r="C1138" i="2"/>
  <c r="G1137" i="2"/>
  <c r="C1137" i="2"/>
  <c r="G191" i="2"/>
  <c r="C191" i="2"/>
  <c r="G1136" i="2"/>
  <c r="C1136" i="2"/>
  <c r="G1135" i="2"/>
  <c r="C1135" i="2"/>
  <c r="G1134" i="2"/>
  <c r="C1134" i="2"/>
  <c r="G1133" i="2"/>
  <c r="C1133" i="2"/>
  <c r="G190" i="2"/>
  <c r="C190" i="2"/>
  <c r="G189" i="2"/>
  <c r="C189" i="2"/>
  <c r="G188" i="2"/>
  <c r="C188" i="2"/>
  <c r="G1132" i="2"/>
  <c r="C1132" i="2"/>
  <c r="G187" i="2"/>
  <c r="C187" i="2"/>
  <c r="G186" i="2"/>
  <c r="C186" i="2"/>
  <c r="G185" i="2"/>
  <c r="C185" i="2"/>
  <c r="G184" i="2"/>
  <c r="C184" i="2"/>
  <c r="G183" i="2"/>
  <c r="C183" i="2"/>
  <c r="G1131" i="2"/>
  <c r="C1131" i="2"/>
  <c r="G1130" i="2"/>
  <c r="C1130" i="2"/>
  <c r="G1129" i="2"/>
  <c r="C1129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128" i="2"/>
  <c r="C1128" i="2"/>
  <c r="G1127" i="2"/>
  <c r="C1127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126" i="2"/>
  <c r="C1126" i="2"/>
  <c r="G165" i="2"/>
  <c r="C165" i="2"/>
  <c r="G164" i="2"/>
  <c r="C164" i="2"/>
  <c r="G163" i="2"/>
  <c r="C163" i="2"/>
  <c r="G1125" i="2"/>
  <c r="C1125" i="2"/>
  <c r="G1124" i="2"/>
  <c r="C1124" i="2"/>
  <c r="G1123" i="2"/>
  <c r="C1123" i="2"/>
  <c r="G162" i="2"/>
  <c r="C162" i="2"/>
  <c r="G161" i="2"/>
  <c r="C161" i="2"/>
  <c r="G160" i="2"/>
  <c r="C160" i="2"/>
  <c r="G159" i="2"/>
  <c r="C159" i="2"/>
  <c r="G1122" i="2"/>
  <c r="C1122" i="2"/>
  <c r="G158" i="2"/>
  <c r="C158" i="2"/>
  <c r="G157" i="2"/>
  <c r="C157" i="2"/>
  <c r="G1121" i="2"/>
  <c r="C1121" i="2"/>
  <c r="G156" i="2"/>
  <c r="C156" i="2"/>
  <c r="G1120" i="2"/>
  <c r="C1120" i="2"/>
  <c r="G155" i="2"/>
  <c r="C155" i="2"/>
  <c r="G1119" i="2"/>
  <c r="C1119" i="2"/>
  <c r="G154" i="2"/>
  <c r="C154" i="2"/>
  <c r="G1118" i="2"/>
  <c r="C1118" i="2"/>
  <c r="G153" i="2"/>
  <c r="C153" i="2"/>
  <c r="G1117" i="2"/>
  <c r="C1117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116" i="2"/>
  <c r="C1116" i="2"/>
  <c r="G1115" i="2"/>
  <c r="C1115" i="2"/>
  <c r="G1114" i="2"/>
  <c r="C1114" i="2"/>
  <c r="G1113" i="2"/>
  <c r="C1113" i="2"/>
  <c r="G1112" i="2"/>
  <c r="C1112" i="2"/>
  <c r="G1111" i="2"/>
  <c r="C1111" i="2"/>
  <c r="G1110" i="2"/>
  <c r="C1110" i="2"/>
  <c r="G132" i="2"/>
  <c r="C132" i="2"/>
  <c r="G131" i="2"/>
  <c r="C131" i="2"/>
  <c r="G1109" i="2"/>
  <c r="C1109" i="2"/>
  <c r="G130" i="2"/>
  <c r="C130" i="2"/>
  <c r="G129" i="2"/>
  <c r="C129" i="2"/>
  <c r="G128" i="2"/>
  <c r="C128" i="2"/>
  <c r="G1108" i="2"/>
  <c r="C1108" i="2"/>
  <c r="G127" i="2"/>
  <c r="C127" i="2"/>
  <c r="G126" i="2"/>
  <c r="C126" i="2"/>
  <c r="G1107" i="2"/>
  <c r="C1107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06" i="2"/>
  <c r="C1106" i="2"/>
  <c r="G1105" i="2"/>
  <c r="C1105" i="2"/>
  <c r="G117" i="2"/>
  <c r="C117" i="2"/>
  <c r="G116" i="2"/>
  <c r="C116" i="2"/>
  <c r="G115" i="2"/>
  <c r="C115" i="2"/>
  <c r="G114" i="2"/>
  <c r="C114" i="2"/>
  <c r="G113" i="2"/>
  <c r="C113" i="2"/>
  <c r="G1104" i="2"/>
  <c r="C1104" i="2"/>
  <c r="G112" i="2"/>
  <c r="C112" i="2"/>
  <c r="G111" i="2"/>
  <c r="C111" i="2"/>
  <c r="G110" i="2"/>
  <c r="C110" i="2"/>
  <c r="G109" i="2"/>
  <c r="C109" i="2"/>
  <c r="G1103" i="2"/>
  <c r="C1103" i="2"/>
  <c r="G1102" i="2"/>
  <c r="C1102" i="2"/>
  <c r="G1101" i="2"/>
  <c r="C1101" i="2"/>
  <c r="G108" i="2"/>
  <c r="C108" i="2"/>
  <c r="G107" i="2"/>
  <c r="C107" i="2"/>
  <c r="G106" i="2"/>
  <c r="C106" i="2"/>
  <c r="G1100" i="2"/>
  <c r="C1100" i="2"/>
  <c r="G1099" i="2"/>
  <c r="C1099" i="2"/>
  <c r="G105" i="2"/>
  <c r="C105" i="2"/>
  <c r="G104" i="2"/>
  <c r="C104" i="2"/>
  <c r="G1098" i="2"/>
  <c r="C1098" i="2"/>
  <c r="G1097" i="2"/>
  <c r="C1097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1096" i="2"/>
  <c r="C1096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1095" i="2"/>
  <c r="C1095" i="2"/>
  <c r="G1094" i="2"/>
  <c r="C1094" i="2"/>
  <c r="G1093" i="2"/>
  <c r="C1093" i="2"/>
  <c r="G1092" i="2"/>
  <c r="C1092" i="2"/>
  <c r="G1091" i="2"/>
  <c r="C1091" i="2"/>
  <c r="E1091" i="2"/>
  <c r="G1090" i="2"/>
  <c r="C1090" i="2"/>
  <c r="E1090" i="2"/>
  <c r="G1089" i="2"/>
  <c r="C1089" i="2"/>
  <c r="G56" i="2"/>
  <c r="C56" i="2"/>
  <c r="G1088" i="2"/>
  <c r="C1088" i="2"/>
  <c r="G55" i="2"/>
  <c r="C55" i="2"/>
  <c r="G54" i="2"/>
  <c r="C54" i="2"/>
  <c r="G53" i="2"/>
  <c r="C53" i="2"/>
  <c r="G52" i="2"/>
  <c r="C52" i="2"/>
  <c r="G51" i="2"/>
  <c r="C51" i="2"/>
  <c r="G1087" i="2"/>
  <c r="C1087" i="2"/>
  <c r="G50" i="2"/>
  <c r="C50" i="2"/>
  <c r="G49" i="2"/>
  <c r="C49" i="2"/>
  <c r="G1086" i="2"/>
  <c r="C1086" i="2"/>
  <c r="G1085" i="2"/>
  <c r="C1085" i="2"/>
  <c r="G1084" i="2"/>
  <c r="C1084" i="2"/>
  <c r="G1083" i="2"/>
  <c r="C1083" i="2"/>
  <c r="G1082" i="2"/>
  <c r="C1082" i="2"/>
  <c r="G1081" i="2"/>
  <c r="C1081" i="2"/>
  <c r="G1080" i="2"/>
  <c r="C1080" i="2"/>
  <c r="G1079" i="2"/>
  <c r="C1079" i="2"/>
  <c r="G1078" i="2"/>
  <c r="C1078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1077" i="2"/>
  <c r="C1077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1076" i="2"/>
  <c r="C1076" i="2"/>
  <c r="G32" i="2"/>
  <c r="C32" i="2"/>
  <c r="G31" i="2"/>
  <c r="C31" i="2"/>
  <c r="G30" i="2"/>
  <c r="C30" i="2"/>
  <c r="G1075" i="2"/>
  <c r="C1075" i="2"/>
  <c r="G1074" i="2"/>
  <c r="C1074" i="2"/>
  <c r="G29" i="2"/>
  <c r="C29" i="2"/>
  <c r="G1073" i="2"/>
  <c r="C1073" i="2"/>
  <c r="G28" i="2"/>
  <c r="C28" i="2"/>
  <c r="G1072" i="2"/>
  <c r="C1072" i="2"/>
  <c r="G1071" i="2"/>
  <c r="C1071" i="2"/>
  <c r="G1070" i="2"/>
  <c r="C1070" i="2"/>
  <c r="G27" i="2"/>
  <c r="C27" i="2"/>
  <c r="G26" i="2"/>
  <c r="C26" i="2"/>
  <c r="G1069" i="2"/>
  <c r="C1069" i="2"/>
  <c r="G25" i="2"/>
  <c r="C25" i="2"/>
  <c r="G24" i="2"/>
  <c r="C24" i="2"/>
  <c r="G23" i="2"/>
  <c r="C23" i="2"/>
  <c r="G1068" i="2"/>
  <c r="C1068" i="2"/>
  <c r="G22" i="2"/>
  <c r="C22" i="2"/>
  <c r="G1067" i="2"/>
  <c r="C1067" i="2"/>
  <c r="G1066" i="2"/>
  <c r="C1066" i="2"/>
  <c r="G1065" i="2"/>
  <c r="C1065" i="2"/>
  <c r="G1064" i="2"/>
  <c r="C1064" i="2"/>
  <c r="G1063" i="2"/>
  <c r="C1063" i="2"/>
  <c r="G1062" i="2"/>
  <c r="C1062" i="2"/>
  <c r="G1061" i="2"/>
  <c r="C1061" i="2"/>
  <c r="G1060" i="2"/>
  <c r="C1060" i="2"/>
  <c r="G1059" i="2"/>
  <c r="C1059" i="2"/>
  <c r="G21" i="2"/>
  <c r="C21" i="2"/>
  <c r="G1058" i="2"/>
  <c r="C1058" i="2"/>
  <c r="G1057" i="2"/>
  <c r="C1057" i="2"/>
  <c r="G20" i="2"/>
  <c r="C20" i="2"/>
  <c r="G1056" i="2"/>
  <c r="C1056" i="2"/>
  <c r="E1056" i="2"/>
  <c r="G1055" i="2"/>
  <c r="C1055" i="2"/>
  <c r="G1054" i="2"/>
  <c r="C1054" i="2"/>
  <c r="G19" i="2"/>
  <c r="C19" i="2"/>
  <c r="G18" i="2"/>
  <c r="C18" i="2"/>
  <c r="G17" i="2"/>
  <c r="C17" i="2"/>
  <c r="G16" i="2"/>
  <c r="C16" i="2"/>
  <c r="G15" i="2"/>
  <c r="C15" i="2"/>
  <c r="G1053" i="2"/>
  <c r="C1053" i="2"/>
  <c r="G1052" i="2"/>
  <c r="C1052" i="2"/>
  <c r="G1051" i="2"/>
  <c r="C1051" i="2"/>
  <c r="G1050" i="2"/>
  <c r="C1050" i="2"/>
  <c r="E1050" i="2"/>
  <c r="G1049" i="2"/>
  <c r="C1049" i="2"/>
  <c r="G1048" i="2"/>
  <c r="C1048" i="2"/>
  <c r="G1047" i="2"/>
  <c r="C1047" i="2"/>
  <c r="G1046" i="2"/>
  <c r="C1046" i="2"/>
  <c r="G1045" i="2"/>
  <c r="C1045" i="2"/>
  <c r="G1044" i="2"/>
  <c r="C1044" i="2"/>
  <c r="G1043" i="2"/>
  <c r="C1043" i="2"/>
  <c r="G1042" i="2"/>
  <c r="C1042" i="2"/>
  <c r="G1041" i="2"/>
  <c r="C1041" i="2"/>
  <c r="G1040" i="2"/>
  <c r="C1040" i="2"/>
  <c r="G1039" i="2"/>
  <c r="C1039" i="2"/>
  <c r="G1038" i="2"/>
  <c r="C1038" i="2"/>
  <c r="G1037" i="2"/>
  <c r="C1037" i="2"/>
  <c r="G1036" i="2"/>
  <c r="C1036" i="2"/>
  <c r="G1035" i="2"/>
  <c r="C1035" i="2"/>
  <c r="G1034" i="2"/>
  <c r="C1034" i="2"/>
  <c r="G1033" i="2"/>
  <c r="C1033" i="2"/>
  <c r="G1032" i="2"/>
  <c r="C1032" i="2"/>
  <c r="G1031" i="2"/>
  <c r="C1031" i="2"/>
  <c r="G1030" i="2"/>
  <c r="C1030" i="2"/>
  <c r="G1029" i="2"/>
  <c r="C1029" i="2"/>
  <c r="G1028" i="2"/>
  <c r="C1028" i="2"/>
  <c r="G1027" i="2"/>
  <c r="C1027" i="2"/>
  <c r="G1026" i="2"/>
  <c r="C1026" i="2"/>
  <c r="G1025" i="2"/>
  <c r="C1025" i="2"/>
  <c r="G1024" i="2"/>
  <c r="C1024" i="2"/>
  <c r="G1023" i="2"/>
  <c r="C1023" i="2"/>
  <c r="G14" i="2"/>
  <c r="C14" i="2"/>
  <c r="G1022" i="2"/>
  <c r="C1022" i="2"/>
  <c r="G13" i="2"/>
  <c r="C13" i="2"/>
  <c r="G12" i="2"/>
  <c r="C12" i="2"/>
  <c r="G1021" i="2"/>
  <c r="C1021" i="2"/>
  <c r="G1020" i="2"/>
  <c r="C1020" i="2"/>
  <c r="E1020" i="2"/>
  <c r="G11" i="2"/>
  <c r="C11" i="2"/>
  <c r="G1019" i="2"/>
  <c r="C1019" i="2"/>
  <c r="G1018" i="2"/>
  <c r="C1018" i="2"/>
  <c r="G1017" i="2"/>
  <c r="C1017" i="2"/>
  <c r="G1016" i="2"/>
  <c r="C1016" i="2"/>
  <c r="G1015" i="2"/>
  <c r="C1015" i="2"/>
  <c r="G1014" i="2"/>
  <c r="C1014" i="2"/>
  <c r="G1013" i="2"/>
  <c r="C1013" i="2"/>
  <c r="G1012" i="2"/>
  <c r="C1012" i="2"/>
  <c r="G1011" i="2"/>
  <c r="C1011" i="2"/>
  <c r="G1010" i="2"/>
  <c r="C1010" i="2"/>
  <c r="G1009" i="2"/>
  <c r="C1009" i="2"/>
  <c r="G1008" i="2"/>
  <c r="C1008" i="2"/>
  <c r="G1007" i="2"/>
  <c r="C1007" i="2"/>
  <c r="G1006" i="2"/>
  <c r="C1006" i="2"/>
  <c r="G1005" i="2"/>
  <c r="C1005" i="2"/>
  <c r="G1004" i="2"/>
  <c r="C1004" i="2"/>
  <c r="G1003" i="2"/>
  <c r="C1003" i="2"/>
  <c r="G1002" i="2"/>
  <c r="C1002" i="2"/>
  <c r="G1001" i="2"/>
  <c r="C1001" i="2"/>
  <c r="G1000" i="2"/>
  <c r="C1000" i="2"/>
  <c r="E1000" i="2"/>
  <c r="G999" i="2"/>
  <c r="C999" i="2"/>
  <c r="G998" i="2"/>
  <c r="C998" i="2"/>
  <c r="G997" i="2"/>
  <c r="C997" i="2"/>
  <c r="G996" i="2"/>
  <c r="C996" i="2"/>
  <c r="G995" i="2"/>
  <c r="C995" i="2"/>
  <c r="G994" i="2"/>
  <c r="C994" i="2"/>
  <c r="G993" i="2"/>
  <c r="C993" i="2"/>
  <c r="G992" i="2"/>
  <c r="C992" i="2"/>
  <c r="G991" i="2"/>
  <c r="C991" i="2"/>
  <c r="G990" i="2"/>
  <c r="C990" i="2"/>
  <c r="G989" i="2"/>
  <c r="C989" i="2"/>
  <c r="G988" i="2"/>
  <c r="C988" i="2"/>
  <c r="G987" i="2"/>
  <c r="C987" i="2"/>
  <c r="G986" i="2"/>
  <c r="C986" i="2"/>
  <c r="G985" i="2"/>
  <c r="C985" i="2"/>
  <c r="E985" i="2"/>
  <c r="G984" i="2"/>
  <c r="C984" i="2"/>
  <c r="G983" i="2"/>
  <c r="C983" i="2"/>
  <c r="G982" i="2"/>
  <c r="C982" i="2"/>
  <c r="G981" i="2"/>
  <c r="C981" i="2"/>
  <c r="G980" i="2"/>
  <c r="C980" i="2"/>
  <c r="G979" i="2"/>
  <c r="C979" i="2"/>
  <c r="G978" i="2"/>
  <c r="C978" i="2"/>
  <c r="G977" i="2"/>
  <c r="C977" i="2"/>
  <c r="G976" i="2"/>
  <c r="C976" i="2"/>
  <c r="G975" i="2"/>
  <c r="C975" i="2"/>
  <c r="G974" i="2"/>
  <c r="C974" i="2"/>
  <c r="G973" i="2"/>
  <c r="C973" i="2"/>
  <c r="G972" i="2"/>
  <c r="C972" i="2"/>
  <c r="G971" i="2"/>
  <c r="C971" i="2"/>
  <c r="G970" i="2"/>
  <c r="C970" i="2"/>
  <c r="G969" i="2"/>
  <c r="C969" i="2"/>
  <c r="G968" i="2"/>
  <c r="C968" i="2"/>
  <c r="G967" i="2"/>
  <c r="C967" i="2"/>
  <c r="G966" i="2"/>
  <c r="C966" i="2"/>
  <c r="G965" i="2"/>
  <c r="C965" i="2"/>
  <c r="G964" i="2"/>
  <c r="C964" i="2"/>
  <c r="G963" i="2"/>
  <c r="C963" i="2"/>
  <c r="G962" i="2"/>
  <c r="C962" i="2"/>
  <c r="G961" i="2"/>
  <c r="C961" i="2"/>
  <c r="G960" i="2"/>
  <c r="C960" i="2"/>
  <c r="G959" i="2"/>
  <c r="C959" i="2"/>
  <c r="G958" i="2"/>
  <c r="C958" i="2"/>
  <c r="G957" i="2"/>
  <c r="C957" i="2"/>
  <c r="G956" i="2"/>
  <c r="C956" i="2"/>
  <c r="E956" i="2"/>
  <c r="G955" i="2"/>
  <c r="C955" i="2"/>
  <c r="E955" i="2"/>
  <c r="G954" i="2"/>
  <c r="C954" i="2"/>
  <c r="G953" i="2"/>
  <c r="C953" i="2"/>
  <c r="E953" i="2"/>
  <c r="G952" i="2"/>
  <c r="C952" i="2"/>
  <c r="G951" i="2"/>
  <c r="C951" i="2"/>
  <c r="E951" i="2"/>
  <c r="G950" i="2"/>
  <c r="C950" i="2"/>
  <c r="G949" i="2"/>
  <c r="C949" i="2"/>
  <c r="G948" i="2"/>
  <c r="C948" i="2"/>
  <c r="G947" i="2"/>
  <c r="C947" i="2"/>
  <c r="G946" i="2"/>
  <c r="C946" i="2"/>
  <c r="G945" i="2"/>
  <c r="C945" i="2"/>
  <c r="G944" i="2"/>
  <c r="C944" i="2"/>
  <c r="G943" i="2"/>
  <c r="C943" i="2"/>
  <c r="G942" i="2"/>
  <c r="C942" i="2"/>
  <c r="G941" i="2"/>
  <c r="C941" i="2"/>
  <c r="G940" i="2"/>
  <c r="C940" i="2"/>
  <c r="G939" i="2"/>
  <c r="C939" i="2"/>
  <c r="G938" i="2"/>
  <c r="C938" i="2"/>
  <c r="G937" i="2"/>
  <c r="C937" i="2"/>
  <c r="G936" i="2"/>
  <c r="C936" i="2"/>
  <c r="G935" i="2"/>
  <c r="C935" i="2"/>
  <c r="G934" i="2"/>
  <c r="C934" i="2"/>
  <c r="G933" i="2"/>
  <c r="C933" i="2"/>
  <c r="G932" i="2"/>
  <c r="C932" i="2"/>
  <c r="G931" i="2"/>
  <c r="C931" i="2"/>
  <c r="G930" i="2"/>
  <c r="C930" i="2"/>
  <c r="G929" i="2"/>
  <c r="C929" i="2"/>
  <c r="G928" i="2"/>
  <c r="C928" i="2"/>
  <c r="G927" i="2"/>
  <c r="C927" i="2"/>
  <c r="G926" i="2"/>
  <c r="C926" i="2"/>
  <c r="G925" i="2"/>
  <c r="C925" i="2"/>
  <c r="G924" i="2"/>
  <c r="C924" i="2"/>
  <c r="G923" i="2"/>
  <c r="C923" i="2"/>
  <c r="G922" i="2"/>
  <c r="C922" i="2"/>
  <c r="G921" i="2"/>
  <c r="C921" i="2"/>
  <c r="G920" i="2"/>
  <c r="C920" i="2"/>
  <c r="G919" i="2"/>
  <c r="C919" i="2"/>
  <c r="G918" i="2"/>
  <c r="C918" i="2"/>
  <c r="G917" i="2"/>
  <c r="C917" i="2"/>
  <c r="E917" i="2"/>
  <c r="G916" i="2"/>
  <c r="C916" i="2"/>
  <c r="G915" i="2"/>
  <c r="C915" i="2"/>
  <c r="E915" i="2"/>
  <c r="G914" i="2"/>
  <c r="C914" i="2"/>
  <c r="G913" i="2"/>
  <c r="C913" i="2"/>
  <c r="G912" i="2"/>
  <c r="C912" i="2"/>
  <c r="G911" i="2"/>
  <c r="C911" i="2"/>
  <c r="G910" i="2"/>
  <c r="C910" i="2"/>
  <c r="G909" i="2"/>
  <c r="C909" i="2"/>
  <c r="G908" i="2"/>
  <c r="C908" i="2"/>
  <c r="G907" i="2"/>
  <c r="C907" i="2"/>
  <c r="G906" i="2"/>
  <c r="C906" i="2"/>
  <c r="G905" i="2"/>
  <c r="C905" i="2"/>
  <c r="G904" i="2"/>
  <c r="C904" i="2"/>
  <c r="G903" i="2"/>
  <c r="C903" i="2"/>
  <c r="G902" i="2"/>
  <c r="C902" i="2"/>
  <c r="G901" i="2"/>
  <c r="C901" i="2"/>
  <c r="G900" i="2"/>
  <c r="C900" i="2"/>
  <c r="E900" i="2"/>
  <c r="G899" i="2"/>
  <c r="C899" i="2"/>
  <c r="G898" i="2"/>
  <c r="C898" i="2"/>
  <c r="G897" i="2"/>
  <c r="C897" i="2"/>
  <c r="G896" i="2"/>
  <c r="C896" i="2"/>
  <c r="G895" i="2"/>
  <c r="C895" i="2"/>
  <c r="G894" i="2"/>
  <c r="C894" i="2"/>
  <c r="G893" i="2"/>
  <c r="C893" i="2"/>
  <c r="G892" i="2"/>
  <c r="C892" i="2"/>
  <c r="E892" i="2"/>
  <c r="G891" i="2"/>
  <c r="C891" i="2"/>
  <c r="G890" i="2"/>
  <c r="C890" i="2"/>
  <c r="G889" i="2"/>
  <c r="C889" i="2"/>
  <c r="G888" i="2"/>
  <c r="C888" i="2"/>
  <c r="G887" i="2"/>
  <c r="C887" i="2"/>
  <c r="G886" i="2"/>
  <c r="C886" i="2"/>
  <c r="G885" i="2"/>
  <c r="C885" i="2"/>
  <c r="G884" i="2"/>
  <c r="C884" i="2"/>
  <c r="G883" i="2"/>
  <c r="C883" i="2"/>
  <c r="G882" i="2"/>
  <c r="C882" i="2"/>
  <c r="G881" i="2"/>
  <c r="C881" i="2"/>
  <c r="G880" i="2"/>
  <c r="C880" i="2"/>
  <c r="G879" i="2"/>
  <c r="C879" i="2"/>
  <c r="G878" i="2"/>
  <c r="C878" i="2"/>
  <c r="G877" i="2"/>
  <c r="C877" i="2"/>
  <c r="G876" i="2"/>
  <c r="C876" i="2"/>
  <c r="G875" i="2"/>
  <c r="C875" i="2"/>
  <c r="G874" i="2"/>
  <c r="C874" i="2"/>
  <c r="G873" i="2"/>
  <c r="C873" i="2"/>
  <c r="G872" i="2"/>
  <c r="C872" i="2"/>
  <c r="G871" i="2"/>
  <c r="C871" i="2"/>
  <c r="G870" i="2"/>
  <c r="C870" i="2"/>
  <c r="G869" i="2"/>
  <c r="C869" i="2"/>
  <c r="G868" i="2"/>
  <c r="C868" i="2"/>
  <c r="G867" i="2"/>
  <c r="C867" i="2"/>
  <c r="G866" i="2"/>
  <c r="C866" i="2"/>
  <c r="G865" i="2"/>
  <c r="C865" i="2"/>
  <c r="G864" i="2"/>
  <c r="C864" i="2"/>
  <c r="G863" i="2"/>
  <c r="C863" i="2"/>
  <c r="G862" i="2"/>
  <c r="C862" i="2"/>
  <c r="G861" i="2"/>
  <c r="C861" i="2"/>
  <c r="G860" i="2"/>
  <c r="C860" i="2"/>
  <c r="G859" i="2"/>
  <c r="C859" i="2"/>
  <c r="G858" i="2"/>
  <c r="C858" i="2"/>
  <c r="G857" i="2"/>
  <c r="C857" i="2"/>
  <c r="G856" i="2"/>
  <c r="C856" i="2"/>
  <c r="G855" i="2"/>
  <c r="C855" i="2"/>
  <c r="G854" i="2"/>
  <c r="C854" i="2"/>
  <c r="G853" i="2"/>
  <c r="C853" i="2"/>
  <c r="G852" i="2"/>
  <c r="C852" i="2"/>
  <c r="G851" i="2"/>
  <c r="C851" i="2"/>
  <c r="G850" i="2"/>
  <c r="C850" i="2"/>
  <c r="G849" i="2"/>
  <c r="C849" i="2"/>
  <c r="G848" i="2"/>
  <c r="C848" i="2"/>
  <c r="G847" i="2"/>
  <c r="C847" i="2"/>
  <c r="G846" i="2"/>
  <c r="C846" i="2"/>
  <c r="G845" i="2"/>
  <c r="C845" i="2"/>
  <c r="G844" i="2"/>
  <c r="C844" i="2"/>
  <c r="G843" i="2"/>
  <c r="C843" i="2"/>
  <c r="G842" i="2"/>
  <c r="C842" i="2"/>
  <c r="G841" i="2"/>
  <c r="C841" i="2"/>
  <c r="G840" i="2"/>
  <c r="C840" i="2"/>
  <c r="G839" i="2"/>
  <c r="C839" i="2"/>
  <c r="G838" i="2"/>
  <c r="C838" i="2"/>
  <c r="G837" i="2"/>
  <c r="C837" i="2"/>
  <c r="G836" i="2"/>
  <c r="C836" i="2"/>
  <c r="G835" i="2"/>
  <c r="C835" i="2"/>
  <c r="G834" i="2"/>
  <c r="C834" i="2"/>
  <c r="G833" i="2"/>
  <c r="C833" i="2"/>
  <c r="G832" i="2"/>
  <c r="C832" i="2"/>
  <c r="G831" i="2"/>
  <c r="C831" i="2"/>
  <c r="G830" i="2"/>
  <c r="C830" i="2"/>
  <c r="G829" i="2"/>
  <c r="C829" i="2"/>
  <c r="G828" i="2"/>
  <c r="C828" i="2"/>
  <c r="G827" i="2"/>
  <c r="C827" i="2"/>
  <c r="G826" i="2"/>
  <c r="C826" i="2"/>
  <c r="G825" i="2"/>
  <c r="C825" i="2"/>
  <c r="G824" i="2"/>
  <c r="C824" i="2"/>
  <c r="G823" i="2"/>
  <c r="C823" i="2"/>
  <c r="G822" i="2"/>
  <c r="C822" i="2"/>
  <c r="G821" i="2"/>
  <c r="C821" i="2"/>
  <c r="G820" i="2"/>
  <c r="C820" i="2"/>
  <c r="G819" i="2"/>
  <c r="C819" i="2"/>
  <c r="G818" i="2"/>
  <c r="C818" i="2"/>
  <c r="G817" i="2"/>
  <c r="C817" i="2"/>
  <c r="G816" i="2"/>
  <c r="C816" i="2"/>
  <c r="G815" i="2"/>
  <c r="C815" i="2"/>
  <c r="G814" i="2"/>
  <c r="C814" i="2"/>
  <c r="G813" i="2"/>
  <c r="C813" i="2"/>
  <c r="G812" i="2"/>
  <c r="C812" i="2"/>
  <c r="G811" i="2"/>
  <c r="C811" i="2"/>
  <c r="G810" i="2"/>
  <c r="C810" i="2"/>
  <c r="G809" i="2"/>
  <c r="C809" i="2"/>
  <c r="G808" i="2"/>
  <c r="C808" i="2"/>
  <c r="G807" i="2"/>
  <c r="C807" i="2"/>
  <c r="G806" i="2"/>
  <c r="C806" i="2"/>
  <c r="G805" i="2"/>
  <c r="C805" i="2"/>
  <c r="G804" i="2"/>
  <c r="C804" i="2"/>
  <c r="G803" i="2"/>
  <c r="C803" i="2"/>
  <c r="G802" i="2"/>
  <c r="C802" i="2"/>
  <c r="G801" i="2"/>
  <c r="C801" i="2"/>
  <c r="G800" i="2"/>
  <c r="C800" i="2"/>
  <c r="G799" i="2"/>
  <c r="C799" i="2"/>
  <c r="G798" i="2"/>
  <c r="C798" i="2"/>
  <c r="G797" i="2"/>
  <c r="C797" i="2"/>
  <c r="G796" i="2"/>
  <c r="C796" i="2"/>
  <c r="G795" i="2"/>
  <c r="C795" i="2"/>
  <c r="G794" i="2"/>
  <c r="C794" i="2"/>
  <c r="G793" i="2"/>
  <c r="C793" i="2"/>
  <c r="G792" i="2"/>
  <c r="C792" i="2"/>
  <c r="G791" i="2"/>
  <c r="C791" i="2"/>
  <c r="E791" i="2"/>
  <c r="G790" i="2"/>
  <c r="C790" i="2"/>
  <c r="G789" i="2"/>
  <c r="C789" i="2"/>
  <c r="G788" i="2"/>
  <c r="C788" i="2"/>
  <c r="G787" i="2"/>
  <c r="C787" i="2"/>
  <c r="G786" i="2"/>
  <c r="C786" i="2"/>
  <c r="G785" i="2"/>
  <c r="C785" i="2"/>
  <c r="G784" i="2"/>
  <c r="C784" i="2"/>
  <c r="G783" i="2"/>
  <c r="C783" i="2"/>
  <c r="G782" i="2"/>
  <c r="C782" i="2"/>
  <c r="G781" i="2"/>
  <c r="C781" i="2"/>
  <c r="G780" i="2"/>
  <c r="C780" i="2"/>
  <c r="G779" i="2"/>
  <c r="C779" i="2"/>
  <c r="G778" i="2"/>
  <c r="C778" i="2"/>
  <c r="G777" i="2"/>
  <c r="C777" i="2"/>
  <c r="G776" i="2"/>
  <c r="C776" i="2"/>
  <c r="G775" i="2"/>
  <c r="C775" i="2"/>
  <c r="G774" i="2"/>
  <c r="C774" i="2"/>
  <c r="G773" i="2"/>
  <c r="C773" i="2"/>
  <c r="G772" i="2"/>
  <c r="C772" i="2"/>
  <c r="G771" i="2"/>
  <c r="C771" i="2"/>
  <c r="G770" i="2"/>
  <c r="C770" i="2"/>
  <c r="G769" i="2"/>
  <c r="C769" i="2"/>
  <c r="G768" i="2"/>
  <c r="C768" i="2"/>
  <c r="G767" i="2"/>
  <c r="C767" i="2"/>
  <c r="G766" i="2"/>
  <c r="C766" i="2"/>
  <c r="G765" i="2"/>
  <c r="C765" i="2"/>
  <c r="G764" i="2"/>
  <c r="C764" i="2"/>
  <c r="G763" i="2"/>
  <c r="C763" i="2"/>
  <c r="G762" i="2"/>
  <c r="C762" i="2"/>
  <c r="G761" i="2"/>
  <c r="C761" i="2"/>
  <c r="G760" i="2"/>
  <c r="C760" i="2"/>
  <c r="G759" i="2"/>
  <c r="C759" i="2"/>
  <c r="G758" i="2"/>
  <c r="C758" i="2"/>
  <c r="G757" i="2"/>
  <c r="C757" i="2"/>
  <c r="G756" i="2"/>
  <c r="C756" i="2"/>
  <c r="G755" i="2"/>
  <c r="C755" i="2"/>
  <c r="G754" i="2"/>
  <c r="C754" i="2"/>
  <c r="G753" i="2"/>
  <c r="C753" i="2"/>
  <c r="G752" i="2"/>
  <c r="C752" i="2"/>
  <c r="E752" i="2"/>
  <c r="G751" i="2"/>
  <c r="C751" i="2"/>
  <c r="G750" i="2"/>
  <c r="C750" i="2"/>
  <c r="E750" i="2"/>
  <c r="G749" i="2"/>
  <c r="C749" i="2"/>
  <c r="E749" i="2"/>
  <c r="G748" i="2"/>
  <c r="C748" i="2"/>
  <c r="E748" i="2"/>
  <c r="G747" i="2"/>
  <c r="C747" i="2"/>
  <c r="G746" i="2"/>
  <c r="C746" i="2"/>
  <c r="E746" i="2"/>
  <c r="G745" i="2"/>
  <c r="C745" i="2"/>
  <c r="G744" i="2"/>
  <c r="C744" i="2"/>
  <c r="G743" i="2"/>
  <c r="C743" i="2"/>
  <c r="G742" i="2"/>
  <c r="C742" i="2"/>
  <c r="G741" i="2"/>
  <c r="C741" i="2"/>
  <c r="G740" i="2"/>
  <c r="C740" i="2"/>
  <c r="G739" i="2"/>
  <c r="C739" i="2"/>
  <c r="G738" i="2"/>
  <c r="C738" i="2"/>
  <c r="G737" i="2"/>
  <c r="C737" i="2"/>
  <c r="G736" i="2"/>
  <c r="C736" i="2"/>
  <c r="G735" i="2"/>
  <c r="C735" i="2"/>
  <c r="G734" i="2"/>
  <c r="C734" i="2"/>
  <c r="G733" i="2"/>
  <c r="C733" i="2"/>
  <c r="G732" i="2"/>
  <c r="C732" i="2"/>
  <c r="G731" i="2"/>
  <c r="C731" i="2"/>
  <c r="G730" i="2"/>
  <c r="C730" i="2"/>
  <c r="G729" i="2"/>
  <c r="C729" i="2"/>
  <c r="G728" i="2"/>
  <c r="C728" i="2"/>
  <c r="G727" i="2"/>
  <c r="C727" i="2"/>
  <c r="G726" i="2"/>
  <c r="C726" i="2"/>
  <c r="G725" i="2"/>
  <c r="C725" i="2"/>
  <c r="G724" i="2"/>
  <c r="C724" i="2"/>
  <c r="G723" i="2"/>
  <c r="C723" i="2"/>
  <c r="G722" i="2"/>
  <c r="C722" i="2"/>
  <c r="G721" i="2"/>
  <c r="C721" i="2"/>
  <c r="G720" i="2"/>
  <c r="C720" i="2"/>
  <c r="G719" i="2"/>
  <c r="C719" i="2"/>
  <c r="A897" i="2"/>
  <c r="H897" i="2"/>
  <c r="B897" i="2"/>
  <c r="D897" i="2"/>
  <c r="A898" i="2"/>
  <c r="H898" i="2"/>
  <c r="B898" i="2"/>
  <c r="D898" i="2"/>
  <c r="A899" i="2"/>
  <c r="H899" i="2"/>
  <c r="B899" i="2"/>
  <c r="D899" i="2"/>
  <c r="A900" i="2"/>
  <c r="H900" i="2"/>
  <c r="B900" i="2"/>
  <c r="D900" i="2"/>
  <c r="A901" i="2"/>
  <c r="H901" i="2"/>
  <c r="B901" i="2"/>
  <c r="D901" i="2"/>
  <c r="A902" i="2"/>
  <c r="H902" i="2"/>
  <c r="B902" i="2"/>
  <c r="D902" i="2"/>
  <c r="A903" i="2"/>
  <c r="H903" i="2"/>
  <c r="B903" i="2"/>
  <c r="D903" i="2"/>
  <c r="A904" i="2"/>
  <c r="H904" i="2"/>
  <c r="B904" i="2"/>
  <c r="D904" i="2"/>
  <c r="A905" i="2"/>
  <c r="H905" i="2"/>
  <c r="B905" i="2"/>
  <c r="D905" i="2"/>
  <c r="A906" i="2"/>
  <c r="H906" i="2"/>
  <c r="B906" i="2"/>
  <c r="D906" i="2"/>
  <c r="A907" i="2"/>
  <c r="H907" i="2"/>
  <c r="B907" i="2"/>
  <c r="D907" i="2"/>
  <c r="A908" i="2"/>
  <c r="H908" i="2"/>
  <c r="B908" i="2"/>
  <c r="D908" i="2"/>
  <c r="A909" i="2"/>
  <c r="H909" i="2"/>
  <c r="B909" i="2"/>
  <c r="D909" i="2"/>
  <c r="A910" i="2"/>
  <c r="H910" i="2"/>
  <c r="B910" i="2"/>
  <c r="D910" i="2"/>
  <c r="A911" i="2"/>
  <c r="H911" i="2"/>
  <c r="B911" i="2"/>
  <c r="D911" i="2"/>
  <c r="A912" i="2"/>
  <c r="H912" i="2"/>
  <c r="B912" i="2"/>
  <c r="D912" i="2"/>
  <c r="A913" i="2"/>
  <c r="H913" i="2"/>
  <c r="B913" i="2"/>
  <c r="D913" i="2"/>
  <c r="A914" i="2"/>
  <c r="H914" i="2"/>
  <c r="B914" i="2"/>
  <c r="D914" i="2"/>
  <c r="A915" i="2"/>
  <c r="H915" i="2"/>
  <c r="B915" i="2"/>
  <c r="D915" i="2"/>
  <c r="A916" i="2"/>
  <c r="H916" i="2"/>
  <c r="B916" i="2"/>
  <c r="D916" i="2"/>
  <c r="A917" i="2"/>
  <c r="H917" i="2"/>
  <c r="B917" i="2"/>
  <c r="D917" i="2"/>
  <c r="A918" i="2"/>
  <c r="H918" i="2"/>
  <c r="B918" i="2"/>
  <c r="D918" i="2"/>
  <c r="A919" i="2"/>
  <c r="H919" i="2"/>
  <c r="B919" i="2"/>
  <c r="D919" i="2"/>
  <c r="A920" i="2"/>
  <c r="H920" i="2"/>
  <c r="B920" i="2"/>
  <c r="D920" i="2"/>
  <c r="A921" i="2"/>
  <c r="H921" i="2"/>
  <c r="B921" i="2"/>
  <c r="D921" i="2"/>
  <c r="A922" i="2"/>
  <c r="H922" i="2"/>
  <c r="B922" i="2"/>
  <c r="D922" i="2"/>
  <c r="A923" i="2"/>
  <c r="H923" i="2"/>
  <c r="B923" i="2"/>
  <c r="D923" i="2"/>
  <c r="A924" i="2"/>
  <c r="H924" i="2"/>
  <c r="B924" i="2"/>
  <c r="D924" i="2"/>
  <c r="A925" i="2"/>
  <c r="H925" i="2"/>
  <c r="B925" i="2"/>
  <c r="D925" i="2"/>
  <c r="A926" i="2"/>
  <c r="H926" i="2"/>
  <c r="B926" i="2"/>
  <c r="D926" i="2"/>
  <c r="A927" i="2"/>
  <c r="H927" i="2"/>
  <c r="B927" i="2"/>
  <c r="D927" i="2"/>
  <c r="A928" i="2"/>
  <c r="H928" i="2"/>
  <c r="B928" i="2"/>
  <c r="D928" i="2"/>
  <c r="A929" i="2"/>
  <c r="H929" i="2"/>
  <c r="B929" i="2"/>
  <c r="D929" i="2"/>
  <c r="A930" i="2"/>
  <c r="H930" i="2"/>
  <c r="B930" i="2"/>
  <c r="D930" i="2"/>
  <c r="A931" i="2"/>
  <c r="H931" i="2"/>
  <c r="B931" i="2"/>
  <c r="D931" i="2"/>
  <c r="A932" i="2"/>
  <c r="H932" i="2"/>
  <c r="B932" i="2"/>
  <c r="D932" i="2"/>
  <c r="A933" i="2"/>
  <c r="H933" i="2"/>
  <c r="B933" i="2"/>
  <c r="D933" i="2"/>
  <c r="A934" i="2"/>
  <c r="H934" i="2"/>
  <c r="B934" i="2"/>
  <c r="D934" i="2"/>
  <c r="A935" i="2"/>
  <c r="H935" i="2"/>
  <c r="B935" i="2"/>
  <c r="D935" i="2"/>
  <c r="A936" i="2"/>
  <c r="H936" i="2"/>
  <c r="B936" i="2"/>
  <c r="D936" i="2"/>
  <c r="A937" i="2"/>
  <c r="H937" i="2"/>
  <c r="B937" i="2"/>
  <c r="D937" i="2"/>
  <c r="A938" i="2"/>
  <c r="H938" i="2"/>
  <c r="B938" i="2"/>
  <c r="D938" i="2"/>
  <c r="A939" i="2"/>
  <c r="H939" i="2"/>
  <c r="B939" i="2"/>
  <c r="D939" i="2"/>
  <c r="A940" i="2"/>
  <c r="H940" i="2"/>
  <c r="B940" i="2"/>
  <c r="D940" i="2"/>
  <c r="A941" i="2"/>
  <c r="H941" i="2"/>
  <c r="B941" i="2"/>
  <c r="D941" i="2"/>
  <c r="A942" i="2"/>
  <c r="H942" i="2"/>
  <c r="B942" i="2"/>
  <c r="D942" i="2"/>
  <c r="A943" i="2"/>
  <c r="H943" i="2"/>
  <c r="B943" i="2"/>
  <c r="D943" i="2"/>
  <c r="A944" i="2"/>
  <c r="H944" i="2"/>
  <c r="B944" i="2"/>
  <c r="D944" i="2"/>
  <c r="A945" i="2"/>
  <c r="H945" i="2"/>
  <c r="B945" i="2"/>
  <c r="D945" i="2"/>
  <c r="A946" i="2"/>
  <c r="H946" i="2"/>
  <c r="B946" i="2"/>
  <c r="D946" i="2"/>
  <c r="A947" i="2"/>
  <c r="H947" i="2"/>
  <c r="B947" i="2"/>
  <c r="D947" i="2"/>
  <c r="A948" i="2"/>
  <c r="H948" i="2"/>
  <c r="B948" i="2"/>
  <c r="D948" i="2"/>
  <c r="A949" i="2"/>
  <c r="H949" i="2"/>
  <c r="B949" i="2"/>
  <c r="D949" i="2"/>
  <c r="A950" i="2"/>
  <c r="H950" i="2"/>
  <c r="B950" i="2"/>
  <c r="D950" i="2"/>
  <c r="A951" i="2"/>
  <c r="H951" i="2"/>
  <c r="B951" i="2"/>
  <c r="D951" i="2"/>
  <c r="A952" i="2"/>
  <c r="H952" i="2"/>
  <c r="B952" i="2"/>
  <c r="D952" i="2"/>
  <c r="A953" i="2"/>
  <c r="H953" i="2"/>
  <c r="B953" i="2"/>
  <c r="D953" i="2"/>
  <c r="A954" i="2"/>
  <c r="H954" i="2"/>
  <c r="B954" i="2"/>
  <c r="D954" i="2"/>
  <c r="A955" i="2"/>
  <c r="H955" i="2"/>
  <c r="B955" i="2"/>
  <c r="D955" i="2"/>
  <c r="A956" i="2"/>
  <c r="H956" i="2"/>
  <c r="B956" i="2"/>
  <c r="D956" i="2"/>
  <c r="A957" i="2"/>
  <c r="H957" i="2"/>
  <c r="B957" i="2"/>
  <c r="D957" i="2"/>
  <c r="A958" i="2"/>
  <c r="H958" i="2"/>
  <c r="B958" i="2"/>
  <c r="D958" i="2"/>
  <c r="A959" i="2"/>
  <c r="H959" i="2"/>
  <c r="B959" i="2"/>
  <c r="D959" i="2"/>
  <c r="A960" i="2"/>
  <c r="H960" i="2"/>
  <c r="B960" i="2"/>
  <c r="D960" i="2"/>
  <c r="A961" i="2"/>
  <c r="H961" i="2"/>
  <c r="B961" i="2"/>
  <c r="D961" i="2"/>
  <c r="A962" i="2"/>
  <c r="H962" i="2"/>
  <c r="B962" i="2"/>
  <c r="D962" i="2"/>
  <c r="A963" i="2"/>
  <c r="H963" i="2"/>
  <c r="B963" i="2"/>
  <c r="D963" i="2"/>
  <c r="A964" i="2"/>
  <c r="H964" i="2"/>
  <c r="B964" i="2"/>
  <c r="D964" i="2"/>
  <c r="A965" i="2"/>
  <c r="H965" i="2"/>
  <c r="B965" i="2"/>
  <c r="D965" i="2"/>
  <c r="A966" i="2"/>
  <c r="H966" i="2"/>
  <c r="B966" i="2"/>
  <c r="D966" i="2"/>
  <c r="A967" i="2"/>
  <c r="H967" i="2"/>
  <c r="B967" i="2"/>
  <c r="D967" i="2"/>
  <c r="A968" i="2"/>
  <c r="H968" i="2"/>
  <c r="B968" i="2"/>
  <c r="D968" i="2"/>
  <c r="A969" i="2"/>
  <c r="H969" i="2"/>
  <c r="B969" i="2"/>
  <c r="D969" i="2"/>
  <c r="A970" i="2"/>
  <c r="H970" i="2"/>
  <c r="B970" i="2"/>
  <c r="D970" i="2"/>
  <c r="A971" i="2"/>
  <c r="H971" i="2"/>
  <c r="B971" i="2"/>
  <c r="D971" i="2"/>
  <c r="A972" i="2"/>
  <c r="H972" i="2"/>
  <c r="B972" i="2"/>
  <c r="D972" i="2"/>
  <c r="A973" i="2"/>
  <c r="H973" i="2"/>
  <c r="B973" i="2"/>
  <c r="D973" i="2"/>
  <c r="A974" i="2"/>
  <c r="H974" i="2"/>
  <c r="B974" i="2"/>
  <c r="D974" i="2"/>
  <c r="A975" i="2"/>
  <c r="H975" i="2"/>
  <c r="B975" i="2"/>
  <c r="D975" i="2"/>
  <c r="A976" i="2"/>
  <c r="H976" i="2"/>
  <c r="B976" i="2"/>
  <c r="D976" i="2"/>
  <c r="A977" i="2"/>
  <c r="H977" i="2"/>
  <c r="B977" i="2"/>
  <c r="D977" i="2"/>
  <c r="A978" i="2"/>
  <c r="H978" i="2"/>
  <c r="B978" i="2"/>
  <c r="D978" i="2"/>
  <c r="A979" i="2"/>
  <c r="H979" i="2"/>
  <c r="B979" i="2"/>
  <c r="D979" i="2"/>
  <c r="A980" i="2"/>
  <c r="H980" i="2"/>
  <c r="B980" i="2"/>
  <c r="D980" i="2"/>
  <c r="A981" i="2"/>
  <c r="H981" i="2"/>
  <c r="B981" i="2"/>
  <c r="D981" i="2"/>
  <c r="A982" i="2"/>
  <c r="H982" i="2"/>
  <c r="B982" i="2"/>
  <c r="D982" i="2"/>
  <c r="A983" i="2"/>
  <c r="H983" i="2"/>
  <c r="B983" i="2"/>
  <c r="D983" i="2"/>
  <c r="A984" i="2"/>
  <c r="H984" i="2"/>
  <c r="B984" i="2"/>
  <c r="D984" i="2"/>
  <c r="A985" i="2"/>
  <c r="H985" i="2"/>
  <c r="B985" i="2"/>
  <c r="D985" i="2"/>
  <c r="A986" i="2"/>
  <c r="H986" i="2"/>
  <c r="B986" i="2"/>
  <c r="D986" i="2"/>
  <c r="A987" i="2"/>
  <c r="H987" i="2"/>
  <c r="B987" i="2"/>
  <c r="D987" i="2"/>
  <c r="A988" i="2"/>
  <c r="H988" i="2"/>
  <c r="B988" i="2"/>
  <c r="D988" i="2"/>
  <c r="A989" i="2"/>
  <c r="H989" i="2"/>
  <c r="B989" i="2"/>
  <c r="D989" i="2"/>
  <c r="A990" i="2"/>
  <c r="H990" i="2"/>
  <c r="B990" i="2"/>
  <c r="D990" i="2"/>
  <c r="A991" i="2"/>
  <c r="H991" i="2"/>
  <c r="B991" i="2"/>
  <c r="D991" i="2"/>
  <c r="A992" i="2"/>
  <c r="H992" i="2"/>
  <c r="B992" i="2"/>
  <c r="D992" i="2"/>
  <c r="A993" i="2"/>
  <c r="H993" i="2"/>
  <c r="B993" i="2"/>
  <c r="D993" i="2"/>
  <c r="A994" i="2"/>
  <c r="H994" i="2"/>
  <c r="B994" i="2"/>
  <c r="D994" i="2"/>
  <c r="A995" i="2"/>
  <c r="H995" i="2"/>
  <c r="B995" i="2"/>
  <c r="D995" i="2"/>
  <c r="A996" i="2"/>
  <c r="H996" i="2"/>
  <c r="B996" i="2"/>
  <c r="D996" i="2"/>
  <c r="A997" i="2"/>
  <c r="H997" i="2"/>
  <c r="B997" i="2"/>
  <c r="D997" i="2"/>
  <c r="A998" i="2"/>
  <c r="H998" i="2"/>
  <c r="B998" i="2"/>
  <c r="D998" i="2"/>
  <c r="A999" i="2"/>
  <c r="H999" i="2"/>
  <c r="B999" i="2"/>
  <c r="D999" i="2"/>
  <c r="A1000" i="2"/>
  <c r="H1000" i="2"/>
  <c r="B1000" i="2"/>
  <c r="D1000" i="2"/>
  <c r="A1001" i="2"/>
  <c r="H1001" i="2"/>
  <c r="B1001" i="2"/>
  <c r="D1001" i="2"/>
  <c r="A1002" i="2"/>
  <c r="H1002" i="2"/>
  <c r="B1002" i="2"/>
  <c r="D1002" i="2"/>
  <c r="A1003" i="2"/>
  <c r="H1003" i="2"/>
  <c r="B1003" i="2"/>
  <c r="D1003" i="2"/>
  <c r="A1004" i="2"/>
  <c r="H1004" i="2"/>
  <c r="B1004" i="2"/>
  <c r="D1004" i="2"/>
  <c r="A1005" i="2"/>
  <c r="H1005" i="2"/>
  <c r="B1005" i="2"/>
  <c r="D1005" i="2"/>
  <c r="A1006" i="2"/>
  <c r="H1006" i="2"/>
  <c r="B1006" i="2"/>
  <c r="D1006" i="2"/>
  <c r="A1007" i="2"/>
  <c r="H1007" i="2"/>
  <c r="B1007" i="2"/>
  <c r="D1007" i="2"/>
  <c r="A1008" i="2"/>
  <c r="H1008" i="2"/>
  <c r="B1008" i="2"/>
  <c r="D1008" i="2"/>
  <c r="A1009" i="2"/>
  <c r="H1009" i="2"/>
  <c r="B1009" i="2"/>
  <c r="D1009" i="2"/>
  <c r="A1010" i="2"/>
  <c r="H1010" i="2"/>
  <c r="B1010" i="2"/>
  <c r="D1010" i="2"/>
  <c r="A1011" i="2"/>
  <c r="H1011" i="2"/>
  <c r="B1011" i="2"/>
  <c r="D1011" i="2"/>
  <c r="A1012" i="2"/>
  <c r="H1012" i="2"/>
  <c r="B1012" i="2"/>
  <c r="D1012" i="2"/>
  <c r="A1013" i="2"/>
  <c r="H1013" i="2"/>
  <c r="B1013" i="2"/>
  <c r="D1013" i="2"/>
  <c r="A1014" i="2"/>
  <c r="H1014" i="2"/>
  <c r="B1014" i="2"/>
  <c r="D1014" i="2"/>
  <c r="A1015" i="2"/>
  <c r="H1015" i="2"/>
  <c r="B1015" i="2"/>
  <c r="D1015" i="2"/>
  <c r="A1016" i="2"/>
  <c r="H1016" i="2"/>
  <c r="B1016" i="2"/>
  <c r="D1016" i="2"/>
  <c r="A1017" i="2"/>
  <c r="H1017" i="2"/>
  <c r="B1017" i="2"/>
  <c r="D1017" i="2"/>
  <c r="A1018" i="2"/>
  <c r="H1018" i="2"/>
  <c r="B1018" i="2"/>
  <c r="D1018" i="2"/>
  <c r="A1019" i="2"/>
  <c r="H1019" i="2"/>
  <c r="B1019" i="2"/>
  <c r="D1019" i="2"/>
  <c r="A11" i="2"/>
  <c r="H11" i="2"/>
  <c r="B11" i="2"/>
  <c r="D11" i="2"/>
  <c r="A1020" i="2"/>
  <c r="H1020" i="2"/>
  <c r="B1020" i="2"/>
  <c r="D1020" i="2"/>
  <c r="A1021" i="2"/>
  <c r="H1021" i="2"/>
  <c r="B1021" i="2"/>
  <c r="D1021" i="2"/>
  <c r="A12" i="2"/>
  <c r="H12" i="2"/>
  <c r="B12" i="2"/>
  <c r="D12" i="2"/>
  <c r="A13" i="2"/>
  <c r="H13" i="2"/>
  <c r="B13" i="2"/>
  <c r="D13" i="2"/>
  <c r="A1022" i="2"/>
  <c r="H1022" i="2"/>
  <c r="B1022" i="2"/>
  <c r="D1022" i="2"/>
  <c r="A14" i="2"/>
  <c r="H14" i="2"/>
  <c r="B14" i="2"/>
  <c r="D14" i="2"/>
  <c r="A1023" i="2"/>
  <c r="H1023" i="2"/>
  <c r="B1023" i="2"/>
  <c r="D1023" i="2"/>
  <c r="A1024" i="2"/>
  <c r="H1024" i="2"/>
  <c r="B1024" i="2"/>
  <c r="D1024" i="2"/>
  <c r="A1025" i="2"/>
  <c r="H1025" i="2"/>
  <c r="B1025" i="2"/>
  <c r="D1025" i="2"/>
  <c r="A1026" i="2"/>
  <c r="H1026" i="2"/>
  <c r="B1026" i="2"/>
  <c r="D1026" i="2"/>
  <c r="A1027" i="2"/>
  <c r="H1027" i="2"/>
  <c r="B1027" i="2"/>
  <c r="D1027" i="2"/>
  <c r="A1028" i="2"/>
  <c r="H1028" i="2"/>
  <c r="B1028" i="2"/>
  <c r="D1028" i="2"/>
  <c r="A1029" i="2"/>
  <c r="H1029" i="2"/>
  <c r="B1029" i="2"/>
  <c r="D1029" i="2"/>
  <c r="A1030" i="2"/>
  <c r="H1030" i="2"/>
  <c r="B1030" i="2"/>
  <c r="D1030" i="2"/>
  <c r="A1031" i="2"/>
  <c r="H1031" i="2"/>
  <c r="B1031" i="2"/>
  <c r="D1031" i="2"/>
  <c r="A1032" i="2"/>
  <c r="H1032" i="2"/>
  <c r="B1032" i="2"/>
  <c r="D1032" i="2"/>
  <c r="A1033" i="2"/>
  <c r="H1033" i="2"/>
  <c r="B1033" i="2"/>
  <c r="D1033" i="2"/>
  <c r="A1034" i="2"/>
  <c r="H1034" i="2"/>
  <c r="B1034" i="2"/>
  <c r="D1034" i="2"/>
  <c r="A1035" i="2"/>
  <c r="H1035" i="2"/>
  <c r="B1035" i="2"/>
  <c r="D1035" i="2"/>
  <c r="A1036" i="2"/>
  <c r="H1036" i="2"/>
  <c r="B1036" i="2"/>
  <c r="D1036" i="2"/>
  <c r="A1037" i="2"/>
  <c r="H1037" i="2"/>
  <c r="B1037" i="2"/>
  <c r="D1037" i="2"/>
  <c r="A1038" i="2"/>
  <c r="H1038" i="2"/>
  <c r="B1038" i="2"/>
  <c r="D1038" i="2"/>
  <c r="A1039" i="2"/>
  <c r="H1039" i="2"/>
  <c r="B1039" i="2"/>
  <c r="D1039" i="2"/>
  <c r="A1040" i="2"/>
  <c r="H1040" i="2"/>
  <c r="B1040" i="2"/>
  <c r="D1040" i="2"/>
  <c r="A1041" i="2"/>
  <c r="H1041" i="2"/>
  <c r="B1041" i="2"/>
  <c r="D1041" i="2"/>
  <c r="A1042" i="2"/>
  <c r="H1042" i="2"/>
  <c r="B1042" i="2"/>
  <c r="D1042" i="2"/>
  <c r="A1043" i="2"/>
  <c r="H1043" i="2"/>
  <c r="B1043" i="2"/>
  <c r="D1043" i="2"/>
  <c r="A1044" i="2"/>
  <c r="H1044" i="2"/>
  <c r="B1044" i="2"/>
  <c r="D1044" i="2"/>
  <c r="A1045" i="2"/>
  <c r="H1045" i="2"/>
  <c r="B1045" i="2"/>
  <c r="D1045" i="2"/>
  <c r="A1046" i="2"/>
  <c r="H1046" i="2"/>
  <c r="B1046" i="2"/>
  <c r="D1046" i="2"/>
  <c r="A1047" i="2"/>
  <c r="H1047" i="2"/>
  <c r="B1047" i="2"/>
  <c r="D1047" i="2"/>
  <c r="A1048" i="2"/>
  <c r="H1048" i="2"/>
  <c r="B1048" i="2"/>
  <c r="D1048" i="2"/>
  <c r="A1049" i="2"/>
  <c r="H1049" i="2"/>
  <c r="B1049" i="2"/>
  <c r="D1049" i="2"/>
  <c r="A1050" i="2"/>
  <c r="H1050" i="2"/>
  <c r="B1050" i="2"/>
  <c r="D1050" i="2"/>
  <c r="A1051" i="2"/>
  <c r="H1051" i="2"/>
  <c r="B1051" i="2"/>
  <c r="D1051" i="2"/>
  <c r="A1052" i="2"/>
  <c r="H1052" i="2"/>
  <c r="B1052" i="2"/>
  <c r="D1052" i="2"/>
  <c r="A1053" i="2"/>
  <c r="H1053" i="2"/>
  <c r="B1053" i="2"/>
  <c r="D1053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19" i="2"/>
  <c r="H19" i="2"/>
  <c r="B19" i="2"/>
  <c r="D19" i="2"/>
  <c r="A1054" i="2"/>
  <c r="H1054" i="2"/>
  <c r="B1054" i="2"/>
  <c r="D1054" i="2"/>
  <c r="A1055" i="2"/>
  <c r="H1055" i="2"/>
  <c r="B1055" i="2"/>
  <c r="D1055" i="2"/>
  <c r="A1056" i="2"/>
  <c r="H1056" i="2"/>
  <c r="B1056" i="2"/>
  <c r="D1056" i="2"/>
  <c r="A20" i="2"/>
  <c r="H20" i="2"/>
  <c r="B20" i="2"/>
  <c r="D20" i="2"/>
  <c r="A1057" i="2"/>
  <c r="H1057" i="2"/>
  <c r="B1057" i="2"/>
  <c r="D1057" i="2"/>
  <c r="A1058" i="2"/>
  <c r="H1058" i="2"/>
  <c r="B1058" i="2"/>
  <c r="D1058" i="2"/>
  <c r="A21" i="2"/>
  <c r="H21" i="2"/>
  <c r="B21" i="2"/>
  <c r="D21" i="2"/>
  <c r="A1059" i="2"/>
  <c r="H1059" i="2"/>
  <c r="B1059" i="2"/>
  <c r="D1059" i="2"/>
  <c r="A1060" i="2"/>
  <c r="H1060" i="2"/>
  <c r="B1060" i="2"/>
  <c r="D1060" i="2"/>
  <c r="A1061" i="2"/>
  <c r="H1061" i="2"/>
  <c r="B1061" i="2"/>
  <c r="D1061" i="2"/>
  <c r="A1062" i="2"/>
  <c r="H1062" i="2"/>
  <c r="B1062" i="2"/>
  <c r="D1062" i="2"/>
  <c r="A1063" i="2"/>
  <c r="H1063" i="2"/>
  <c r="B1063" i="2"/>
  <c r="D1063" i="2"/>
  <c r="A1064" i="2"/>
  <c r="H1064" i="2"/>
  <c r="B1064" i="2"/>
  <c r="D1064" i="2"/>
  <c r="A1065" i="2"/>
  <c r="H1065" i="2"/>
  <c r="B1065" i="2"/>
  <c r="D1065" i="2"/>
  <c r="A1066" i="2"/>
  <c r="H1066" i="2"/>
  <c r="B1066" i="2"/>
  <c r="D1066" i="2"/>
  <c r="A1067" i="2"/>
  <c r="H1067" i="2"/>
  <c r="B1067" i="2"/>
  <c r="D1067" i="2"/>
  <c r="A22" i="2"/>
  <c r="H22" i="2"/>
  <c r="B22" i="2"/>
  <c r="D22" i="2"/>
  <c r="A1068" i="2"/>
  <c r="H1068" i="2"/>
  <c r="B1068" i="2"/>
  <c r="D1068" i="2"/>
  <c r="A23" i="2"/>
  <c r="H23" i="2"/>
  <c r="B23" i="2"/>
  <c r="D23" i="2"/>
  <c r="A24" i="2"/>
  <c r="H24" i="2"/>
  <c r="B24" i="2"/>
  <c r="D24" i="2"/>
  <c r="A25" i="2"/>
  <c r="H25" i="2"/>
  <c r="B25" i="2"/>
  <c r="D25" i="2"/>
  <c r="A1069" i="2"/>
  <c r="H1069" i="2"/>
  <c r="B1069" i="2"/>
  <c r="D1069" i="2"/>
  <c r="A26" i="2"/>
  <c r="H26" i="2"/>
  <c r="B26" i="2"/>
  <c r="D26" i="2"/>
  <c r="A27" i="2"/>
  <c r="H27" i="2"/>
  <c r="B27" i="2"/>
  <c r="D27" i="2"/>
  <c r="A1070" i="2"/>
  <c r="H1070" i="2"/>
  <c r="B1070" i="2"/>
  <c r="D1070" i="2"/>
  <c r="A1071" i="2"/>
  <c r="H1071" i="2"/>
  <c r="B1071" i="2"/>
  <c r="D1071" i="2"/>
  <c r="A1072" i="2"/>
  <c r="H1072" i="2"/>
  <c r="B1072" i="2"/>
  <c r="D1072" i="2"/>
  <c r="A28" i="2"/>
  <c r="H28" i="2"/>
  <c r="B28" i="2"/>
  <c r="D28" i="2"/>
  <c r="A1073" i="2"/>
  <c r="H1073" i="2"/>
  <c r="B1073" i="2"/>
  <c r="D1073" i="2"/>
  <c r="A29" i="2"/>
  <c r="H29" i="2"/>
  <c r="B29" i="2"/>
  <c r="D29" i="2"/>
  <c r="A1074" i="2"/>
  <c r="H1074" i="2"/>
  <c r="B1074" i="2"/>
  <c r="D1074" i="2"/>
  <c r="A1075" i="2"/>
  <c r="H1075" i="2"/>
  <c r="B1075" i="2"/>
  <c r="D1075" i="2"/>
  <c r="A30" i="2"/>
  <c r="H30" i="2"/>
  <c r="B30" i="2"/>
  <c r="D30" i="2"/>
  <c r="A31" i="2"/>
  <c r="H31" i="2"/>
  <c r="B31" i="2"/>
  <c r="D31" i="2"/>
  <c r="A32" i="2"/>
  <c r="H32" i="2"/>
  <c r="B32" i="2"/>
  <c r="D32" i="2"/>
  <c r="A1076" i="2"/>
  <c r="H1076" i="2"/>
  <c r="B1076" i="2"/>
  <c r="D1076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1077" i="2"/>
  <c r="H1077" i="2"/>
  <c r="B1077" i="2"/>
  <c r="D1077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1078" i="2"/>
  <c r="H1078" i="2"/>
  <c r="B1078" i="2"/>
  <c r="D1078" i="2"/>
  <c r="A1079" i="2"/>
  <c r="H1079" i="2"/>
  <c r="B1079" i="2"/>
  <c r="D1079" i="2"/>
  <c r="A1080" i="2"/>
  <c r="H1080" i="2"/>
  <c r="B1080" i="2"/>
  <c r="D1080" i="2"/>
  <c r="A1081" i="2"/>
  <c r="H1081" i="2"/>
  <c r="B1081" i="2"/>
  <c r="D1081" i="2"/>
  <c r="A1082" i="2"/>
  <c r="H1082" i="2"/>
  <c r="B1082" i="2"/>
  <c r="D1082" i="2"/>
  <c r="A1083" i="2"/>
  <c r="H1083" i="2"/>
  <c r="B1083" i="2"/>
  <c r="D1083" i="2"/>
  <c r="A1084" i="2"/>
  <c r="H1084" i="2"/>
  <c r="B1084" i="2"/>
  <c r="D1084" i="2"/>
  <c r="A1085" i="2"/>
  <c r="H1085" i="2"/>
  <c r="B1085" i="2"/>
  <c r="D1085" i="2"/>
  <c r="A1086" i="2"/>
  <c r="H1086" i="2"/>
  <c r="B1086" i="2"/>
  <c r="D1086" i="2"/>
  <c r="A49" i="2"/>
  <c r="H49" i="2"/>
  <c r="B49" i="2"/>
  <c r="D49" i="2"/>
  <c r="A50" i="2"/>
  <c r="H50" i="2"/>
  <c r="B50" i="2"/>
  <c r="D50" i="2"/>
  <c r="A1087" i="2"/>
  <c r="H1087" i="2"/>
  <c r="B1087" i="2"/>
  <c r="D1087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1088" i="2"/>
  <c r="H1088" i="2"/>
  <c r="B1088" i="2"/>
  <c r="D1088" i="2"/>
  <c r="A56" i="2"/>
  <c r="H56" i="2"/>
  <c r="B56" i="2"/>
  <c r="D56" i="2"/>
  <c r="A1089" i="2"/>
  <c r="H1089" i="2"/>
  <c r="B1089" i="2"/>
  <c r="D1089" i="2"/>
  <c r="A1090" i="2"/>
  <c r="H1090" i="2"/>
  <c r="B1090" i="2"/>
  <c r="D1090" i="2"/>
  <c r="A1091" i="2"/>
  <c r="H1091" i="2"/>
  <c r="B1091" i="2"/>
  <c r="D1091" i="2"/>
  <c r="A1092" i="2"/>
  <c r="H1092" i="2"/>
  <c r="B1092" i="2"/>
  <c r="D1092" i="2"/>
  <c r="A1093" i="2"/>
  <c r="H1093" i="2"/>
  <c r="B1093" i="2"/>
  <c r="D1093" i="2"/>
  <c r="A1094" i="2"/>
  <c r="H1094" i="2"/>
  <c r="B1094" i="2"/>
  <c r="D1094" i="2"/>
  <c r="A1095" i="2"/>
  <c r="H1095" i="2"/>
  <c r="B1095" i="2"/>
  <c r="D1095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1096" i="2"/>
  <c r="H1096" i="2"/>
  <c r="B1096" i="2"/>
  <c r="D1096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97" i="2"/>
  <c r="H1097" i="2"/>
  <c r="B1097" i="2"/>
  <c r="D1097" i="2"/>
  <c r="A1098" i="2"/>
  <c r="H1098" i="2"/>
  <c r="B1098" i="2"/>
  <c r="D1098" i="2"/>
  <c r="A104" i="2"/>
  <c r="H104" i="2"/>
  <c r="B104" i="2"/>
  <c r="D104" i="2"/>
  <c r="A105" i="2"/>
  <c r="H105" i="2"/>
  <c r="B105" i="2"/>
  <c r="D105" i="2"/>
  <c r="A1099" i="2"/>
  <c r="H1099" i="2"/>
  <c r="B1099" i="2"/>
  <c r="D1099" i="2"/>
  <c r="A1100" i="2"/>
  <c r="H1100" i="2"/>
  <c r="B1100" i="2"/>
  <c r="D1100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101" i="2"/>
  <c r="H1101" i="2"/>
  <c r="B1101" i="2"/>
  <c r="D1101" i="2"/>
  <c r="A1102" i="2"/>
  <c r="H1102" i="2"/>
  <c r="B1102" i="2"/>
  <c r="D1102" i="2"/>
  <c r="A1103" i="2"/>
  <c r="H1103" i="2"/>
  <c r="B1103" i="2"/>
  <c r="D1103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04" i="2"/>
  <c r="H1104" i="2"/>
  <c r="B1104" i="2"/>
  <c r="D1104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05" i="2"/>
  <c r="H1105" i="2"/>
  <c r="B1105" i="2"/>
  <c r="D1105" i="2"/>
  <c r="A1106" i="2"/>
  <c r="H1106" i="2"/>
  <c r="B1106" i="2"/>
  <c r="D1106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107" i="2"/>
  <c r="H1107" i="2"/>
  <c r="B1107" i="2"/>
  <c r="D1107" i="2"/>
  <c r="A126" i="2"/>
  <c r="H126" i="2"/>
  <c r="B126" i="2"/>
  <c r="D126" i="2"/>
  <c r="A127" i="2"/>
  <c r="H127" i="2"/>
  <c r="B127" i="2"/>
  <c r="D127" i="2"/>
  <c r="A1108" i="2"/>
  <c r="H1108" i="2"/>
  <c r="B1108" i="2"/>
  <c r="D1108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109" i="2"/>
  <c r="H1109" i="2"/>
  <c r="B1109" i="2"/>
  <c r="D1109" i="2"/>
  <c r="A131" i="2"/>
  <c r="H131" i="2"/>
  <c r="B131" i="2"/>
  <c r="D131" i="2"/>
  <c r="A132" i="2"/>
  <c r="H132" i="2"/>
  <c r="B132" i="2"/>
  <c r="D132" i="2"/>
  <c r="A1110" i="2"/>
  <c r="H1110" i="2"/>
  <c r="B1110" i="2"/>
  <c r="D1110" i="2"/>
  <c r="A1111" i="2"/>
  <c r="H1111" i="2"/>
  <c r="B1111" i="2"/>
  <c r="D1111" i="2"/>
  <c r="A1112" i="2"/>
  <c r="H1112" i="2"/>
  <c r="B1112" i="2"/>
  <c r="D1112" i="2"/>
  <c r="A1113" i="2"/>
  <c r="H1113" i="2"/>
  <c r="B1113" i="2"/>
  <c r="D1113" i="2"/>
  <c r="A1114" i="2"/>
  <c r="H1114" i="2"/>
  <c r="B1114" i="2"/>
  <c r="D1114" i="2"/>
  <c r="A1115" i="2"/>
  <c r="H1115" i="2"/>
  <c r="B1115" i="2"/>
  <c r="D1115" i="2"/>
  <c r="A1116" i="2"/>
  <c r="H1116" i="2"/>
  <c r="B1116" i="2"/>
  <c r="D1116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117" i="2"/>
  <c r="H1117" i="2"/>
  <c r="B1117" i="2"/>
  <c r="D1117" i="2"/>
  <c r="A153" i="2"/>
  <c r="H153" i="2"/>
  <c r="B153" i="2"/>
  <c r="D153" i="2"/>
  <c r="A1118" i="2"/>
  <c r="H1118" i="2"/>
  <c r="B1118" i="2"/>
  <c r="D1118" i="2"/>
  <c r="A154" i="2"/>
  <c r="H154" i="2"/>
  <c r="B154" i="2"/>
  <c r="D154" i="2"/>
  <c r="A1119" i="2"/>
  <c r="H1119" i="2"/>
  <c r="B1119" i="2"/>
  <c r="D1119" i="2"/>
  <c r="A155" i="2"/>
  <c r="H155" i="2"/>
  <c r="B155" i="2"/>
  <c r="D155" i="2"/>
  <c r="A1120" i="2"/>
  <c r="H1120" i="2"/>
  <c r="B1120" i="2"/>
  <c r="D1120" i="2"/>
  <c r="A156" i="2"/>
  <c r="H156" i="2"/>
  <c r="B156" i="2"/>
  <c r="D156" i="2"/>
  <c r="A1121" i="2"/>
  <c r="H1121" i="2"/>
  <c r="B1121" i="2"/>
  <c r="D1121" i="2"/>
  <c r="A157" i="2"/>
  <c r="H157" i="2"/>
  <c r="B157" i="2"/>
  <c r="D157" i="2"/>
  <c r="A158" i="2"/>
  <c r="H158" i="2"/>
  <c r="B158" i="2"/>
  <c r="D158" i="2"/>
  <c r="A1122" i="2"/>
  <c r="H1122" i="2"/>
  <c r="B1122" i="2"/>
  <c r="D1122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123" i="2"/>
  <c r="H1123" i="2"/>
  <c r="B1123" i="2"/>
  <c r="D1123" i="2"/>
  <c r="A1124" i="2"/>
  <c r="H1124" i="2"/>
  <c r="B1124" i="2"/>
  <c r="D1124" i="2"/>
  <c r="A1125" i="2"/>
  <c r="H1125" i="2"/>
  <c r="B1125" i="2"/>
  <c r="D1125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126" i="2"/>
  <c r="H1126" i="2"/>
  <c r="B1126" i="2"/>
  <c r="D1126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127" i="2"/>
  <c r="H1127" i="2"/>
  <c r="B1127" i="2"/>
  <c r="D1127" i="2"/>
  <c r="A1128" i="2"/>
  <c r="H1128" i="2"/>
  <c r="B1128" i="2"/>
  <c r="D1128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129" i="2"/>
  <c r="H1129" i="2"/>
  <c r="B1129" i="2"/>
  <c r="D1129" i="2"/>
  <c r="A1130" i="2"/>
  <c r="H1130" i="2"/>
  <c r="B1130" i="2"/>
  <c r="D1130" i="2"/>
  <c r="A1131" i="2"/>
  <c r="H1131" i="2"/>
  <c r="B1131" i="2"/>
  <c r="D1131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132" i="2"/>
  <c r="H1132" i="2"/>
  <c r="B1132" i="2"/>
  <c r="D1132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133" i="2"/>
  <c r="H1133" i="2"/>
  <c r="B1133" i="2"/>
  <c r="D1133" i="2"/>
  <c r="A1134" i="2"/>
  <c r="H1134" i="2"/>
  <c r="B1134" i="2"/>
  <c r="D1134" i="2"/>
  <c r="A1135" i="2"/>
  <c r="H1135" i="2"/>
  <c r="B1135" i="2"/>
  <c r="D1135" i="2"/>
  <c r="A1136" i="2"/>
  <c r="H1136" i="2"/>
  <c r="B1136" i="2"/>
  <c r="D1136" i="2"/>
  <c r="A191" i="2"/>
  <c r="H191" i="2"/>
  <c r="B191" i="2"/>
  <c r="D191" i="2"/>
  <c r="A1137" i="2"/>
  <c r="H1137" i="2"/>
  <c r="B1137" i="2"/>
  <c r="D1137" i="2"/>
  <c r="A1138" i="2"/>
  <c r="H1138" i="2"/>
  <c r="B1138" i="2"/>
  <c r="D1138" i="2"/>
  <c r="A192" i="2"/>
  <c r="H192" i="2"/>
  <c r="B192" i="2"/>
  <c r="D192" i="2"/>
  <c r="A1139" i="2"/>
  <c r="H1139" i="2"/>
  <c r="B1139" i="2"/>
  <c r="D1139" i="2"/>
  <c r="A1140" i="2"/>
  <c r="H1140" i="2"/>
  <c r="B1140" i="2"/>
  <c r="D1140" i="2"/>
  <c r="A1141" i="2"/>
  <c r="H1141" i="2"/>
  <c r="B1141" i="2"/>
  <c r="D1141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1142" i="2"/>
  <c r="H1142" i="2"/>
  <c r="B1142" i="2"/>
  <c r="D1142" i="2"/>
  <c r="A1143" i="2"/>
  <c r="H1143" i="2"/>
  <c r="B1143" i="2"/>
  <c r="D1143" i="2"/>
  <c r="A1144" i="2"/>
  <c r="H1144" i="2"/>
  <c r="B1144" i="2"/>
  <c r="D1144" i="2"/>
  <c r="A1145" i="2"/>
  <c r="H1145" i="2"/>
  <c r="B1145" i="2"/>
  <c r="D1145" i="2"/>
  <c r="A204" i="2"/>
  <c r="H204" i="2"/>
  <c r="B204" i="2"/>
  <c r="D204" i="2"/>
  <c r="A1146" i="2"/>
  <c r="H1146" i="2"/>
  <c r="B1146" i="2"/>
  <c r="D1146" i="2"/>
  <c r="A205" i="2"/>
  <c r="H205" i="2"/>
  <c r="B205" i="2"/>
  <c r="D205" i="2"/>
  <c r="A1147" i="2"/>
  <c r="H1147" i="2"/>
  <c r="B1147" i="2"/>
  <c r="D1147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1148" i="2"/>
  <c r="H1148" i="2"/>
  <c r="B1148" i="2"/>
  <c r="D1148" i="2"/>
  <c r="A209" i="2"/>
  <c r="H209" i="2"/>
  <c r="B209" i="2"/>
  <c r="D209" i="2"/>
  <c r="A1149" i="2"/>
  <c r="H1149" i="2"/>
  <c r="B1149" i="2"/>
  <c r="D1149" i="2"/>
  <c r="A1150" i="2"/>
  <c r="H1150" i="2"/>
  <c r="B1150" i="2"/>
  <c r="D1150" i="2"/>
  <c r="A1151" i="2"/>
  <c r="H1151" i="2"/>
  <c r="B1151" i="2"/>
  <c r="D1151" i="2"/>
  <c r="A210" i="2"/>
  <c r="H210" i="2"/>
  <c r="B210" i="2"/>
  <c r="D210" i="2"/>
  <c r="A1152" i="2"/>
  <c r="H1152" i="2"/>
  <c r="B1152" i="2"/>
  <c r="D1152" i="2"/>
  <c r="A1153" i="2"/>
  <c r="H1153" i="2"/>
  <c r="B1153" i="2"/>
  <c r="D1153" i="2"/>
  <c r="A1154" i="2"/>
  <c r="H1154" i="2"/>
  <c r="B1154" i="2"/>
  <c r="D1154" i="2"/>
  <c r="A1155" i="2"/>
  <c r="H1155" i="2"/>
  <c r="B1155" i="2"/>
  <c r="D1155" i="2"/>
  <c r="A1156" i="2"/>
  <c r="H1156" i="2"/>
  <c r="B1156" i="2"/>
  <c r="D1156" i="2"/>
  <c r="A1157" i="2"/>
  <c r="H1157" i="2"/>
  <c r="B1157" i="2"/>
  <c r="D1157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1158" i="2"/>
  <c r="H1158" i="2"/>
  <c r="B1158" i="2"/>
  <c r="D1158" i="2"/>
  <c r="A1159" i="2"/>
  <c r="H1159" i="2"/>
  <c r="B1159" i="2"/>
  <c r="D1159" i="2"/>
  <c r="A1160" i="2"/>
  <c r="H1160" i="2"/>
  <c r="B1160" i="2"/>
  <c r="D1160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1161" i="2"/>
  <c r="H1161" i="2"/>
  <c r="B1161" i="2"/>
  <c r="D1161" i="2"/>
  <c r="A231" i="2"/>
  <c r="H231" i="2"/>
  <c r="B231" i="2"/>
  <c r="D231" i="2"/>
  <c r="A1162" i="2"/>
  <c r="H1162" i="2"/>
  <c r="B1162" i="2"/>
  <c r="D1162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1163" i="2"/>
  <c r="H1163" i="2"/>
  <c r="B1163" i="2"/>
  <c r="D1163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1164" i="2"/>
  <c r="H1164" i="2"/>
  <c r="B1164" i="2"/>
  <c r="D1164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1165" i="2"/>
  <c r="H1165" i="2"/>
  <c r="B1165" i="2"/>
  <c r="D1165" i="2"/>
  <c r="A245" i="2"/>
  <c r="H245" i="2"/>
  <c r="B245" i="2"/>
  <c r="D245" i="2"/>
  <c r="A246" i="2"/>
  <c r="H246" i="2"/>
  <c r="B246" i="2"/>
  <c r="D246" i="2"/>
  <c r="A1166" i="2"/>
  <c r="H1166" i="2"/>
  <c r="B1166" i="2"/>
  <c r="D116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1167" i="2"/>
  <c r="H1167" i="2"/>
  <c r="B1167" i="2"/>
  <c r="D1167" i="2"/>
  <c r="A254" i="2"/>
  <c r="H254" i="2"/>
  <c r="B254" i="2"/>
  <c r="D254" i="2"/>
  <c r="A255" i="2"/>
  <c r="H255" i="2"/>
  <c r="B255" i="2"/>
  <c r="D255" i="2"/>
  <c r="A1168" i="2"/>
  <c r="H1168" i="2"/>
  <c r="B1168" i="2"/>
  <c r="D1168" i="2"/>
  <c r="A256" i="2"/>
  <c r="H256" i="2"/>
  <c r="B256" i="2"/>
  <c r="D256" i="2"/>
  <c r="A257" i="2"/>
  <c r="H257" i="2"/>
  <c r="B257" i="2"/>
  <c r="D257" i="2"/>
  <c r="A1169" i="2"/>
  <c r="H1169" i="2"/>
  <c r="B1169" i="2"/>
  <c r="D1169" i="2"/>
  <c r="A1170" i="2"/>
  <c r="H1170" i="2"/>
  <c r="B1170" i="2"/>
  <c r="D1170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1171" i="2"/>
  <c r="H1171" i="2"/>
  <c r="B1171" i="2"/>
  <c r="D1171" i="2"/>
  <c r="A1172" i="2"/>
  <c r="H1172" i="2"/>
  <c r="B1172" i="2"/>
  <c r="D1172" i="2"/>
  <c r="A263" i="2"/>
  <c r="H263" i="2"/>
  <c r="B263" i="2"/>
  <c r="D263" i="2"/>
  <c r="A264" i="2"/>
  <c r="H264" i="2"/>
  <c r="B264" i="2"/>
  <c r="D264" i="2"/>
  <c r="A1173" i="2"/>
  <c r="H1173" i="2"/>
  <c r="B1173" i="2"/>
  <c r="D1173" i="2"/>
  <c r="A265" i="2"/>
  <c r="H265" i="2"/>
  <c r="B265" i="2"/>
  <c r="D265" i="2"/>
  <c r="A1174" i="2"/>
  <c r="H1174" i="2"/>
  <c r="B1174" i="2"/>
  <c r="D1174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1175" i="2"/>
  <c r="H1175" i="2"/>
  <c r="B1175" i="2"/>
  <c r="D1175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1176" i="2"/>
  <c r="H1176" i="2"/>
  <c r="B1176" i="2"/>
  <c r="D1176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1177" i="2"/>
  <c r="H1177" i="2"/>
  <c r="B1177" i="2"/>
  <c r="D1177" i="2"/>
  <c r="A1178" i="2"/>
  <c r="H1178" i="2"/>
  <c r="B1178" i="2"/>
  <c r="D1178" i="2"/>
  <c r="A1179" i="2"/>
  <c r="H1179" i="2"/>
  <c r="B1179" i="2"/>
  <c r="D1179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1180" i="2"/>
  <c r="H1180" i="2"/>
  <c r="B1180" i="2"/>
  <c r="D1180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1181" i="2"/>
  <c r="H1181" i="2"/>
  <c r="B1181" i="2"/>
  <c r="D1181" i="2"/>
  <c r="A1182" i="2"/>
  <c r="H1182" i="2"/>
  <c r="B1182" i="2"/>
  <c r="D1182" i="2"/>
  <c r="A1183" i="2"/>
  <c r="H1183" i="2"/>
  <c r="B1183" i="2"/>
  <c r="D1183" i="2"/>
  <c r="A1184" i="2"/>
  <c r="H1184" i="2"/>
  <c r="B1184" i="2"/>
  <c r="D1184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1185" i="2"/>
  <c r="H1185" i="2"/>
  <c r="B1185" i="2"/>
  <c r="D1185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1186" i="2"/>
  <c r="H1186" i="2"/>
  <c r="B1186" i="2"/>
  <c r="D1186" i="2"/>
  <c r="A304" i="2"/>
  <c r="H304" i="2"/>
  <c r="B304" i="2"/>
  <c r="D304" i="2"/>
  <c r="A305" i="2"/>
  <c r="H305" i="2"/>
  <c r="B305" i="2"/>
  <c r="D305" i="2"/>
  <c r="A1187" i="2"/>
  <c r="H1187" i="2"/>
  <c r="B1187" i="2"/>
  <c r="D1187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1188" i="2"/>
  <c r="H1188" i="2"/>
  <c r="B1188" i="2"/>
  <c r="D118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1189" i="2"/>
  <c r="H1189" i="2"/>
  <c r="B1189" i="2"/>
  <c r="D1189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1190" i="2"/>
  <c r="H1190" i="2"/>
  <c r="B1190" i="2"/>
  <c r="D1190" i="2"/>
  <c r="A1191" i="2"/>
  <c r="H1191" i="2"/>
  <c r="B1191" i="2"/>
  <c r="D1191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1192" i="2"/>
  <c r="H1192" i="2"/>
  <c r="B1192" i="2"/>
  <c r="D1192" i="2"/>
  <c r="A321" i="2"/>
  <c r="H321" i="2"/>
  <c r="B321" i="2"/>
  <c r="D321" i="2"/>
  <c r="A1193" i="2"/>
  <c r="H1193" i="2"/>
  <c r="B1193" i="2"/>
  <c r="D1193" i="2"/>
  <c r="A1194" i="2"/>
  <c r="H1194" i="2"/>
  <c r="B1194" i="2"/>
  <c r="D1194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1195" i="2"/>
  <c r="H1195" i="2"/>
  <c r="B1195" i="2"/>
  <c r="D1195" i="2"/>
  <c r="A1196" i="2"/>
  <c r="H1196" i="2"/>
  <c r="B1196" i="2"/>
  <c r="D1196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1197" i="2"/>
  <c r="H1197" i="2"/>
  <c r="B1197" i="2"/>
  <c r="D1197" i="2"/>
  <c r="A338" i="2"/>
  <c r="H338" i="2"/>
  <c r="B338" i="2"/>
  <c r="D338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1198" i="2"/>
  <c r="H1198" i="2"/>
  <c r="B1198" i="2"/>
  <c r="D1198" i="2"/>
  <c r="A361" i="2"/>
  <c r="H361" i="2"/>
  <c r="B361" i="2"/>
  <c r="D361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380" i="2"/>
  <c r="H380" i="2"/>
  <c r="B380" i="2"/>
  <c r="D380" i="2"/>
  <c r="A381" i="2"/>
  <c r="H381" i="2"/>
  <c r="B381" i="2"/>
  <c r="D381" i="2"/>
  <c r="A1199" i="2"/>
  <c r="H1199" i="2"/>
  <c r="B1199" i="2"/>
  <c r="D1199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414" i="2"/>
  <c r="H414" i="2"/>
  <c r="B414" i="2"/>
  <c r="D414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1200" i="2"/>
  <c r="H1200" i="2"/>
  <c r="B1200" i="2"/>
  <c r="D1200" i="2"/>
  <c r="A465" i="2"/>
  <c r="H465" i="2"/>
  <c r="B465" i="2"/>
  <c r="D465" i="2"/>
  <c r="A1201" i="2"/>
  <c r="H1201" i="2"/>
  <c r="B1201" i="2"/>
  <c r="D1201" i="2"/>
  <c r="A466" i="2"/>
  <c r="H466" i="2"/>
  <c r="B466" i="2"/>
  <c r="D466" i="2"/>
  <c r="A1202" i="2"/>
  <c r="H1202" i="2"/>
  <c r="B1202" i="2"/>
  <c r="D1202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1203" i="2"/>
  <c r="H1203" i="2"/>
  <c r="B1203" i="2"/>
  <c r="D1203" i="2"/>
  <c r="A1204" i="2"/>
  <c r="H1204" i="2"/>
  <c r="B1204" i="2"/>
  <c r="D1204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1205" i="2"/>
  <c r="H1205" i="2"/>
  <c r="B1205" i="2"/>
  <c r="D1205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1206" i="2"/>
  <c r="H1206" i="2"/>
  <c r="B1206" i="2"/>
  <c r="D1206" i="2"/>
  <c r="A551" i="2"/>
  <c r="H551" i="2"/>
  <c r="B551" i="2"/>
  <c r="D551" i="2"/>
  <c r="A552" i="2"/>
  <c r="H552" i="2"/>
  <c r="B552" i="2"/>
  <c r="D552" i="2"/>
  <c r="A1207" i="2"/>
  <c r="H1207" i="2"/>
  <c r="B1207" i="2"/>
  <c r="D1207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1208" i="2"/>
  <c r="H1208" i="2"/>
  <c r="B1208" i="2"/>
  <c r="D1208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627" i="2"/>
  <c r="H627" i="2"/>
  <c r="B627" i="2"/>
  <c r="D627" i="2"/>
  <c r="A628" i="2"/>
  <c r="H628" i="2"/>
  <c r="B628" i="2"/>
  <c r="D628" i="2"/>
  <c r="A1209" i="2"/>
  <c r="H1209" i="2"/>
  <c r="B1209" i="2"/>
  <c r="D1209" i="2"/>
  <c r="A629" i="2"/>
  <c r="H629" i="2"/>
  <c r="B629" i="2"/>
  <c r="D629" i="2"/>
  <c r="A1210" i="2"/>
  <c r="H1210" i="2"/>
  <c r="B1210" i="2"/>
  <c r="D1210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635" i="2"/>
  <c r="H635" i="2"/>
  <c r="B635" i="2"/>
  <c r="D635" i="2"/>
  <c r="A636" i="2"/>
  <c r="H636" i="2"/>
  <c r="B636" i="2"/>
  <c r="D636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1211" i="2"/>
  <c r="H1211" i="2"/>
  <c r="B1211" i="2"/>
  <c r="D1211" i="2"/>
  <c r="A668" i="2"/>
  <c r="H668" i="2"/>
  <c r="B668" i="2"/>
  <c r="D668" i="2"/>
  <c r="A669" i="2"/>
  <c r="H669" i="2"/>
  <c r="B669" i="2"/>
  <c r="D669" i="2"/>
  <c r="A670" i="2"/>
  <c r="H670" i="2"/>
  <c r="B670" i="2"/>
  <c r="D670" i="2"/>
  <c r="A671" i="2"/>
  <c r="H671" i="2"/>
  <c r="B671" i="2"/>
  <c r="D671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1212" i="2"/>
  <c r="H1212" i="2"/>
  <c r="B1212" i="2"/>
  <c r="D1212" i="2"/>
  <c r="A1213" i="2"/>
  <c r="H1213" i="2"/>
  <c r="B1213" i="2"/>
  <c r="D1213" i="2"/>
  <c r="A678" i="2"/>
  <c r="H678" i="2"/>
  <c r="B678" i="2"/>
  <c r="D678" i="2"/>
  <c r="A1214" i="2"/>
  <c r="H1214" i="2"/>
  <c r="B1214" i="2"/>
  <c r="D1214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682" i="2"/>
  <c r="H682" i="2"/>
  <c r="B682" i="2"/>
  <c r="D682" i="2"/>
  <c r="A683" i="2"/>
  <c r="H683" i="2"/>
  <c r="B683" i="2"/>
  <c r="D683" i="2"/>
  <c r="A684" i="2"/>
  <c r="H684" i="2"/>
  <c r="B684" i="2"/>
  <c r="D684" i="2"/>
  <c r="A685" i="2"/>
  <c r="H685" i="2"/>
  <c r="B685" i="2"/>
  <c r="D685" i="2"/>
  <c r="A686" i="2"/>
  <c r="H686" i="2"/>
  <c r="B686" i="2"/>
  <c r="D686" i="2"/>
  <c r="A687" i="2"/>
  <c r="H687" i="2"/>
  <c r="B687" i="2"/>
  <c r="D687" i="2"/>
  <c r="A688" i="2"/>
  <c r="H688" i="2"/>
  <c r="B688" i="2"/>
  <c r="D688" i="2"/>
  <c r="A1215" i="2"/>
  <c r="H1215" i="2"/>
  <c r="B1215" i="2"/>
  <c r="D1215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1216" i="2"/>
  <c r="H1216" i="2"/>
  <c r="B1216" i="2"/>
  <c r="D1216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1217" i="2"/>
  <c r="H1217" i="2"/>
  <c r="B1217" i="2"/>
  <c r="D1217" i="2"/>
  <c r="A697" i="2"/>
  <c r="H697" i="2"/>
  <c r="B697" i="2"/>
  <c r="D697" i="2"/>
  <c r="A698" i="2"/>
  <c r="H698" i="2"/>
  <c r="B698" i="2"/>
  <c r="D698" i="2"/>
  <c r="A699" i="2"/>
  <c r="H699" i="2"/>
  <c r="B699" i="2"/>
  <c r="D699" i="2"/>
  <c r="A1218" i="2"/>
  <c r="H1218" i="2"/>
  <c r="B1218" i="2"/>
  <c r="D1218" i="2"/>
  <c r="A1219" i="2"/>
  <c r="H1219" i="2"/>
  <c r="B1219" i="2"/>
  <c r="D1219" i="2"/>
  <c r="A1220" i="2"/>
  <c r="H1220" i="2"/>
  <c r="B1220" i="2"/>
  <c r="D1220" i="2"/>
  <c r="A1221" i="2"/>
  <c r="H1221" i="2"/>
  <c r="B1221" i="2"/>
  <c r="D1221" i="2"/>
  <c r="A1222" i="2"/>
  <c r="H1222" i="2"/>
  <c r="B1222" i="2"/>
  <c r="D1222" i="2"/>
  <c r="A1223" i="2"/>
  <c r="H1223" i="2"/>
  <c r="B1223" i="2"/>
  <c r="D1223" i="2"/>
  <c r="A1224" i="2"/>
  <c r="H1224" i="2"/>
  <c r="B1224" i="2"/>
  <c r="D1224" i="2"/>
  <c r="A700" i="2"/>
  <c r="H700" i="2"/>
  <c r="B700" i="2"/>
  <c r="D700" i="2"/>
  <c r="A1225" i="2"/>
  <c r="H1225" i="2"/>
  <c r="B1225" i="2"/>
  <c r="D1225" i="2"/>
  <c r="A1226" i="2"/>
  <c r="H1226" i="2"/>
  <c r="B1226" i="2"/>
  <c r="D1226" i="2"/>
  <c r="A1227" i="2"/>
  <c r="H1227" i="2"/>
  <c r="B1227" i="2"/>
  <c r="D1227" i="2"/>
  <c r="A701" i="2"/>
  <c r="H701" i="2"/>
  <c r="B701" i="2"/>
  <c r="D701" i="2"/>
  <c r="A1228" i="2"/>
  <c r="H1228" i="2"/>
  <c r="B1228" i="2"/>
  <c r="D1228" i="2"/>
  <c r="A1229" i="2"/>
  <c r="H1229" i="2"/>
  <c r="B1229" i="2"/>
  <c r="D1229" i="2"/>
  <c r="A1230" i="2"/>
  <c r="H1230" i="2"/>
  <c r="B1230" i="2"/>
  <c r="D1230" i="2"/>
  <c r="A1231" i="2"/>
  <c r="H1231" i="2"/>
  <c r="B1231" i="2"/>
  <c r="D1231" i="2"/>
  <c r="A1232" i="2"/>
  <c r="H1232" i="2"/>
  <c r="B1232" i="2"/>
  <c r="D1232" i="2"/>
  <c r="A1233" i="2"/>
  <c r="H1233" i="2"/>
  <c r="B1233" i="2"/>
  <c r="D1233" i="2"/>
  <c r="A1234" i="2"/>
  <c r="H1234" i="2"/>
  <c r="B1234" i="2"/>
  <c r="D1234" i="2"/>
  <c r="A1235" i="2"/>
  <c r="H1235" i="2"/>
  <c r="B1235" i="2"/>
  <c r="D1235" i="2"/>
  <c r="A1236" i="2"/>
  <c r="H1236" i="2"/>
  <c r="B1236" i="2"/>
  <c r="D1236" i="2"/>
  <c r="A1237" i="2"/>
  <c r="H1237" i="2"/>
  <c r="B1237" i="2"/>
  <c r="D1237" i="2"/>
  <c r="A1238" i="2"/>
  <c r="H1238" i="2"/>
  <c r="B1238" i="2"/>
  <c r="D1238" i="2"/>
  <c r="A1239" i="2"/>
  <c r="H1239" i="2"/>
  <c r="B1239" i="2"/>
  <c r="D1239" i="2"/>
  <c r="A1240" i="2"/>
  <c r="H1240" i="2"/>
  <c r="B1240" i="2"/>
  <c r="D1240" i="2"/>
  <c r="A702" i="2"/>
  <c r="H702" i="2"/>
  <c r="B702" i="2"/>
  <c r="D702" i="2"/>
  <c r="A1241" i="2"/>
  <c r="H1241" i="2"/>
  <c r="B1241" i="2"/>
  <c r="D1241" i="2"/>
  <c r="A1242" i="2"/>
  <c r="H1242" i="2"/>
  <c r="B1242" i="2"/>
  <c r="D1242" i="2"/>
  <c r="A1243" i="2"/>
  <c r="H1243" i="2"/>
  <c r="B1243" i="2"/>
  <c r="D1243" i="2"/>
  <c r="A1244" i="2"/>
  <c r="H1244" i="2"/>
  <c r="B1244" i="2"/>
  <c r="D1244" i="2"/>
  <c r="A1245" i="2"/>
  <c r="H1245" i="2"/>
  <c r="B1245" i="2"/>
  <c r="D1245" i="2"/>
  <c r="A1246" i="2"/>
  <c r="H1246" i="2"/>
  <c r="B1246" i="2"/>
  <c r="D1246" i="2"/>
  <c r="A703" i="2"/>
  <c r="H703" i="2"/>
  <c r="B703" i="2"/>
  <c r="D703" i="2"/>
  <c r="A704" i="2"/>
  <c r="H704" i="2"/>
  <c r="B704" i="2"/>
  <c r="D704" i="2"/>
  <c r="A1247" i="2"/>
  <c r="H1247" i="2"/>
  <c r="B1247" i="2"/>
  <c r="D1247" i="2"/>
  <c r="A705" i="2"/>
  <c r="H705" i="2"/>
  <c r="B705" i="2"/>
  <c r="D705" i="2"/>
  <c r="A1248" i="2"/>
  <c r="H1248" i="2"/>
  <c r="B1248" i="2"/>
  <c r="D1248" i="2"/>
  <c r="A1249" i="2"/>
  <c r="H1249" i="2"/>
  <c r="B1249" i="2"/>
  <c r="D1249" i="2"/>
  <c r="A706" i="2"/>
  <c r="H706" i="2"/>
  <c r="B706" i="2"/>
  <c r="D706" i="2"/>
  <c r="A1250" i="2"/>
  <c r="H1250" i="2"/>
  <c r="B1250" i="2"/>
  <c r="D1250" i="2"/>
  <c r="A1251" i="2"/>
  <c r="H1251" i="2"/>
  <c r="B1251" i="2"/>
  <c r="D1251" i="2"/>
  <c r="A1252" i="2"/>
  <c r="H1252" i="2"/>
  <c r="B1252" i="2"/>
  <c r="D1252" i="2"/>
  <c r="A1253" i="2"/>
  <c r="H1253" i="2"/>
  <c r="B1253" i="2"/>
  <c r="D1253" i="2"/>
  <c r="A1254" i="2"/>
  <c r="H1254" i="2"/>
  <c r="B1254" i="2"/>
  <c r="D1254" i="2"/>
  <c r="A1255" i="2"/>
  <c r="H1255" i="2"/>
  <c r="B1255" i="2"/>
  <c r="D1255" i="2"/>
  <c r="A707" i="2"/>
  <c r="H707" i="2"/>
  <c r="B707" i="2"/>
  <c r="D707" i="2"/>
  <c r="A1256" i="2"/>
  <c r="H1256" i="2"/>
  <c r="B1256" i="2"/>
  <c r="D1256" i="2"/>
  <c r="A1257" i="2"/>
  <c r="H1257" i="2"/>
  <c r="B1257" i="2"/>
  <c r="D1257" i="2"/>
  <c r="A1258" i="2"/>
  <c r="H1258" i="2"/>
  <c r="B1258" i="2"/>
  <c r="D1258" i="2"/>
  <c r="A1259" i="2"/>
  <c r="H1259" i="2"/>
  <c r="B1259" i="2"/>
  <c r="D1259" i="2"/>
  <c r="A1260" i="2"/>
  <c r="H1260" i="2"/>
  <c r="B1260" i="2"/>
  <c r="D1260" i="2"/>
  <c r="A1261" i="2"/>
  <c r="H1261" i="2"/>
  <c r="B1261" i="2"/>
  <c r="D1261" i="2"/>
  <c r="A1262" i="2"/>
  <c r="H1262" i="2"/>
  <c r="B1262" i="2"/>
  <c r="D1262" i="2"/>
  <c r="A1263" i="2"/>
  <c r="H1263" i="2"/>
  <c r="B1263" i="2"/>
  <c r="D1263" i="2"/>
  <c r="A1264" i="2"/>
  <c r="H1264" i="2"/>
  <c r="B1264" i="2"/>
  <c r="D1264" i="2"/>
  <c r="A1265" i="2"/>
  <c r="H1265" i="2"/>
  <c r="B1265" i="2"/>
  <c r="D1265" i="2"/>
  <c r="A1266" i="2"/>
  <c r="H1266" i="2"/>
  <c r="B1266" i="2"/>
  <c r="D1266" i="2"/>
  <c r="A1267" i="2"/>
  <c r="H1267" i="2"/>
  <c r="B1267" i="2"/>
  <c r="D1267" i="2"/>
  <c r="A1268" i="2"/>
  <c r="H1268" i="2"/>
  <c r="B1268" i="2"/>
  <c r="D1268" i="2"/>
  <c r="A1269" i="2"/>
  <c r="H1269" i="2"/>
  <c r="B1269" i="2"/>
  <c r="D1269" i="2"/>
  <c r="A1270" i="2"/>
  <c r="H1270" i="2"/>
  <c r="B1270" i="2"/>
  <c r="D1270" i="2"/>
  <c r="A1271" i="2"/>
  <c r="H1271" i="2"/>
  <c r="B1271" i="2"/>
  <c r="D1271" i="2"/>
  <c r="A1272" i="2"/>
  <c r="H1272" i="2"/>
  <c r="B1272" i="2"/>
  <c r="D1272" i="2"/>
  <c r="A1273" i="2"/>
  <c r="H1273" i="2"/>
  <c r="B1273" i="2"/>
  <c r="D1273" i="2"/>
  <c r="A1274" i="2"/>
  <c r="H1274" i="2"/>
  <c r="B1274" i="2"/>
  <c r="D1274" i="2"/>
  <c r="A1275" i="2"/>
  <c r="H1275" i="2"/>
  <c r="B1275" i="2"/>
  <c r="D1275" i="2"/>
  <c r="A1276" i="2"/>
  <c r="H1276" i="2"/>
  <c r="B1276" i="2"/>
  <c r="D1276" i="2"/>
  <c r="A708" i="2"/>
  <c r="H708" i="2"/>
  <c r="B708" i="2"/>
  <c r="D708" i="2"/>
  <c r="A1277" i="2"/>
  <c r="H1277" i="2"/>
  <c r="B1277" i="2"/>
  <c r="D1277" i="2"/>
  <c r="A709" i="2"/>
  <c r="H709" i="2"/>
  <c r="B709" i="2"/>
  <c r="D709" i="2"/>
  <c r="A710" i="2"/>
  <c r="H710" i="2"/>
  <c r="B710" i="2"/>
  <c r="D710" i="2"/>
  <c r="A1278" i="2"/>
  <c r="H1278" i="2"/>
  <c r="B1278" i="2"/>
  <c r="D1278" i="2"/>
  <c r="A711" i="2"/>
  <c r="H711" i="2"/>
  <c r="B711" i="2"/>
  <c r="D711" i="2"/>
  <c r="A1279" i="2"/>
  <c r="H1279" i="2"/>
  <c r="B1279" i="2"/>
  <c r="D1279" i="2"/>
  <c r="A1280" i="2"/>
  <c r="H1280" i="2"/>
  <c r="B1280" i="2"/>
  <c r="D1280" i="2"/>
  <c r="A1281" i="2"/>
  <c r="H1281" i="2"/>
  <c r="B1281" i="2"/>
  <c r="D1281" i="2"/>
  <c r="A712" i="2"/>
  <c r="H712" i="2"/>
  <c r="B712" i="2"/>
  <c r="D712" i="2"/>
  <c r="A1282" i="2"/>
  <c r="H1282" i="2"/>
  <c r="B1282" i="2"/>
  <c r="D1282" i="2"/>
  <c r="A1283" i="2"/>
  <c r="H1283" i="2"/>
  <c r="B1283" i="2"/>
  <c r="D1283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H896" i="2"/>
  <c r="D896" i="2"/>
  <c r="B896" i="2"/>
  <c r="A896" i="2"/>
  <c r="H895" i="2"/>
  <c r="D895" i="2"/>
  <c r="B895" i="2"/>
  <c r="A895" i="2"/>
  <c r="H894" i="2"/>
  <c r="D894" i="2"/>
  <c r="B894" i="2"/>
  <c r="A894" i="2"/>
  <c r="H893" i="2"/>
  <c r="D893" i="2"/>
  <c r="B893" i="2"/>
  <c r="A893" i="2"/>
  <c r="H892" i="2"/>
  <c r="D892" i="2"/>
  <c r="B892" i="2"/>
  <c r="A892" i="2"/>
  <c r="H891" i="2"/>
  <c r="D891" i="2"/>
  <c r="B891" i="2"/>
  <c r="A891" i="2"/>
  <c r="H890" i="2"/>
  <c r="D890" i="2"/>
  <c r="B890" i="2"/>
  <c r="A890" i="2"/>
  <c r="H889" i="2"/>
  <c r="D889" i="2"/>
  <c r="B889" i="2"/>
  <c r="A889" i="2"/>
  <c r="H888" i="2"/>
  <c r="D888" i="2"/>
  <c r="B888" i="2"/>
  <c r="A888" i="2"/>
  <c r="H887" i="2"/>
  <c r="D887" i="2"/>
  <c r="B887" i="2"/>
  <c r="A887" i="2"/>
  <c r="H886" i="2"/>
  <c r="D886" i="2"/>
  <c r="B886" i="2"/>
  <c r="A886" i="2"/>
  <c r="H885" i="2"/>
  <c r="D885" i="2"/>
  <c r="B885" i="2"/>
  <c r="A885" i="2"/>
  <c r="H884" i="2"/>
  <c r="D884" i="2"/>
  <c r="B884" i="2"/>
  <c r="A884" i="2"/>
  <c r="H883" i="2"/>
  <c r="D883" i="2"/>
  <c r="B883" i="2"/>
  <c r="A883" i="2"/>
  <c r="H882" i="2"/>
  <c r="D882" i="2"/>
  <c r="B882" i="2"/>
  <c r="A882" i="2"/>
  <c r="H881" i="2"/>
  <c r="D881" i="2"/>
  <c r="B881" i="2"/>
  <c r="A881" i="2"/>
  <c r="H880" i="2"/>
  <c r="D880" i="2"/>
  <c r="B880" i="2"/>
  <c r="A880" i="2"/>
  <c r="H879" i="2"/>
  <c r="D879" i="2"/>
  <c r="B879" i="2"/>
  <c r="A879" i="2"/>
  <c r="H878" i="2"/>
  <c r="D878" i="2"/>
  <c r="B878" i="2"/>
  <c r="A878" i="2"/>
  <c r="H877" i="2"/>
  <c r="D877" i="2"/>
  <c r="B877" i="2"/>
  <c r="A877" i="2"/>
  <c r="H876" i="2"/>
  <c r="D876" i="2"/>
  <c r="B876" i="2"/>
  <c r="A876" i="2"/>
  <c r="H875" i="2"/>
  <c r="D875" i="2"/>
  <c r="B875" i="2"/>
  <c r="A875" i="2"/>
  <c r="H874" i="2"/>
  <c r="D874" i="2"/>
  <c r="B874" i="2"/>
  <c r="A874" i="2"/>
  <c r="H873" i="2"/>
  <c r="D873" i="2"/>
  <c r="B873" i="2"/>
  <c r="A873" i="2"/>
  <c r="H872" i="2"/>
  <c r="D872" i="2"/>
  <c r="B872" i="2"/>
  <c r="A872" i="2"/>
  <c r="H871" i="2"/>
  <c r="D871" i="2"/>
  <c r="B871" i="2"/>
  <c r="A871" i="2"/>
  <c r="H870" i="2"/>
  <c r="D870" i="2"/>
  <c r="B870" i="2"/>
  <c r="A870" i="2"/>
  <c r="H869" i="2"/>
  <c r="D869" i="2"/>
  <c r="B869" i="2"/>
  <c r="A869" i="2"/>
  <c r="H868" i="2"/>
  <c r="D868" i="2"/>
  <c r="B868" i="2"/>
  <c r="A868" i="2"/>
  <c r="H867" i="2"/>
  <c r="D867" i="2"/>
  <c r="B867" i="2"/>
  <c r="A867" i="2"/>
  <c r="H866" i="2"/>
  <c r="D866" i="2"/>
  <c r="B866" i="2"/>
  <c r="A866" i="2"/>
  <c r="H865" i="2"/>
  <c r="D865" i="2"/>
  <c r="B865" i="2"/>
  <c r="A865" i="2"/>
  <c r="H864" i="2"/>
  <c r="D864" i="2"/>
  <c r="B864" i="2"/>
  <c r="A864" i="2"/>
  <c r="H863" i="2"/>
  <c r="D863" i="2"/>
  <c r="B863" i="2"/>
  <c r="A863" i="2"/>
  <c r="H862" i="2"/>
  <c r="D862" i="2"/>
  <c r="B862" i="2"/>
  <c r="A862" i="2"/>
  <c r="H861" i="2"/>
  <c r="D861" i="2"/>
  <c r="B861" i="2"/>
  <c r="A861" i="2"/>
  <c r="H860" i="2"/>
  <c r="D860" i="2"/>
  <c r="B860" i="2"/>
  <c r="A860" i="2"/>
  <c r="H859" i="2"/>
  <c r="D859" i="2"/>
  <c r="B859" i="2"/>
  <c r="A859" i="2"/>
  <c r="H858" i="2"/>
  <c r="D858" i="2"/>
  <c r="B858" i="2"/>
  <c r="A858" i="2"/>
  <c r="H857" i="2"/>
  <c r="D857" i="2"/>
  <c r="B857" i="2"/>
  <c r="A857" i="2"/>
  <c r="H856" i="2"/>
  <c r="D856" i="2"/>
  <c r="B856" i="2"/>
  <c r="A856" i="2"/>
  <c r="H855" i="2"/>
  <c r="D855" i="2"/>
  <c r="B855" i="2"/>
  <c r="A855" i="2"/>
  <c r="H854" i="2"/>
  <c r="D854" i="2"/>
  <c r="B854" i="2"/>
  <c r="A854" i="2"/>
  <c r="H853" i="2"/>
  <c r="D853" i="2"/>
  <c r="B853" i="2"/>
  <c r="A853" i="2"/>
  <c r="H852" i="2"/>
  <c r="D852" i="2"/>
  <c r="B852" i="2"/>
  <c r="A852" i="2"/>
  <c r="H851" i="2"/>
  <c r="D851" i="2"/>
  <c r="B851" i="2"/>
  <c r="A851" i="2"/>
  <c r="H850" i="2"/>
  <c r="D850" i="2"/>
  <c r="B850" i="2"/>
  <c r="A850" i="2"/>
  <c r="H849" i="2"/>
  <c r="D849" i="2"/>
  <c r="B849" i="2"/>
  <c r="A849" i="2"/>
  <c r="H848" i="2"/>
  <c r="D848" i="2"/>
  <c r="B848" i="2"/>
  <c r="A848" i="2"/>
  <c r="H847" i="2"/>
  <c r="D847" i="2"/>
  <c r="B847" i="2"/>
  <c r="A847" i="2"/>
  <c r="H846" i="2"/>
  <c r="D846" i="2"/>
  <c r="B846" i="2"/>
  <c r="A846" i="2"/>
  <c r="H845" i="2"/>
  <c r="D845" i="2"/>
  <c r="B845" i="2"/>
  <c r="A845" i="2"/>
  <c r="H844" i="2"/>
  <c r="D844" i="2"/>
  <c r="B844" i="2"/>
  <c r="A844" i="2"/>
  <c r="H843" i="2"/>
  <c r="D843" i="2"/>
  <c r="B843" i="2"/>
  <c r="A843" i="2"/>
  <c r="H842" i="2"/>
  <c r="D842" i="2"/>
  <c r="B842" i="2"/>
  <c r="A842" i="2"/>
  <c r="H841" i="2"/>
  <c r="D841" i="2"/>
  <c r="B841" i="2"/>
  <c r="A841" i="2"/>
  <c r="H840" i="2"/>
  <c r="D840" i="2"/>
  <c r="B840" i="2"/>
  <c r="A840" i="2"/>
  <c r="H839" i="2"/>
  <c r="D839" i="2"/>
  <c r="B839" i="2"/>
  <c r="A839" i="2"/>
  <c r="H838" i="2"/>
  <c r="D838" i="2"/>
  <c r="B838" i="2"/>
  <c r="A838" i="2"/>
  <c r="H837" i="2"/>
  <c r="D837" i="2"/>
  <c r="B837" i="2"/>
  <c r="A837" i="2"/>
  <c r="H836" i="2"/>
  <c r="D836" i="2"/>
  <c r="B836" i="2"/>
  <c r="A836" i="2"/>
  <c r="H835" i="2"/>
  <c r="D835" i="2"/>
  <c r="B835" i="2"/>
  <c r="A835" i="2"/>
  <c r="H834" i="2"/>
  <c r="D834" i="2"/>
  <c r="B834" i="2"/>
  <c r="A834" i="2"/>
  <c r="H833" i="2"/>
  <c r="D833" i="2"/>
  <c r="B833" i="2"/>
  <c r="A833" i="2"/>
  <c r="H832" i="2"/>
  <c r="D832" i="2"/>
  <c r="B832" i="2"/>
  <c r="A832" i="2"/>
  <c r="H831" i="2"/>
  <c r="D831" i="2"/>
  <c r="B831" i="2"/>
  <c r="A831" i="2"/>
  <c r="H830" i="2"/>
  <c r="D830" i="2"/>
  <c r="B830" i="2"/>
  <c r="A830" i="2"/>
  <c r="H829" i="2"/>
  <c r="D829" i="2"/>
  <c r="B829" i="2"/>
  <c r="A829" i="2"/>
  <c r="H828" i="2"/>
  <c r="D828" i="2"/>
  <c r="B828" i="2"/>
  <c r="A828" i="2"/>
  <c r="H827" i="2"/>
  <c r="D827" i="2"/>
  <c r="B827" i="2"/>
  <c r="A827" i="2"/>
  <c r="H826" i="2"/>
  <c r="D826" i="2"/>
  <c r="B826" i="2"/>
  <c r="A826" i="2"/>
  <c r="H825" i="2"/>
  <c r="D825" i="2"/>
  <c r="B825" i="2"/>
  <c r="A825" i="2"/>
  <c r="H824" i="2"/>
  <c r="D824" i="2"/>
  <c r="B824" i="2"/>
  <c r="A824" i="2"/>
  <c r="H823" i="2"/>
  <c r="D823" i="2"/>
  <c r="B823" i="2"/>
  <c r="A823" i="2"/>
  <c r="H822" i="2"/>
  <c r="D822" i="2"/>
  <c r="B822" i="2"/>
  <c r="A822" i="2"/>
  <c r="H821" i="2"/>
  <c r="D821" i="2"/>
  <c r="B821" i="2"/>
  <c r="A821" i="2"/>
  <c r="H820" i="2"/>
  <c r="D820" i="2"/>
  <c r="B820" i="2"/>
  <c r="A820" i="2"/>
  <c r="H819" i="2"/>
  <c r="D819" i="2"/>
  <c r="B819" i="2"/>
  <c r="A819" i="2"/>
  <c r="H818" i="2"/>
  <c r="D818" i="2"/>
  <c r="B818" i="2"/>
  <c r="A818" i="2"/>
  <c r="H817" i="2"/>
  <c r="D817" i="2"/>
  <c r="B817" i="2"/>
  <c r="A817" i="2"/>
  <c r="H816" i="2"/>
  <c r="D816" i="2"/>
  <c r="B816" i="2"/>
  <c r="A816" i="2"/>
  <c r="H815" i="2"/>
  <c r="D815" i="2"/>
  <c r="B815" i="2"/>
  <c r="A815" i="2"/>
  <c r="H814" i="2"/>
  <c r="D814" i="2"/>
  <c r="B814" i="2"/>
  <c r="A814" i="2"/>
  <c r="H813" i="2"/>
  <c r="D813" i="2"/>
  <c r="B813" i="2"/>
  <c r="A813" i="2"/>
  <c r="H812" i="2"/>
  <c r="D812" i="2"/>
  <c r="B812" i="2"/>
  <c r="A812" i="2"/>
  <c r="H811" i="2"/>
  <c r="D811" i="2"/>
  <c r="B811" i="2"/>
  <c r="A811" i="2"/>
  <c r="H810" i="2"/>
  <c r="D810" i="2"/>
  <c r="B810" i="2"/>
  <c r="A810" i="2"/>
  <c r="H809" i="2"/>
  <c r="D809" i="2"/>
  <c r="B809" i="2"/>
  <c r="A809" i="2"/>
  <c r="H808" i="2"/>
  <c r="D808" i="2"/>
  <c r="B808" i="2"/>
  <c r="A808" i="2"/>
  <c r="H807" i="2"/>
  <c r="D807" i="2"/>
  <c r="B807" i="2"/>
  <c r="A807" i="2"/>
  <c r="H806" i="2"/>
  <c r="D806" i="2"/>
  <c r="B806" i="2"/>
  <c r="A806" i="2"/>
  <c r="H805" i="2"/>
  <c r="D805" i="2"/>
  <c r="B805" i="2"/>
  <c r="A805" i="2"/>
  <c r="H804" i="2"/>
  <c r="D804" i="2"/>
  <c r="B804" i="2"/>
  <c r="A804" i="2"/>
  <c r="H803" i="2"/>
  <c r="D803" i="2"/>
  <c r="B803" i="2"/>
  <c r="A803" i="2"/>
  <c r="H802" i="2"/>
  <c r="D802" i="2"/>
  <c r="B802" i="2"/>
  <c r="A802" i="2"/>
  <c r="H801" i="2"/>
  <c r="D801" i="2"/>
  <c r="B801" i="2"/>
  <c r="A801" i="2"/>
  <c r="H800" i="2"/>
  <c r="D800" i="2"/>
  <c r="B800" i="2"/>
  <c r="A800" i="2"/>
  <c r="H799" i="2"/>
  <c r="D799" i="2"/>
  <c r="B799" i="2"/>
  <c r="A799" i="2"/>
  <c r="H798" i="2"/>
  <c r="D798" i="2"/>
  <c r="B798" i="2"/>
  <c r="A798" i="2"/>
  <c r="H797" i="2"/>
  <c r="D797" i="2"/>
  <c r="B797" i="2"/>
  <c r="A797" i="2"/>
  <c r="H796" i="2"/>
  <c r="D796" i="2"/>
  <c r="B796" i="2"/>
  <c r="A796" i="2"/>
  <c r="H795" i="2"/>
  <c r="D795" i="2"/>
  <c r="B795" i="2"/>
  <c r="A795" i="2"/>
  <c r="H794" i="2"/>
  <c r="D794" i="2"/>
  <c r="B794" i="2"/>
  <c r="A794" i="2"/>
  <c r="H793" i="2"/>
  <c r="D793" i="2"/>
  <c r="B793" i="2"/>
  <c r="A793" i="2"/>
  <c r="H792" i="2"/>
  <c r="D792" i="2"/>
  <c r="B792" i="2"/>
  <c r="A792" i="2"/>
  <c r="H791" i="2"/>
  <c r="D791" i="2"/>
  <c r="B791" i="2"/>
  <c r="A791" i="2"/>
  <c r="H790" i="2"/>
  <c r="F790" i="2"/>
  <c r="D790" i="2"/>
  <c r="B790" i="2"/>
  <c r="A790" i="2"/>
  <c r="H789" i="2"/>
  <c r="B789" i="2"/>
  <c r="F789" i="2"/>
  <c r="D789" i="2"/>
  <c r="A789" i="2"/>
  <c r="H788" i="2"/>
  <c r="B788" i="2"/>
  <c r="F788" i="2"/>
  <c r="D788" i="2"/>
  <c r="A788" i="2"/>
  <c r="H787" i="2"/>
  <c r="B787" i="2"/>
  <c r="F787" i="2"/>
  <c r="D787" i="2"/>
  <c r="A787" i="2"/>
  <c r="H786" i="2"/>
  <c r="F786" i="2"/>
  <c r="D786" i="2"/>
  <c r="B786" i="2"/>
  <c r="A786" i="2"/>
  <c r="H785" i="2"/>
  <c r="D785" i="2"/>
  <c r="B785" i="2"/>
  <c r="A785" i="2"/>
  <c r="H784" i="2"/>
  <c r="D784" i="2"/>
  <c r="B784" i="2"/>
  <c r="A784" i="2"/>
  <c r="H783" i="2"/>
  <c r="D783" i="2"/>
  <c r="B783" i="2"/>
  <c r="A783" i="2"/>
  <c r="H782" i="2"/>
  <c r="D782" i="2"/>
  <c r="B782" i="2"/>
  <c r="A782" i="2"/>
  <c r="H781" i="2"/>
  <c r="D781" i="2"/>
  <c r="B781" i="2"/>
  <c r="A781" i="2"/>
  <c r="H780" i="2"/>
  <c r="D780" i="2"/>
  <c r="B780" i="2"/>
  <c r="A780" i="2"/>
  <c r="H779" i="2"/>
  <c r="D779" i="2"/>
  <c r="B779" i="2"/>
  <c r="A779" i="2"/>
  <c r="H778" i="2"/>
  <c r="D778" i="2"/>
  <c r="B778" i="2"/>
  <c r="A778" i="2"/>
  <c r="H777" i="2"/>
  <c r="D777" i="2"/>
  <c r="B777" i="2"/>
  <c r="A777" i="2"/>
  <c r="H776" i="2"/>
  <c r="D776" i="2"/>
  <c r="B776" i="2"/>
  <c r="A776" i="2"/>
  <c r="H775" i="2"/>
  <c r="D775" i="2"/>
  <c r="B775" i="2"/>
  <c r="A775" i="2"/>
  <c r="H774" i="2"/>
  <c r="D774" i="2"/>
  <c r="B774" i="2"/>
  <c r="A774" i="2"/>
  <c r="H773" i="2"/>
  <c r="D773" i="2"/>
  <c r="B773" i="2"/>
  <c r="A773" i="2"/>
  <c r="H772" i="2"/>
  <c r="D772" i="2"/>
  <c r="B772" i="2"/>
  <c r="A772" i="2"/>
  <c r="H771" i="2"/>
  <c r="D771" i="2"/>
  <c r="B771" i="2"/>
  <c r="A771" i="2"/>
  <c r="H770" i="2"/>
  <c r="D770" i="2"/>
  <c r="B770" i="2"/>
  <c r="A770" i="2"/>
  <c r="H769" i="2"/>
  <c r="D769" i="2"/>
  <c r="B769" i="2"/>
  <c r="A769" i="2"/>
  <c r="H768" i="2"/>
  <c r="D768" i="2"/>
  <c r="B768" i="2"/>
  <c r="A768" i="2"/>
  <c r="H767" i="2"/>
  <c r="D767" i="2"/>
  <c r="B767" i="2"/>
  <c r="A767" i="2"/>
  <c r="H766" i="2"/>
  <c r="D766" i="2"/>
  <c r="B766" i="2"/>
  <c r="A766" i="2"/>
  <c r="H765" i="2"/>
  <c r="D765" i="2"/>
  <c r="B765" i="2"/>
  <c r="A765" i="2"/>
  <c r="H764" i="2"/>
  <c r="D764" i="2"/>
  <c r="B764" i="2"/>
  <c r="A764" i="2"/>
  <c r="H763" i="2"/>
  <c r="D763" i="2"/>
  <c r="B763" i="2"/>
  <c r="A763" i="2"/>
  <c r="H762" i="2"/>
  <c r="D762" i="2"/>
  <c r="B762" i="2"/>
  <c r="A762" i="2"/>
  <c r="H761" i="2"/>
  <c r="D761" i="2"/>
  <c r="B761" i="2"/>
  <c r="A761" i="2"/>
  <c r="H760" i="2"/>
  <c r="D760" i="2"/>
  <c r="B760" i="2"/>
  <c r="A760" i="2"/>
  <c r="H759" i="2"/>
  <c r="D759" i="2"/>
  <c r="B759" i="2"/>
  <c r="A759" i="2"/>
  <c r="H758" i="2"/>
  <c r="D758" i="2"/>
  <c r="B758" i="2"/>
  <c r="A758" i="2"/>
  <c r="H757" i="2"/>
  <c r="D757" i="2"/>
  <c r="B757" i="2"/>
  <c r="A757" i="2"/>
  <c r="H756" i="2"/>
  <c r="D756" i="2"/>
  <c r="B756" i="2"/>
  <c r="A756" i="2"/>
  <c r="H755" i="2"/>
  <c r="D755" i="2"/>
  <c r="B755" i="2"/>
  <c r="A755" i="2"/>
  <c r="H754" i="2"/>
  <c r="D754" i="2"/>
  <c r="B754" i="2"/>
  <c r="A754" i="2"/>
  <c r="H753" i="2"/>
  <c r="D753" i="2"/>
  <c r="B753" i="2"/>
  <c r="A753" i="2"/>
  <c r="H752" i="2"/>
  <c r="D752" i="2"/>
  <c r="B752" i="2"/>
  <c r="A752" i="2"/>
  <c r="H751" i="2"/>
  <c r="D751" i="2"/>
  <c r="B751" i="2"/>
  <c r="A751" i="2"/>
  <c r="H750" i="2"/>
  <c r="D750" i="2"/>
  <c r="B750" i="2"/>
  <c r="A750" i="2"/>
  <c r="H749" i="2"/>
  <c r="D749" i="2"/>
  <c r="B749" i="2"/>
  <c r="A749" i="2"/>
  <c r="H748" i="2"/>
  <c r="D748" i="2"/>
  <c r="B748" i="2"/>
  <c r="A748" i="2"/>
  <c r="H747" i="2"/>
  <c r="D747" i="2"/>
  <c r="B747" i="2"/>
  <c r="A747" i="2"/>
  <c r="H746" i="2"/>
  <c r="D746" i="2"/>
  <c r="B746" i="2"/>
  <c r="A746" i="2"/>
  <c r="H745" i="2"/>
  <c r="D745" i="2"/>
  <c r="B745" i="2"/>
  <c r="A745" i="2"/>
  <c r="H744" i="2"/>
  <c r="D744" i="2"/>
  <c r="B744" i="2"/>
  <c r="A744" i="2"/>
  <c r="H743" i="2"/>
  <c r="D743" i="2"/>
  <c r="B743" i="2"/>
  <c r="A743" i="2"/>
  <c r="H742" i="2"/>
  <c r="D742" i="2"/>
  <c r="B742" i="2"/>
  <c r="A742" i="2"/>
  <c r="H741" i="2"/>
  <c r="D741" i="2"/>
  <c r="B741" i="2"/>
  <c r="A741" i="2"/>
  <c r="H740" i="2"/>
  <c r="D740" i="2"/>
  <c r="B740" i="2"/>
  <c r="A740" i="2"/>
  <c r="H739" i="2"/>
  <c r="D739" i="2"/>
  <c r="B739" i="2"/>
  <c r="A739" i="2"/>
  <c r="H738" i="2"/>
  <c r="D738" i="2"/>
  <c r="B738" i="2"/>
  <c r="A738" i="2"/>
  <c r="H737" i="2"/>
  <c r="D737" i="2"/>
  <c r="B737" i="2"/>
  <c r="A737" i="2"/>
  <c r="H736" i="2"/>
  <c r="D736" i="2"/>
  <c r="B736" i="2"/>
  <c r="A736" i="2"/>
  <c r="H735" i="2"/>
  <c r="D735" i="2"/>
  <c r="B735" i="2"/>
  <c r="A735" i="2"/>
  <c r="H734" i="2"/>
  <c r="D734" i="2"/>
  <c r="B734" i="2"/>
  <c r="A734" i="2"/>
  <c r="H733" i="2"/>
  <c r="D733" i="2"/>
  <c r="B733" i="2"/>
  <c r="A733" i="2"/>
  <c r="H732" i="2"/>
  <c r="D732" i="2"/>
  <c r="B732" i="2"/>
  <c r="A732" i="2"/>
  <c r="H731" i="2"/>
  <c r="D731" i="2"/>
  <c r="B731" i="2"/>
  <c r="A731" i="2"/>
  <c r="H730" i="2"/>
  <c r="D730" i="2"/>
  <c r="B730" i="2"/>
  <c r="A730" i="2"/>
  <c r="H729" i="2"/>
  <c r="D729" i="2"/>
  <c r="B729" i="2"/>
  <c r="A729" i="2"/>
  <c r="H728" i="2"/>
  <c r="D728" i="2"/>
  <c r="B728" i="2"/>
  <c r="A728" i="2"/>
  <c r="H727" i="2"/>
  <c r="D727" i="2"/>
  <c r="B727" i="2"/>
  <c r="A727" i="2"/>
  <c r="H726" i="2"/>
  <c r="D726" i="2"/>
  <c r="B726" i="2"/>
  <c r="A726" i="2"/>
  <c r="H725" i="2"/>
  <c r="D725" i="2"/>
  <c r="B725" i="2"/>
  <c r="A725" i="2"/>
  <c r="H724" i="2"/>
  <c r="D724" i="2"/>
  <c r="B724" i="2"/>
  <c r="A724" i="2"/>
  <c r="H723" i="2"/>
  <c r="D723" i="2"/>
  <c r="B723" i="2"/>
  <c r="A723" i="2"/>
  <c r="H722" i="2"/>
  <c r="D722" i="2"/>
  <c r="B722" i="2"/>
  <c r="A722" i="2"/>
  <c r="H721" i="2"/>
  <c r="D721" i="2"/>
  <c r="B721" i="2"/>
  <c r="A721" i="2"/>
  <c r="H720" i="2"/>
  <c r="D720" i="2"/>
  <c r="B720" i="2"/>
  <c r="A720" i="2"/>
  <c r="H719" i="2"/>
  <c r="D719" i="2"/>
  <c r="B719" i="2"/>
  <c r="A719" i="2"/>
  <c r="S1326" i="1"/>
  <c r="S1322" i="1"/>
  <c r="S1323" i="1"/>
  <c r="S1325" i="1"/>
  <c r="S1324" i="1"/>
  <c r="S1321" i="1"/>
  <c r="S1312" i="1"/>
  <c r="S1315" i="1"/>
  <c r="S1318" i="1"/>
  <c r="S1314" i="1"/>
  <c r="S1317" i="1"/>
  <c r="S309" i="1"/>
  <c r="S310" i="1"/>
  <c r="S311" i="1"/>
  <c r="S313" i="1"/>
  <c r="S350" i="1"/>
  <c r="S383" i="1"/>
  <c r="S988" i="1"/>
  <c r="S989" i="1"/>
  <c r="S991" i="1"/>
  <c r="S993" i="1"/>
  <c r="S994" i="1"/>
  <c r="F16" i="1"/>
  <c r="F17" i="1" s="1"/>
  <c r="C17" i="1"/>
  <c r="S1195" i="1"/>
  <c r="S1199" i="1"/>
  <c r="S1202" i="1"/>
  <c r="S1205" i="1"/>
  <c r="S1279" i="1"/>
  <c r="S1282" i="1"/>
  <c r="S1276" i="1"/>
  <c r="S1277" i="1"/>
  <c r="S1283" i="1"/>
  <c r="S1290" i="1"/>
  <c r="S1134" i="1"/>
  <c r="S1133" i="1"/>
  <c r="S608" i="1"/>
  <c r="S551" i="1"/>
  <c r="S550" i="1"/>
  <c r="S543" i="1"/>
  <c r="S472" i="1"/>
  <c r="S419" i="1"/>
  <c r="S479" i="1"/>
  <c r="S478" i="1"/>
  <c r="S473" i="1"/>
  <c r="S460" i="1"/>
  <c r="S448" i="1"/>
  <c r="S421" i="1"/>
  <c r="S418" i="1"/>
  <c r="S417" i="1"/>
  <c r="S416" i="1"/>
  <c r="S415" i="1"/>
  <c r="S553" i="1"/>
  <c r="S552" i="1"/>
  <c r="S545" i="1"/>
  <c r="S547" i="1"/>
  <c r="S555" i="1"/>
  <c r="S506" i="1"/>
  <c r="S496" i="1"/>
  <c r="S495" i="1"/>
  <c r="S481" i="1"/>
  <c r="S480" i="1"/>
  <c r="S477" i="1"/>
  <c r="S454" i="1"/>
  <c r="S307" i="1"/>
  <c r="S442" i="1"/>
  <c r="S440" i="1"/>
  <c r="S435" i="1"/>
  <c r="S431" i="1"/>
  <c r="S444" i="1"/>
  <c r="S438" i="1"/>
  <c r="S437" i="1"/>
  <c r="S436" i="1"/>
  <c r="S433" i="1"/>
  <c r="S432" i="1"/>
  <c r="S401" i="1"/>
  <c r="S400" i="1"/>
  <c r="S399" i="1"/>
  <c r="S398" i="1"/>
  <c r="S387" i="1"/>
  <c r="S382" i="1"/>
  <c r="S377" i="1"/>
  <c r="S375" i="1"/>
  <c r="S368" i="1"/>
  <c r="S367" i="1"/>
  <c r="S353" i="1"/>
  <c r="S349" i="1"/>
  <c r="S346" i="1"/>
  <c r="S345" i="1"/>
  <c r="S344" i="1"/>
  <c r="S343" i="1"/>
  <c r="S243" i="1"/>
  <c r="S397" i="1"/>
  <c r="S366" i="1"/>
  <c r="S388" i="1"/>
  <c r="S386" i="1"/>
  <c r="S385" i="1"/>
  <c r="S361" i="1"/>
  <c r="S342" i="1"/>
  <c r="S1250" i="1"/>
  <c r="S1255" i="1"/>
  <c r="S1269" i="1"/>
  <c r="S669" i="1"/>
  <c r="S665" i="1"/>
  <c r="S707" i="1"/>
  <c r="S770" i="1"/>
  <c r="S772" i="1"/>
  <c r="S773" i="1"/>
  <c r="S774" i="1"/>
  <c r="S776" i="1"/>
  <c r="S714" i="1"/>
  <c r="S738" i="1"/>
  <c r="S821" i="1"/>
  <c r="S822" i="1"/>
  <c r="S987" i="1"/>
  <c r="S501" i="1"/>
  <c r="S515" i="1"/>
  <c r="S522" i="1"/>
  <c r="S1249" i="1"/>
  <c r="S1254" i="1"/>
  <c r="S562" i="1"/>
  <c r="S406" i="1"/>
  <c r="S430" i="1"/>
  <c r="S719" i="1"/>
  <c r="S725" i="1"/>
  <c r="S729" i="1"/>
  <c r="S730" i="1"/>
  <c r="S739" i="1"/>
  <c r="S755" i="1"/>
  <c r="S757" i="1"/>
  <c r="S758" i="1"/>
  <c r="S763" i="1"/>
  <c r="S765" i="1"/>
  <c r="S768" i="1"/>
  <c r="S771" i="1"/>
  <c r="S786" i="1"/>
  <c r="S806" i="1"/>
  <c r="S810" i="1"/>
  <c r="S823" i="1"/>
  <c r="S824" i="1"/>
  <c r="S835" i="1"/>
  <c r="S837" i="1"/>
  <c r="S839" i="1"/>
  <c r="S840" i="1"/>
  <c r="S851" i="1"/>
  <c r="S852" i="1"/>
  <c r="S862" i="1"/>
  <c r="S865" i="1"/>
  <c r="S867" i="1"/>
  <c r="S868" i="1"/>
  <c r="S872" i="1"/>
  <c r="S875" i="1"/>
  <c r="S885" i="1"/>
  <c r="S886" i="1"/>
  <c r="S887" i="1"/>
  <c r="S910" i="1"/>
  <c r="S911" i="1"/>
  <c r="S913" i="1"/>
  <c r="S929" i="1"/>
  <c r="S947" i="1"/>
  <c r="S952" i="1"/>
  <c r="S953" i="1"/>
  <c r="S954" i="1"/>
  <c r="S955" i="1"/>
  <c r="S956" i="1"/>
  <c r="S957" i="1"/>
  <c r="S958" i="1"/>
  <c r="S959" i="1"/>
  <c r="S960" i="1"/>
  <c r="S961" i="1"/>
  <c r="S962" i="1"/>
  <c r="S974" i="1"/>
  <c r="S986" i="1"/>
  <c r="S990" i="1"/>
  <c r="S1008" i="1"/>
  <c r="S1026" i="1"/>
  <c r="S1027" i="1"/>
  <c r="S1029" i="1"/>
  <c r="S1030" i="1"/>
  <c r="S1031" i="1"/>
  <c r="S1035" i="1"/>
  <c r="S1036" i="1"/>
  <c r="S1038" i="1"/>
  <c r="S1044" i="1"/>
  <c r="S1052" i="1"/>
  <c r="S1056" i="1"/>
  <c r="S1057" i="1"/>
  <c r="S1071" i="1"/>
  <c r="S1072" i="1"/>
  <c r="S1073" i="1"/>
  <c r="S1081" i="1"/>
  <c r="S1084" i="1"/>
  <c r="S1085" i="1"/>
  <c r="S1086" i="1"/>
  <c r="S1088" i="1"/>
  <c r="S1096" i="1"/>
  <c r="S1101" i="1"/>
  <c r="S1103" i="1"/>
  <c r="S1104" i="1"/>
  <c r="S1106" i="1"/>
  <c r="S1107" i="1"/>
  <c r="S1108" i="1"/>
  <c r="S1111" i="1"/>
  <c r="S1112" i="1"/>
  <c r="S1113" i="1"/>
  <c r="S1114" i="1"/>
  <c r="S1115" i="1"/>
  <c r="S1116" i="1"/>
  <c r="S1117" i="1"/>
  <c r="S1124" i="1"/>
  <c r="S1126" i="1"/>
  <c r="S1127" i="1"/>
  <c r="S1128" i="1"/>
  <c r="S1132" i="1"/>
  <c r="S1135" i="1"/>
  <c r="S1136" i="1"/>
  <c r="S1137" i="1"/>
  <c r="S1138" i="1"/>
  <c r="S1141" i="1"/>
  <c r="S1142" i="1"/>
  <c r="S1151" i="1"/>
  <c r="S1152" i="1"/>
  <c r="S1154" i="1"/>
  <c r="S1155" i="1"/>
  <c r="S1156" i="1"/>
  <c r="S1157" i="1"/>
  <c r="S1158" i="1"/>
  <c r="S1166" i="1"/>
  <c r="S1168" i="1"/>
  <c r="S1170" i="1"/>
  <c r="S1171" i="1"/>
  <c r="S1174" i="1"/>
  <c r="S1177" i="1"/>
  <c r="S1178" i="1"/>
  <c r="S1179" i="1"/>
  <c r="S1188" i="1"/>
  <c r="S1189" i="1"/>
  <c r="S1190" i="1"/>
  <c r="S1193" i="1"/>
  <c r="S1196" i="1"/>
  <c r="S1197" i="1"/>
  <c r="S1200" i="1"/>
  <c r="S1207" i="1"/>
  <c r="S1208" i="1"/>
  <c r="S1209" i="1"/>
  <c r="S1212" i="1"/>
  <c r="S1213" i="1"/>
  <c r="S1221" i="1"/>
  <c r="S1223" i="1"/>
  <c r="S1224" i="1"/>
  <c r="S1225" i="1"/>
  <c r="S1226" i="1"/>
  <c r="S1227" i="1"/>
  <c r="S1233" i="1"/>
  <c r="S1237" i="1"/>
  <c r="S1239" i="1"/>
  <c r="S1240" i="1"/>
  <c r="S1241" i="1"/>
  <c r="S1153" i="1"/>
  <c r="S1164" i="1"/>
  <c r="S1185" i="1"/>
  <c r="S1186" i="1"/>
  <c r="S1090" i="1"/>
  <c r="S1077" i="1"/>
  <c r="S1078" i="1"/>
  <c r="S1120" i="1"/>
  <c r="S1121" i="1"/>
  <c r="S1191" i="1"/>
  <c r="S1192" i="1"/>
  <c r="S1210" i="1"/>
  <c r="S876" i="1"/>
  <c r="S412" i="1"/>
  <c r="S413" i="1"/>
  <c r="S364" i="1"/>
  <c r="S370" i="1"/>
  <c r="S371" i="1"/>
  <c r="S380" i="1"/>
  <c r="S381" i="1"/>
  <c r="S389" i="1"/>
  <c r="S390" i="1"/>
  <c r="S391" i="1"/>
  <c r="S392" i="1"/>
  <c r="S393" i="1"/>
  <c r="S395" i="1"/>
  <c r="S396" i="1"/>
  <c r="S427" i="1"/>
  <c r="S428" i="1"/>
  <c r="S429" i="1"/>
  <c r="S434" i="1"/>
  <c r="S439" i="1"/>
  <c r="S443" i="1"/>
  <c r="S445" i="1"/>
  <c r="S446" i="1"/>
  <c r="S447" i="1"/>
  <c r="S452" i="1"/>
  <c r="S456" i="1"/>
  <c r="S457" i="1"/>
  <c r="S458" i="1"/>
  <c r="S459" i="1"/>
  <c r="S462" i="1"/>
  <c r="S463" i="1"/>
  <c r="S464" i="1"/>
  <c r="S466" i="1"/>
  <c r="S467" i="1"/>
  <c r="S468" i="1"/>
  <c r="S469" i="1"/>
  <c r="S470" i="1"/>
  <c r="S471" i="1"/>
  <c r="S474" i="1"/>
  <c r="S475" i="1"/>
  <c r="S476" i="1"/>
  <c r="S485" i="1"/>
  <c r="S488" i="1"/>
  <c r="S489" i="1"/>
  <c r="S497" i="1"/>
  <c r="S498" i="1"/>
  <c r="S502" i="1"/>
  <c r="S503" i="1"/>
  <c r="S504" i="1"/>
  <c r="S505" i="1"/>
  <c r="S509" i="1"/>
  <c r="S510" i="1"/>
  <c r="S511" i="1"/>
  <c r="S512" i="1"/>
  <c r="S513" i="1"/>
  <c r="S516" i="1"/>
  <c r="S518" i="1"/>
  <c r="S520" i="1"/>
  <c r="S523" i="1"/>
  <c r="S526" i="1"/>
  <c r="S527" i="1"/>
  <c r="S535" i="1"/>
  <c r="S536" i="1"/>
  <c r="S537" i="1"/>
  <c r="S541" i="1"/>
  <c r="S544" i="1"/>
  <c r="S538" i="1"/>
  <c r="S539" i="1"/>
  <c r="S540" i="1"/>
  <c r="S542" i="1"/>
  <c r="S546" i="1"/>
  <c r="S548" i="1"/>
  <c r="S549" i="1"/>
  <c r="S595" i="1"/>
  <c r="S1194" i="1"/>
  <c r="S1201" i="1"/>
  <c r="S1211" i="1"/>
  <c r="S1214" i="1"/>
  <c r="S1217" i="1"/>
  <c r="S1220" i="1"/>
  <c r="S1222" i="1"/>
  <c r="S596" i="1"/>
  <c r="S597" i="1"/>
  <c r="S599" i="1"/>
  <c r="S603" i="1"/>
  <c r="S604" i="1"/>
  <c r="S605" i="1"/>
  <c r="S606" i="1"/>
  <c r="S610" i="1"/>
  <c r="S611" i="1"/>
  <c r="S1229" i="1"/>
  <c r="S1230" i="1"/>
  <c r="S1231" i="1"/>
  <c r="S1235" i="1"/>
  <c r="S1236" i="1"/>
  <c r="S617" i="1"/>
  <c r="S620" i="1"/>
  <c r="S625" i="1"/>
  <c r="S626" i="1"/>
  <c r="S627" i="1"/>
  <c r="S629" i="1"/>
  <c r="S630" i="1"/>
  <c r="S631" i="1"/>
  <c r="S632" i="1"/>
  <c r="S633" i="1"/>
  <c r="S634" i="1"/>
  <c r="S635" i="1"/>
  <c r="S557" i="1"/>
  <c r="S559" i="1"/>
  <c r="S564" i="1"/>
  <c r="S565" i="1"/>
  <c r="S666" i="1"/>
  <c r="S667" i="1"/>
  <c r="S671" i="1"/>
  <c r="S672" i="1"/>
  <c r="S676" i="1"/>
  <c r="S678" i="1"/>
  <c r="S679" i="1"/>
  <c r="S680" i="1"/>
  <c r="S681" i="1"/>
  <c r="S682" i="1"/>
  <c r="S683" i="1"/>
  <c r="S684" i="1"/>
  <c r="S685" i="1"/>
  <c r="S709" i="1"/>
  <c r="S710" i="1"/>
  <c r="S712" i="1"/>
  <c r="S716" i="1"/>
  <c r="S717" i="1"/>
  <c r="S721" i="1"/>
  <c r="S722" i="1"/>
  <c r="S731" i="1"/>
  <c r="S732" i="1"/>
  <c r="S733" i="1"/>
  <c r="S741" i="1"/>
  <c r="S743" i="1"/>
  <c r="S744" i="1"/>
  <c r="S747" i="1"/>
  <c r="S767" i="1"/>
  <c r="S775" i="1"/>
  <c r="S785" i="1"/>
  <c r="S787" i="1"/>
  <c r="S788" i="1"/>
  <c r="S789" i="1"/>
  <c r="S790" i="1"/>
  <c r="S792" i="1"/>
  <c r="S794" i="1"/>
  <c r="S795" i="1"/>
  <c r="S796" i="1"/>
  <c r="S809" i="1"/>
  <c r="S812" i="1"/>
  <c r="S814" i="1"/>
  <c r="S815" i="1"/>
  <c r="S816" i="1"/>
  <c r="S817" i="1"/>
  <c r="S826" i="1"/>
  <c r="S830" i="1"/>
  <c r="S831" i="1"/>
  <c r="S832" i="1"/>
  <c r="S568" i="1"/>
  <c r="S570" i="1"/>
  <c r="S571" i="1"/>
  <c r="S841" i="1"/>
  <c r="S843" i="1"/>
  <c r="S846" i="1"/>
  <c r="S847" i="1"/>
  <c r="S849" i="1"/>
  <c r="S853" i="1"/>
  <c r="S854" i="1"/>
  <c r="S856" i="1"/>
  <c r="S857" i="1"/>
  <c r="S858" i="1"/>
  <c r="S859" i="1"/>
  <c r="S877" i="1"/>
  <c r="S878" i="1"/>
  <c r="S879" i="1"/>
  <c r="S880" i="1"/>
  <c r="S883" i="1"/>
  <c r="S888" i="1"/>
  <c r="S894" i="1"/>
  <c r="S889" i="1"/>
  <c r="S890" i="1"/>
  <c r="S891" i="1"/>
  <c r="S892" i="1"/>
  <c r="S893" i="1"/>
  <c r="S896" i="1"/>
  <c r="S897" i="1"/>
  <c r="S898" i="1"/>
  <c r="S900" i="1"/>
  <c r="S901" i="1"/>
  <c r="S903" i="1"/>
  <c r="S906" i="1"/>
  <c r="S575" i="1"/>
  <c r="S576" i="1"/>
  <c r="S577" i="1"/>
  <c r="S917" i="1"/>
  <c r="S918" i="1"/>
  <c r="S919" i="1"/>
  <c r="S920" i="1"/>
  <c r="S921" i="1"/>
  <c r="S922" i="1"/>
  <c r="S925" i="1"/>
  <c r="S927" i="1"/>
  <c r="S928" i="1"/>
  <c r="S930" i="1"/>
  <c r="S931" i="1"/>
  <c r="S933" i="1"/>
  <c r="S932" i="1"/>
  <c r="S937" i="1"/>
  <c r="S940" i="1"/>
  <c r="S942" i="1"/>
  <c r="S963" i="1"/>
  <c r="S964" i="1"/>
  <c r="S965" i="1"/>
  <c r="S967" i="1"/>
  <c r="S969" i="1"/>
  <c r="S971" i="1"/>
  <c r="S972" i="1"/>
  <c r="S579" i="1"/>
  <c r="S580" i="1"/>
  <c r="S977" i="1"/>
  <c r="S978" i="1"/>
  <c r="S981" i="1"/>
  <c r="S983" i="1"/>
  <c r="S998" i="1"/>
  <c r="S1000" i="1"/>
  <c r="S1004" i="1"/>
  <c r="S1005" i="1"/>
  <c r="S1010" i="1"/>
  <c r="S1011" i="1"/>
  <c r="S1028" i="1"/>
  <c r="S1037" i="1"/>
  <c r="S1040" i="1"/>
  <c r="S1046" i="1"/>
  <c r="S1050" i="1"/>
  <c r="S1058" i="1"/>
  <c r="S1059" i="1"/>
  <c r="S1061" i="1"/>
  <c r="S1064" i="1"/>
  <c r="S1065" i="1"/>
  <c r="S1067" i="1"/>
  <c r="S1068" i="1"/>
  <c r="S1075" i="1"/>
  <c r="S1087" i="1"/>
  <c r="S1089" i="1"/>
  <c r="S584" i="1"/>
  <c r="S585" i="1"/>
  <c r="S586" i="1"/>
  <c r="S587" i="1"/>
  <c r="S588" i="1"/>
  <c r="S589" i="1"/>
  <c r="S1099" i="1"/>
  <c r="S1109" i="1"/>
  <c r="S1110" i="1"/>
  <c r="S1122" i="1"/>
  <c r="S1129" i="1"/>
  <c r="S592" i="1"/>
  <c r="S593" i="1"/>
  <c r="S1139" i="1"/>
  <c r="S1146" i="1"/>
  <c r="S1144" i="1"/>
  <c r="S1145" i="1"/>
  <c r="S1147" i="1"/>
  <c r="S1150" i="1"/>
  <c r="S1162" i="1"/>
  <c r="S1169" i="1"/>
  <c r="S1172" i="1"/>
  <c r="S1175" i="1"/>
  <c r="S1176" i="1"/>
  <c r="S1187" i="1"/>
  <c r="S1076" i="1"/>
  <c r="S1094" i="1"/>
  <c r="S1095" i="1"/>
  <c r="S1118" i="1"/>
  <c r="S1119" i="1"/>
  <c r="S1130" i="1"/>
  <c r="S1131" i="1"/>
  <c r="S1161" i="1"/>
  <c r="S1180" i="1"/>
  <c r="S1181" i="1"/>
  <c r="S1182" i="1"/>
  <c r="S1183" i="1"/>
  <c r="S1184" i="1"/>
  <c r="S1198" i="1"/>
  <c r="S1203" i="1"/>
  <c r="S1206" i="1"/>
  <c r="S1160" i="1"/>
  <c r="S842" i="1"/>
  <c r="S844" i="1"/>
  <c r="S845" i="1"/>
  <c r="S850" i="1"/>
  <c r="S899" i="1"/>
  <c r="S905" i="1"/>
  <c r="S966" i="1"/>
  <c r="S999" i="1"/>
  <c r="S1001" i="1"/>
  <c r="S1002" i="1"/>
  <c r="S1006" i="1"/>
  <c r="S1012" i="1"/>
  <c r="S1014" i="1"/>
  <c r="S1016" i="1"/>
  <c r="S1232" i="1"/>
  <c r="S1143" i="1"/>
  <c r="S1159" i="1"/>
  <c r="S979" i="1"/>
  <c r="S1007" i="1"/>
  <c r="S1009" i="1"/>
  <c r="S1013" i="1"/>
  <c r="S1015" i="1"/>
  <c r="S1017" i="1"/>
  <c r="S1019" i="1"/>
  <c r="S1020" i="1"/>
  <c r="S1025" i="1"/>
  <c r="S1039" i="1"/>
  <c r="S1042" i="1"/>
  <c r="S1043" i="1"/>
  <c r="S1045" i="1"/>
  <c r="S1047" i="1"/>
  <c r="S1060" i="1"/>
  <c r="S1062" i="1"/>
  <c r="S1066" i="1"/>
  <c r="S1069" i="1"/>
  <c r="S1070" i="1"/>
  <c r="S1074" i="1"/>
  <c r="S1079" i="1"/>
  <c r="S1091" i="1"/>
  <c r="S1097" i="1"/>
  <c r="S1100" i="1"/>
  <c r="S1102" i="1"/>
  <c r="S1105" i="1"/>
  <c r="S1125" i="1"/>
  <c r="S1173" i="1"/>
  <c r="S1140" i="1"/>
  <c r="S1149" i="1"/>
  <c r="S1165" i="1"/>
  <c r="S1167" i="1"/>
  <c r="S855" i="1"/>
  <c r="S881" i="1"/>
  <c r="S923" i="1"/>
  <c r="S924" i="1"/>
  <c r="S935" i="1"/>
  <c r="S936" i="1"/>
  <c r="S938" i="1"/>
  <c r="S939" i="1"/>
  <c r="S941" i="1"/>
  <c r="S944" i="1"/>
  <c r="S946" i="1"/>
  <c r="S950" i="1"/>
  <c r="S968" i="1"/>
  <c r="S970" i="1"/>
  <c r="S973" i="1"/>
  <c r="S975" i="1"/>
  <c r="S976" i="1"/>
  <c r="S1148" i="1"/>
  <c r="S1021" i="1"/>
  <c r="S1022" i="1"/>
  <c r="S1023" i="1"/>
  <c r="S1032" i="1"/>
  <c r="S1033" i="1"/>
  <c r="S1034" i="1"/>
  <c r="S1053" i="1"/>
  <c r="S1054" i="1"/>
  <c r="S1055" i="1"/>
  <c r="S860" i="1"/>
  <c r="S861" i="1"/>
  <c r="S863" i="1"/>
  <c r="S869" i="1"/>
  <c r="S874" i="1"/>
  <c r="S902" i="1"/>
  <c r="S907" i="1"/>
  <c r="S908" i="1"/>
  <c r="S943" i="1"/>
  <c r="S945" i="1"/>
  <c r="S948" i="1"/>
  <c r="S1018" i="1"/>
  <c r="S1048" i="1"/>
  <c r="S1049" i="1"/>
  <c r="S1051" i="1"/>
  <c r="S1080" i="1"/>
  <c r="S657" i="1"/>
  <c r="S661" i="1"/>
  <c r="S668" i="1"/>
  <c r="S670" i="1"/>
  <c r="S687" i="1"/>
  <c r="S688" i="1"/>
  <c r="S691" i="1"/>
  <c r="S694" i="1"/>
  <c r="S695" i="1"/>
  <c r="S696" i="1"/>
  <c r="S697" i="1"/>
  <c r="S699" i="1"/>
  <c r="S700" i="1"/>
  <c r="S701" i="1"/>
  <c r="S702" i="1"/>
  <c r="S703" i="1"/>
  <c r="S705" i="1"/>
  <c r="S706" i="1"/>
  <c r="S713" i="1"/>
  <c r="S715" i="1"/>
  <c r="S724" i="1"/>
  <c r="S727" i="1"/>
  <c r="S737" i="1"/>
  <c r="S746" i="1"/>
  <c r="S749" i="1"/>
  <c r="S751" i="1"/>
  <c r="S752" i="1"/>
  <c r="S754" i="1"/>
  <c r="S759" i="1"/>
  <c r="S764" i="1"/>
  <c r="S766" i="1"/>
  <c r="S782" i="1"/>
  <c r="S784" i="1"/>
  <c r="S798" i="1"/>
  <c r="S801" i="1"/>
  <c r="S803" i="1"/>
  <c r="S805" i="1"/>
  <c r="S807" i="1"/>
  <c r="S811" i="1"/>
  <c r="S686" i="1"/>
  <c r="S690" i="1"/>
  <c r="S693" i="1"/>
  <c r="S745" i="1"/>
  <c r="S748" i="1"/>
  <c r="S750" i="1"/>
  <c r="S753" i="1"/>
  <c r="S781" i="1"/>
  <c r="S783" i="1"/>
  <c r="S797" i="1"/>
  <c r="S800" i="1"/>
  <c r="S802" i="1"/>
  <c r="S441" i="1"/>
  <c r="S449" i="1"/>
  <c r="S450" i="1"/>
  <c r="S451" i="1"/>
  <c r="S453" i="1"/>
  <c r="S465" i="1"/>
  <c r="S484" i="1"/>
  <c r="S490" i="1"/>
  <c r="S500" i="1"/>
  <c r="S514" i="1"/>
  <c r="S521" i="1"/>
  <c r="S561" i="1"/>
  <c r="S569" i="1"/>
  <c r="S582" i="1"/>
  <c r="S598" i="1"/>
  <c r="S607" i="1"/>
  <c r="S612" i="1"/>
  <c r="S628" i="1"/>
  <c r="S637" i="1"/>
  <c r="S639" i="1"/>
  <c r="S641" i="1"/>
  <c r="S643" i="1"/>
  <c r="S644" i="1"/>
  <c r="S646" i="1"/>
  <c r="S647" i="1"/>
  <c r="S649" i="1"/>
  <c r="S650" i="1"/>
  <c r="S651" i="1"/>
  <c r="S653" i="1"/>
  <c r="S461" i="1"/>
  <c r="S494" i="1"/>
  <c r="S525" i="1"/>
  <c r="S567" i="1"/>
  <c r="S594" i="1"/>
  <c r="S622" i="1"/>
  <c r="S677" i="1"/>
  <c r="S735" i="1"/>
  <c r="S791" i="1"/>
  <c r="S827" i="1"/>
  <c r="S992" i="1"/>
  <c r="S995" i="1"/>
  <c r="S581" i="1"/>
  <c r="S583" i="1"/>
  <c r="S718" i="1"/>
  <c r="S818" i="1"/>
  <c r="S836" i="1"/>
  <c r="S838" i="1"/>
  <c r="S864" i="1"/>
  <c r="S866" i="1"/>
  <c r="S870" i="1"/>
  <c r="S873" i="1"/>
  <c r="S882" i="1"/>
  <c r="S884" i="1"/>
  <c r="S904" i="1"/>
  <c r="S909" i="1"/>
  <c r="S912" i="1"/>
  <c r="S915" i="1"/>
  <c r="S916" i="1"/>
  <c r="S926" i="1"/>
  <c r="S934" i="1"/>
  <c r="S949" i="1"/>
  <c r="S951" i="1"/>
  <c r="S985" i="1"/>
  <c r="S1024" i="1"/>
  <c r="S1041" i="1"/>
  <c r="S1063" i="1"/>
  <c r="S1092" i="1"/>
  <c r="S1093" i="1"/>
  <c r="S1098" i="1"/>
  <c r="S1083" i="1"/>
  <c r="S1219" i="1"/>
  <c r="S914" i="1"/>
  <c r="E137" i="1"/>
  <c r="F137" i="1" s="1"/>
  <c r="G137" i="1" s="1"/>
  <c r="H137" i="1" s="1"/>
  <c r="E133" i="1"/>
  <c r="E131" i="1"/>
  <c r="F131" i="1"/>
  <c r="G131" i="1" s="1"/>
  <c r="H131" i="1" s="1"/>
  <c r="E124" i="1"/>
  <c r="F124" i="1" s="1"/>
  <c r="G124" i="1" s="1"/>
  <c r="H124" i="1" s="1"/>
  <c r="E117" i="1"/>
  <c r="E115" i="1"/>
  <c r="F115" i="1" s="1"/>
  <c r="E108" i="1"/>
  <c r="F108" i="1" s="1"/>
  <c r="G108" i="1" s="1"/>
  <c r="H108" i="1" s="1"/>
  <c r="E101" i="1"/>
  <c r="E99" i="1"/>
  <c r="F99" i="1"/>
  <c r="G99" i="1" s="1"/>
  <c r="H99" i="1" s="1"/>
  <c r="E92" i="1"/>
  <c r="F92" i="1" s="1"/>
  <c r="G92" i="1" s="1"/>
  <c r="H92" i="1" s="1"/>
  <c r="E85" i="1"/>
  <c r="F85" i="1" s="1"/>
  <c r="E83" i="1"/>
  <c r="F83" i="1" s="1"/>
  <c r="G83" i="1" s="1"/>
  <c r="H83" i="1" s="1"/>
  <c r="E76" i="1"/>
  <c r="F76" i="1" s="1"/>
  <c r="G76" i="1" s="1"/>
  <c r="H76" i="1" s="1"/>
  <c r="E69" i="1"/>
  <c r="F69" i="1" s="1"/>
  <c r="E67" i="1"/>
  <c r="F67" i="1" s="1"/>
  <c r="E60" i="1"/>
  <c r="F60" i="1" s="1"/>
  <c r="G60" i="1" s="1"/>
  <c r="H60" i="1" s="1"/>
  <c r="E53" i="1"/>
  <c r="F53" i="1" s="1"/>
  <c r="G53" i="1" s="1"/>
  <c r="H53" i="1" s="1"/>
  <c r="E51" i="1"/>
  <c r="E44" i="1"/>
  <c r="E37" i="1"/>
  <c r="F37" i="1" s="1"/>
  <c r="G37" i="1" s="1"/>
  <c r="H37" i="1" s="1"/>
  <c r="E35" i="1"/>
  <c r="F35" i="1" s="1"/>
  <c r="G35" i="1" s="1"/>
  <c r="H35" i="1" s="1"/>
  <c r="E28" i="1"/>
  <c r="E1326" i="1"/>
  <c r="F1326" i="1" s="1"/>
  <c r="E1324" i="1"/>
  <c r="F1324" i="1" s="1"/>
  <c r="G1324" i="1" s="1"/>
  <c r="K1324" i="1" s="1"/>
  <c r="E1317" i="1"/>
  <c r="F1317" i="1" s="1"/>
  <c r="E1310" i="1"/>
  <c r="F1310" i="1" s="1"/>
  <c r="E1308" i="1"/>
  <c r="F1308" i="1" s="1"/>
  <c r="E1301" i="1"/>
  <c r="F1301" i="1" s="1"/>
  <c r="E1294" i="1"/>
  <c r="F1294" i="1" s="1"/>
  <c r="E1292" i="1"/>
  <c r="F1292" i="1" s="1"/>
  <c r="E1285" i="1"/>
  <c r="F1285" i="1" s="1"/>
  <c r="E1278" i="1"/>
  <c r="F1278" i="1" s="1"/>
  <c r="G1278" i="1" s="1"/>
  <c r="I1278" i="1" s="1"/>
  <c r="E1276" i="1"/>
  <c r="F1276" i="1" s="1"/>
  <c r="E1269" i="1"/>
  <c r="F1269" i="1" s="1"/>
  <c r="G1269" i="1" s="1"/>
  <c r="J1269" i="1" s="1"/>
  <c r="E1262" i="1"/>
  <c r="F1262" i="1" s="1"/>
  <c r="E1260" i="1"/>
  <c r="F1260" i="1" s="1"/>
  <c r="E1253" i="1"/>
  <c r="F1253" i="1" s="1"/>
  <c r="G1253" i="1" s="1"/>
  <c r="J1253" i="1" s="1"/>
  <c r="E1246" i="1"/>
  <c r="F1246" i="1" s="1"/>
  <c r="E1244" i="1"/>
  <c r="F1244" i="1" s="1"/>
  <c r="E1237" i="1"/>
  <c r="F1237" i="1" s="1"/>
  <c r="G1237" i="1" s="1"/>
  <c r="I1237" i="1" s="1"/>
  <c r="E1230" i="1"/>
  <c r="F1230" i="1" s="1"/>
  <c r="E1228" i="1"/>
  <c r="F1228" i="1" s="1"/>
  <c r="G1228" i="1" s="1"/>
  <c r="I1228" i="1" s="1"/>
  <c r="E1221" i="1"/>
  <c r="F1221" i="1" s="1"/>
  <c r="E1214" i="1"/>
  <c r="F1214" i="1" s="1"/>
  <c r="E1212" i="1"/>
  <c r="F1212" i="1" s="1"/>
  <c r="G1212" i="1" s="1"/>
  <c r="I1212" i="1" s="1"/>
  <c r="E1205" i="1"/>
  <c r="F1205" i="1" s="1"/>
  <c r="E1198" i="1"/>
  <c r="F1198" i="1" s="1"/>
  <c r="E1196" i="1"/>
  <c r="F1196" i="1" s="1"/>
  <c r="G1196" i="1" s="1"/>
  <c r="I1196" i="1" s="1"/>
  <c r="E1189" i="1"/>
  <c r="F1189" i="1" s="1"/>
  <c r="E1182" i="1"/>
  <c r="F1182" i="1" s="1"/>
  <c r="G1182" i="1" s="1"/>
  <c r="E139" i="1"/>
  <c r="F139" i="1" s="1"/>
  <c r="G139" i="1" s="1"/>
  <c r="H139" i="1" s="1"/>
  <c r="E143" i="1"/>
  <c r="F143" i="1" s="1"/>
  <c r="G143" i="1" s="1"/>
  <c r="H143" i="1"/>
  <c r="E147" i="1"/>
  <c r="F147" i="1" s="1"/>
  <c r="G147" i="1" s="1"/>
  <c r="H147" i="1" s="1"/>
  <c r="E151" i="1"/>
  <c r="F151" i="1" s="1"/>
  <c r="G151" i="1" s="1"/>
  <c r="H151" i="1" s="1"/>
  <c r="E155" i="1"/>
  <c r="F155" i="1" s="1"/>
  <c r="G155" i="1" s="1"/>
  <c r="H155" i="1" s="1"/>
  <c r="E159" i="1"/>
  <c r="F159" i="1" s="1"/>
  <c r="G159" i="1" s="1"/>
  <c r="H159" i="1" s="1"/>
  <c r="E163" i="1"/>
  <c r="F163" i="1"/>
  <c r="G163" i="1" s="1"/>
  <c r="H163" i="1" s="1"/>
  <c r="E167" i="1"/>
  <c r="E871" i="2" s="1"/>
  <c r="E171" i="1"/>
  <c r="F171" i="1" s="1"/>
  <c r="G171" i="1" s="1"/>
  <c r="H171" i="1" s="1"/>
  <c r="E175" i="1"/>
  <c r="F175" i="1" s="1"/>
  <c r="G175" i="1" s="1"/>
  <c r="H175" i="1" s="1"/>
  <c r="E179" i="1"/>
  <c r="F179" i="1" s="1"/>
  <c r="G179" i="1" s="1"/>
  <c r="H179" i="1" s="1"/>
  <c r="E183" i="1"/>
  <c r="F183" i="1" s="1"/>
  <c r="G183" i="1" s="1"/>
  <c r="H183" i="1" s="1"/>
  <c r="E187" i="1"/>
  <c r="F187" i="1" s="1"/>
  <c r="G187" i="1" s="1"/>
  <c r="H187" i="1" s="1"/>
  <c r="E191" i="1"/>
  <c r="F191" i="1" s="1"/>
  <c r="E195" i="1"/>
  <c r="F195" i="1" s="1"/>
  <c r="G195" i="1" s="1"/>
  <c r="H195" i="1" s="1"/>
  <c r="E199" i="1"/>
  <c r="E203" i="1"/>
  <c r="F203" i="1" s="1"/>
  <c r="G203" i="1"/>
  <c r="H203" i="1" s="1"/>
  <c r="E207" i="1"/>
  <c r="E211" i="1"/>
  <c r="F211" i="1" s="1"/>
  <c r="G211" i="1" s="1"/>
  <c r="H211" i="1" s="1"/>
  <c r="E215" i="1"/>
  <c r="F215" i="1" s="1"/>
  <c r="G215" i="1" s="1"/>
  <c r="H215" i="1" s="1"/>
  <c r="E219" i="1"/>
  <c r="F219" i="1" s="1"/>
  <c r="G219" i="1" s="1"/>
  <c r="H219" i="1" s="1"/>
  <c r="E223" i="1"/>
  <c r="F223" i="1" s="1"/>
  <c r="G223" i="1" s="1"/>
  <c r="H223" i="1" s="1"/>
  <c r="E227" i="1"/>
  <c r="F227" i="1" s="1"/>
  <c r="G227" i="1" s="1"/>
  <c r="H227" i="1" s="1"/>
  <c r="E231" i="1"/>
  <c r="F231" i="1" s="1"/>
  <c r="G231" i="1" s="1"/>
  <c r="H231" i="1" s="1"/>
  <c r="E235" i="1"/>
  <c r="F235" i="1" s="1"/>
  <c r="G235" i="1" s="1"/>
  <c r="H235" i="1" s="1"/>
  <c r="E239" i="1"/>
  <c r="F239" i="1"/>
  <c r="G239" i="1" s="1"/>
  <c r="H239" i="1" s="1"/>
  <c r="E243" i="1"/>
  <c r="F243" i="1" s="1"/>
  <c r="G243" i="1" s="1"/>
  <c r="H243" i="1" s="1"/>
  <c r="E247" i="1"/>
  <c r="F247" i="1" s="1"/>
  <c r="G247" i="1" s="1"/>
  <c r="H247" i="1" s="1"/>
  <c r="E140" i="1"/>
  <c r="F140" i="1" s="1"/>
  <c r="G140" i="1" s="1"/>
  <c r="H140" i="1" s="1"/>
  <c r="E144" i="1"/>
  <c r="F144" i="1"/>
  <c r="G144" i="1" s="1"/>
  <c r="H144" i="1" s="1"/>
  <c r="E148" i="1"/>
  <c r="F148" i="1" s="1"/>
  <c r="G148" i="1" s="1"/>
  <c r="H148" i="1" s="1"/>
  <c r="E152" i="1"/>
  <c r="F152" i="1" s="1"/>
  <c r="G152" i="1" s="1"/>
  <c r="H152" i="1" s="1"/>
  <c r="E156" i="1"/>
  <c r="F156" i="1" s="1"/>
  <c r="G156" i="1" s="1"/>
  <c r="H156" i="1" s="1"/>
  <c r="E160" i="1"/>
  <c r="E864" i="2" s="1"/>
  <c r="E164" i="1"/>
  <c r="E868" i="2" s="1"/>
  <c r="E168" i="1"/>
  <c r="F168" i="1"/>
  <c r="G168" i="1" s="1"/>
  <c r="H168" i="1" s="1"/>
  <c r="E172" i="1"/>
  <c r="F172" i="1" s="1"/>
  <c r="G172" i="1" s="1"/>
  <c r="H172" i="1" s="1"/>
  <c r="E176" i="1"/>
  <c r="F176" i="1" s="1"/>
  <c r="G176" i="1" s="1"/>
  <c r="H176" i="1" s="1"/>
  <c r="E180" i="1"/>
  <c r="F180" i="1" s="1"/>
  <c r="G180" i="1" s="1"/>
  <c r="H180" i="1" s="1"/>
  <c r="E184" i="1"/>
  <c r="F184" i="1" s="1"/>
  <c r="G184" i="1" s="1"/>
  <c r="H184" i="1" s="1"/>
  <c r="E188" i="1"/>
  <c r="E893" i="2" s="1"/>
  <c r="E192" i="1"/>
  <c r="E196" i="1"/>
  <c r="F196" i="1" s="1"/>
  <c r="G196" i="1" s="1"/>
  <c r="H196" i="1" s="1"/>
  <c r="E200" i="1"/>
  <c r="F200" i="1" s="1"/>
  <c r="G200" i="1" s="1"/>
  <c r="H200" i="1" s="1"/>
  <c r="E204" i="1"/>
  <c r="F204" i="1" s="1"/>
  <c r="G204" i="1" s="1"/>
  <c r="H204" i="1" s="1"/>
  <c r="E208" i="1"/>
  <c r="F208" i="1" s="1"/>
  <c r="G208" i="1" s="1"/>
  <c r="H208" i="1" s="1"/>
  <c r="E212" i="1"/>
  <c r="F212" i="1" s="1"/>
  <c r="G212" i="1" s="1"/>
  <c r="H212" i="1" s="1"/>
  <c r="E216" i="1"/>
  <c r="F216" i="1" s="1"/>
  <c r="G216" i="1" s="1"/>
  <c r="H216" i="1" s="1"/>
  <c r="E220" i="1"/>
  <c r="F220" i="1" s="1"/>
  <c r="G220" i="1" s="1"/>
  <c r="H220" i="1" s="1"/>
  <c r="E224" i="1"/>
  <c r="F224" i="1" s="1"/>
  <c r="G224" i="1" s="1"/>
  <c r="H224" i="1" s="1"/>
  <c r="E228" i="1"/>
  <c r="F228" i="1"/>
  <c r="G228" i="1" s="1"/>
  <c r="H228" i="1" s="1"/>
  <c r="E232" i="1"/>
  <c r="F232" i="1" s="1"/>
  <c r="G232" i="1" s="1"/>
  <c r="H232" i="1" s="1"/>
  <c r="E236" i="1"/>
  <c r="F236" i="1" s="1"/>
  <c r="G236" i="1" s="1"/>
  <c r="H236" i="1" s="1"/>
  <c r="E240" i="1"/>
  <c r="F240" i="1" s="1"/>
  <c r="G240" i="1" s="1"/>
  <c r="H240" i="1" s="1"/>
  <c r="E244" i="1"/>
  <c r="F244" i="1" s="1"/>
  <c r="G244" i="1" s="1"/>
  <c r="H244" i="1" s="1"/>
  <c r="E248" i="1"/>
  <c r="F248" i="1" s="1"/>
  <c r="G248" i="1" s="1"/>
  <c r="H248" i="1" s="1"/>
  <c r="E141" i="1"/>
  <c r="E145" i="1"/>
  <c r="F145" i="1" s="1"/>
  <c r="G145" i="1" s="1"/>
  <c r="H145" i="1" s="1"/>
  <c r="E149" i="1"/>
  <c r="E153" i="1"/>
  <c r="E157" i="1"/>
  <c r="E161" i="1"/>
  <c r="E165" i="1"/>
  <c r="E869" i="2" s="1"/>
  <c r="E169" i="1"/>
  <c r="E873" i="2" s="1"/>
  <c r="E173" i="1"/>
  <c r="E177" i="1"/>
  <c r="E881" i="2" s="1"/>
  <c r="E181" i="1"/>
  <c r="E185" i="1"/>
  <c r="E189" i="1"/>
  <c r="F189" i="1" s="1"/>
  <c r="G189" i="1" s="1"/>
  <c r="H189" i="1" s="1"/>
  <c r="E193" i="1"/>
  <c r="F193" i="1" s="1"/>
  <c r="G193" i="1" s="1"/>
  <c r="H193" i="1" s="1"/>
  <c r="E197" i="1"/>
  <c r="F197" i="1" s="1"/>
  <c r="G197" i="1" s="1"/>
  <c r="H197" i="1" s="1"/>
  <c r="E201" i="1"/>
  <c r="F201" i="1" s="1"/>
  <c r="G201" i="1" s="1"/>
  <c r="H201" i="1" s="1"/>
  <c r="E205" i="1"/>
  <c r="F205" i="1" s="1"/>
  <c r="G205" i="1" s="1"/>
  <c r="H205" i="1" s="1"/>
  <c r="E138" i="1"/>
  <c r="F138" i="1" s="1"/>
  <c r="G138" i="1" s="1"/>
  <c r="H138" i="1" s="1"/>
  <c r="E142" i="1"/>
  <c r="F142" i="1" s="1"/>
  <c r="G142" i="1" s="1"/>
  <c r="H142" i="1" s="1"/>
  <c r="E146" i="1"/>
  <c r="F146" i="1" s="1"/>
  <c r="G146" i="1" s="1"/>
  <c r="H146" i="1" s="1"/>
  <c r="E150" i="1"/>
  <c r="F150" i="1" s="1"/>
  <c r="G150" i="1" s="1"/>
  <c r="H150" i="1" s="1"/>
  <c r="E154" i="1"/>
  <c r="F154" i="1"/>
  <c r="G154" i="1" s="1"/>
  <c r="H154" i="1" s="1"/>
  <c r="E158" i="1"/>
  <c r="F158" i="1" s="1"/>
  <c r="G158" i="1" s="1"/>
  <c r="H158" i="1" s="1"/>
  <c r="E162" i="1"/>
  <c r="F162" i="1" s="1"/>
  <c r="G162" i="1" s="1"/>
  <c r="H162" i="1" s="1"/>
  <c r="E166" i="1"/>
  <c r="F166" i="1" s="1"/>
  <c r="G166" i="1" s="1"/>
  <c r="H166" i="1" s="1"/>
  <c r="E170" i="1"/>
  <c r="F170" i="1" s="1"/>
  <c r="G170" i="1" s="1"/>
  <c r="H170" i="1" s="1"/>
  <c r="E174" i="1"/>
  <c r="F174" i="1" s="1"/>
  <c r="G174" i="1" s="1"/>
  <c r="H174" i="1" s="1"/>
  <c r="E178" i="1"/>
  <c r="F178" i="1"/>
  <c r="G178" i="1" s="1"/>
  <c r="H178" i="1" s="1"/>
  <c r="E182" i="1"/>
  <c r="F182" i="1" s="1"/>
  <c r="G182" i="1" s="1"/>
  <c r="H182" i="1" s="1"/>
  <c r="E186" i="1"/>
  <c r="F186" i="1" s="1"/>
  <c r="G186" i="1" s="1"/>
  <c r="H186" i="1" s="1"/>
  <c r="E190" i="1"/>
  <c r="F190" i="1" s="1"/>
  <c r="G190" i="1" s="1"/>
  <c r="H190" i="1" s="1"/>
  <c r="E194" i="1"/>
  <c r="F194" i="1" s="1"/>
  <c r="G194" i="1" s="1"/>
  <c r="H194" i="1" s="1"/>
  <c r="E198" i="1"/>
  <c r="F198" i="1" s="1"/>
  <c r="G198" i="1" s="1"/>
  <c r="H198" i="1" s="1"/>
  <c r="E202" i="1"/>
  <c r="F202" i="1" s="1"/>
  <c r="G202" i="1" s="1"/>
  <c r="H202" i="1" s="1"/>
  <c r="E206" i="1"/>
  <c r="F206" i="1" s="1"/>
  <c r="G206" i="1" s="1"/>
  <c r="H206" i="1" s="1"/>
  <c r="E213" i="1"/>
  <c r="E221" i="1"/>
  <c r="E229" i="1"/>
  <c r="F229" i="1" s="1"/>
  <c r="G229" i="1" s="1"/>
  <c r="H229" i="1" s="1"/>
  <c r="E237" i="1"/>
  <c r="E245" i="1"/>
  <c r="F245" i="1" s="1"/>
  <c r="G245" i="1" s="1"/>
  <c r="H245" i="1" s="1"/>
  <c r="E251" i="1"/>
  <c r="F251" i="1"/>
  <c r="G251" i="1" s="1"/>
  <c r="I251" i="1" s="1"/>
  <c r="E255" i="1"/>
  <c r="F255" i="1" s="1"/>
  <c r="G255" i="1" s="1"/>
  <c r="H255" i="1" s="1"/>
  <c r="E259" i="1"/>
  <c r="F259" i="1" s="1"/>
  <c r="G259" i="1" s="1"/>
  <c r="I259" i="1" s="1"/>
  <c r="E263" i="1"/>
  <c r="F263" i="1" s="1"/>
  <c r="G263" i="1" s="1"/>
  <c r="I263" i="1" s="1"/>
  <c r="E267" i="1"/>
  <c r="F267" i="1" s="1"/>
  <c r="G267" i="1" s="1"/>
  <c r="I267" i="1" s="1"/>
  <c r="E271" i="1"/>
  <c r="F271" i="1" s="1"/>
  <c r="G271" i="1" s="1"/>
  <c r="I271" i="1" s="1"/>
  <c r="E275" i="1"/>
  <c r="F275" i="1" s="1"/>
  <c r="G275" i="1" s="1"/>
  <c r="H275" i="1" s="1"/>
  <c r="E279" i="1"/>
  <c r="F279" i="1" s="1"/>
  <c r="G279" i="1" s="1"/>
  <c r="I279" i="1" s="1"/>
  <c r="E283" i="1"/>
  <c r="F283" i="1" s="1"/>
  <c r="E287" i="1"/>
  <c r="F287" i="1" s="1"/>
  <c r="G287" i="1" s="1"/>
  <c r="H287" i="1" s="1"/>
  <c r="E291" i="1"/>
  <c r="F291" i="1" s="1"/>
  <c r="E295" i="1"/>
  <c r="F295" i="1" s="1"/>
  <c r="G295" i="1" s="1"/>
  <c r="H295" i="1" s="1"/>
  <c r="E299" i="1"/>
  <c r="F299" i="1" s="1"/>
  <c r="G299" i="1" s="1"/>
  <c r="I299" i="1" s="1"/>
  <c r="E303" i="1"/>
  <c r="F303" i="1" s="1"/>
  <c r="G303" i="1" s="1"/>
  <c r="I303" i="1" s="1"/>
  <c r="E307" i="1"/>
  <c r="F307" i="1" s="1"/>
  <c r="G307" i="1" s="1"/>
  <c r="H307" i="1" s="1"/>
  <c r="E311" i="1"/>
  <c r="F311" i="1" s="1"/>
  <c r="G311" i="1" s="1"/>
  <c r="H311" i="1" s="1"/>
  <c r="E315" i="1"/>
  <c r="F315" i="1" s="1"/>
  <c r="G315" i="1" s="1"/>
  <c r="I315" i="1" s="1"/>
  <c r="E319" i="1"/>
  <c r="F319" i="1" s="1"/>
  <c r="G319" i="1" s="1"/>
  <c r="I319" i="1" s="1"/>
  <c r="E323" i="1"/>
  <c r="F323" i="1" s="1"/>
  <c r="G323" i="1" s="1"/>
  <c r="I323" i="1" s="1"/>
  <c r="E327" i="1"/>
  <c r="F327" i="1" s="1"/>
  <c r="G327" i="1" s="1"/>
  <c r="I327" i="1" s="1"/>
  <c r="E331" i="1"/>
  <c r="F331" i="1" s="1"/>
  <c r="G331" i="1" s="1"/>
  <c r="I331" i="1" s="1"/>
  <c r="E335" i="1"/>
  <c r="E210" i="1"/>
  <c r="F210" i="1" s="1"/>
  <c r="G210" i="1" s="1"/>
  <c r="H210" i="1" s="1"/>
  <c r="E218" i="1"/>
  <c r="F218" i="1" s="1"/>
  <c r="G218" i="1" s="1"/>
  <c r="H218" i="1" s="1"/>
  <c r="E226" i="1"/>
  <c r="F226" i="1" s="1"/>
  <c r="G226" i="1" s="1"/>
  <c r="H226" i="1" s="1"/>
  <c r="E234" i="1"/>
  <c r="F234" i="1" s="1"/>
  <c r="G234" i="1" s="1"/>
  <c r="H234" i="1" s="1"/>
  <c r="E242" i="1"/>
  <c r="F242" i="1" s="1"/>
  <c r="G242" i="1" s="1"/>
  <c r="H242" i="1" s="1"/>
  <c r="E252" i="1"/>
  <c r="F252" i="1" s="1"/>
  <c r="G252" i="1" s="1"/>
  <c r="I252" i="1" s="1"/>
  <c r="E256" i="1"/>
  <c r="F256" i="1" s="1"/>
  <c r="G256" i="1" s="1"/>
  <c r="H256" i="1" s="1"/>
  <c r="E260" i="1"/>
  <c r="F260" i="1" s="1"/>
  <c r="G260" i="1" s="1"/>
  <c r="I260" i="1" s="1"/>
  <c r="E264" i="1"/>
  <c r="F264" i="1" s="1"/>
  <c r="G264" i="1" s="1"/>
  <c r="E268" i="1"/>
  <c r="F268" i="1" s="1"/>
  <c r="G268" i="1" s="1"/>
  <c r="I268" i="1" s="1"/>
  <c r="E272" i="1"/>
  <c r="F272" i="1" s="1"/>
  <c r="G272" i="1" s="1"/>
  <c r="I272" i="1" s="1"/>
  <c r="E276" i="1"/>
  <c r="F276" i="1" s="1"/>
  <c r="G276" i="1" s="1"/>
  <c r="I276" i="1" s="1"/>
  <c r="E280" i="1"/>
  <c r="F280" i="1" s="1"/>
  <c r="G280" i="1" s="1"/>
  <c r="I280" i="1" s="1"/>
  <c r="E284" i="1"/>
  <c r="F284" i="1" s="1"/>
  <c r="G284" i="1" s="1"/>
  <c r="I284" i="1" s="1"/>
  <c r="E288" i="1"/>
  <c r="E1001" i="2" s="1"/>
  <c r="E292" i="1"/>
  <c r="F292" i="1" s="1"/>
  <c r="G292" i="1" s="1"/>
  <c r="H292" i="1" s="1"/>
  <c r="E296" i="1"/>
  <c r="E300" i="1"/>
  <c r="F300" i="1" s="1"/>
  <c r="G300" i="1" s="1"/>
  <c r="I300" i="1" s="1"/>
  <c r="E304" i="1"/>
  <c r="E308" i="1"/>
  <c r="F308" i="1" s="1"/>
  <c r="G308" i="1" s="1"/>
  <c r="H308" i="1" s="1"/>
  <c r="E312" i="1"/>
  <c r="E316" i="1"/>
  <c r="F316" i="1" s="1"/>
  <c r="G316" i="1" s="1"/>
  <c r="I316" i="1" s="1"/>
  <c r="E320" i="1"/>
  <c r="E1029" i="2" s="1"/>
  <c r="E324" i="1"/>
  <c r="F324" i="1" s="1"/>
  <c r="G324" i="1"/>
  <c r="I324" i="1" s="1"/>
  <c r="E328" i="1"/>
  <c r="E332" i="1"/>
  <c r="F332" i="1" s="1"/>
  <c r="G332" i="1" s="1"/>
  <c r="I332" i="1" s="1"/>
  <c r="E336" i="1"/>
  <c r="F336" i="1" s="1"/>
  <c r="G336" i="1" s="1"/>
  <c r="I336" i="1" s="1"/>
  <c r="E209" i="1"/>
  <c r="F209" i="1" s="1"/>
  <c r="G209" i="1" s="1"/>
  <c r="H209" i="1" s="1"/>
  <c r="E217" i="1"/>
  <c r="F217" i="1" s="1"/>
  <c r="G217" i="1" s="1"/>
  <c r="H217" i="1" s="1"/>
  <c r="E225" i="1"/>
  <c r="F225" i="1" s="1"/>
  <c r="G225" i="1" s="1"/>
  <c r="H225" i="1" s="1"/>
  <c r="E233" i="1"/>
  <c r="F233" i="1" s="1"/>
  <c r="G233" i="1" s="1"/>
  <c r="H233" i="1" s="1"/>
  <c r="E241" i="1"/>
  <c r="F241" i="1" s="1"/>
  <c r="G241" i="1" s="1"/>
  <c r="H241" i="1" s="1"/>
  <c r="E249" i="1"/>
  <c r="F249" i="1" s="1"/>
  <c r="G249" i="1" s="1"/>
  <c r="I249" i="1" s="1"/>
  <c r="E253" i="1"/>
  <c r="F253" i="1" s="1"/>
  <c r="G253" i="1" s="1"/>
  <c r="I253" i="1" s="1"/>
  <c r="E257" i="1"/>
  <c r="F257" i="1" s="1"/>
  <c r="G257" i="1" s="1"/>
  <c r="I257" i="1" s="1"/>
  <c r="E261" i="1"/>
  <c r="F261" i="1" s="1"/>
  <c r="G261" i="1" s="1"/>
  <c r="I261" i="1" s="1"/>
  <c r="E265" i="1"/>
  <c r="F265" i="1" s="1"/>
  <c r="G265" i="1" s="1"/>
  <c r="I265" i="1" s="1"/>
  <c r="E269" i="1"/>
  <c r="F269" i="1" s="1"/>
  <c r="G269" i="1" s="1"/>
  <c r="I269" i="1" s="1"/>
  <c r="E273" i="1"/>
  <c r="F273" i="1" s="1"/>
  <c r="G273" i="1" s="1"/>
  <c r="I273" i="1" s="1"/>
  <c r="E277" i="1"/>
  <c r="F277" i="1" s="1"/>
  <c r="G277" i="1" s="1"/>
  <c r="I277" i="1" s="1"/>
  <c r="E281" i="1"/>
  <c r="G283" i="1"/>
  <c r="I283" i="1" s="1"/>
  <c r="E285" i="1"/>
  <c r="F285" i="1" s="1"/>
  <c r="G285" i="1" s="1"/>
  <c r="I285" i="1" s="1"/>
  <c r="E289" i="1"/>
  <c r="F289" i="1" s="1"/>
  <c r="G289" i="1" s="1"/>
  <c r="I289" i="1" s="1"/>
  <c r="G291" i="1"/>
  <c r="I291" i="1" s="1"/>
  <c r="E293" i="1"/>
  <c r="F293" i="1" s="1"/>
  <c r="G293" i="1" s="1"/>
  <c r="I293" i="1" s="1"/>
  <c r="E297" i="1"/>
  <c r="F297" i="1" s="1"/>
  <c r="G297" i="1" s="1"/>
  <c r="I297" i="1" s="1"/>
  <c r="E301" i="1"/>
  <c r="F301" i="1" s="1"/>
  <c r="G301" i="1" s="1"/>
  <c r="H301" i="1" s="1"/>
  <c r="E305" i="1"/>
  <c r="F305" i="1" s="1"/>
  <c r="G305" i="1" s="1"/>
  <c r="I305" i="1" s="1"/>
  <c r="E309" i="1"/>
  <c r="F309" i="1" s="1"/>
  <c r="G309" i="1" s="1"/>
  <c r="H309" i="1" s="1"/>
  <c r="E313" i="1"/>
  <c r="F313" i="1" s="1"/>
  <c r="G313" i="1" s="1"/>
  <c r="H313" i="1" s="1"/>
  <c r="E317" i="1"/>
  <c r="F317" i="1" s="1"/>
  <c r="G317" i="1" s="1"/>
  <c r="I317" i="1" s="1"/>
  <c r="E321" i="1"/>
  <c r="F321" i="1" s="1"/>
  <c r="G321" i="1" s="1"/>
  <c r="I321" i="1" s="1"/>
  <c r="E325" i="1"/>
  <c r="F325" i="1" s="1"/>
  <c r="G325" i="1" s="1"/>
  <c r="I325" i="1" s="1"/>
  <c r="E329" i="1"/>
  <c r="F329" i="1" s="1"/>
  <c r="G329" i="1" s="1"/>
  <c r="J329" i="1" s="1"/>
  <c r="E333" i="1"/>
  <c r="F333" i="1" s="1"/>
  <c r="G333" i="1" s="1"/>
  <c r="I333" i="1" s="1"/>
  <c r="E337" i="1"/>
  <c r="F337" i="1" s="1"/>
  <c r="G337" i="1" s="1"/>
  <c r="I337" i="1" s="1"/>
  <c r="E214" i="1"/>
  <c r="F214" i="1" s="1"/>
  <c r="G214" i="1" s="1"/>
  <c r="H214" i="1" s="1"/>
  <c r="E222" i="1"/>
  <c r="F222" i="1" s="1"/>
  <c r="G222" i="1" s="1"/>
  <c r="H222" i="1" s="1"/>
  <c r="E230" i="1"/>
  <c r="F230" i="1" s="1"/>
  <c r="G230" i="1" s="1"/>
  <c r="H230" i="1" s="1"/>
  <c r="E238" i="1"/>
  <c r="F238" i="1"/>
  <c r="G238" i="1" s="1"/>
  <c r="H238" i="1" s="1"/>
  <c r="E246" i="1"/>
  <c r="E250" i="1"/>
  <c r="E254" i="1"/>
  <c r="E258" i="1"/>
  <c r="F258" i="1" s="1"/>
  <c r="G258" i="1" s="1"/>
  <c r="H258" i="1" s="1"/>
  <c r="E262" i="1"/>
  <c r="F262" i="1" s="1"/>
  <c r="G262" i="1" s="1"/>
  <c r="I262" i="1" s="1"/>
  <c r="I264" i="1"/>
  <c r="E266" i="1"/>
  <c r="E270" i="1"/>
  <c r="F270" i="1" s="1"/>
  <c r="G270" i="1" s="1"/>
  <c r="I270" i="1" s="1"/>
  <c r="E274" i="1"/>
  <c r="F274" i="1" s="1"/>
  <c r="G274" i="1" s="1"/>
  <c r="I274" i="1" s="1"/>
  <c r="E278" i="1"/>
  <c r="F278" i="1" s="1"/>
  <c r="G278" i="1" s="1"/>
  <c r="I278" i="1" s="1"/>
  <c r="E282" i="1"/>
  <c r="F282" i="1" s="1"/>
  <c r="G282" i="1" s="1"/>
  <c r="I282" i="1" s="1"/>
  <c r="E286" i="1"/>
  <c r="F286" i="1" s="1"/>
  <c r="G286" i="1" s="1"/>
  <c r="I286" i="1" s="1"/>
  <c r="E290" i="1"/>
  <c r="F290" i="1" s="1"/>
  <c r="G290" i="1" s="1"/>
  <c r="I290" i="1" s="1"/>
  <c r="E294" i="1"/>
  <c r="F294" i="1" s="1"/>
  <c r="G294" i="1" s="1"/>
  <c r="I294" i="1" s="1"/>
  <c r="E298" i="1"/>
  <c r="F298" i="1" s="1"/>
  <c r="G298" i="1" s="1"/>
  <c r="I298" i="1" s="1"/>
  <c r="E302" i="1"/>
  <c r="F302" i="1" s="1"/>
  <c r="G302" i="1" s="1"/>
  <c r="I302" i="1" s="1"/>
  <c r="E306" i="1"/>
  <c r="F306" i="1" s="1"/>
  <c r="G306" i="1" s="1"/>
  <c r="I306" i="1" s="1"/>
  <c r="E310" i="1"/>
  <c r="F310" i="1" s="1"/>
  <c r="G310" i="1" s="1"/>
  <c r="H310" i="1" s="1"/>
  <c r="E314" i="1"/>
  <c r="F314" i="1" s="1"/>
  <c r="G314" i="1" s="1"/>
  <c r="I314" i="1" s="1"/>
  <c r="E318" i="1"/>
  <c r="F318" i="1" s="1"/>
  <c r="G318" i="1" s="1"/>
  <c r="I318" i="1" s="1"/>
  <c r="E322" i="1"/>
  <c r="F322" i="1" s="1"/>
  <c r="G322" i="1" s="1"/>
  <c r="I322" i="1" s="1"/>
  <c r="E326" i="1"/>
  <c r="F326" i="1" s="1"/>
  <c r="G326" i="1" s="1"/>
  <c r="I326" i="1" s="1"/>
  <c r="E330" i="1"/>
  <c r="F330" i="1" s="1"/>
  <c r="G330" i="1" s="1"/>
  <c r="H330" i="1" s="1"/>
  <c r="E334" i="1"/>
  <c r="F334" i="1" s="1"/>
  <c r="G334" i="1" s="1"/>
  <c r="I334" i="1" s="1"/>
  <c r="E338" i="1"/>
  <c r="E342" i="1"/>
  <c r="F342" i="1" s="1"/>
  <c r="G342" i="1" s="1"/>
  <c r="I342" i="1" s="1"/>
  <c r="E346" i="1"/>
  <c r="F346" i="1" s="1"/>
  <c r="G346" i="1" s="1"/>
  <c r="I346" i="1" s="1"/>
  <c r="E350" i="1"/>
  <c r="F350" i="1" s="1"/>
  <c r="G350" i="1" s="1"/>
  <c r="I350" i="1" s="1"/>
  <c r="E354" i="1"/>
  <c r="F354" i="1" s="1"/>
  <c r="E358" i="1"/>
  <c r="F358" i="1" s="1"/>
  <c r="G358" i="1" s="1"/>
  <c r="I358" i="1" s="1"/>
  <c r="E362" i="1"/>
  <c r="E366" i="1"/>
  <c r="E23" i="2" s="1"/>
  <c r="E370" i="1"/>
  <c r="E374" i="1"/>
  <c r="E378" i="1"/>
  <c r="F378" i="1" s="1"/>
  <c r="G378" i="1" s="1"/>
  <c r="I378" i="1" s="1"/>
  <c r="E382" i="1"/>
  <c r="F382" i="1" s="1"/>
  <c r="G382" i="1" s="1"/>
  <c r="I382" i="1" s="1"/>
  <c r="E386" i="1"/>
  <c r="F386" i="1" s="1"/>
  <c r="G386" i="1" s="1"/>
  <c r="I386" i="1" s="1"/>
  <c r="E390" i="1"/>
  <c r="F390" i="1" s="1"/>
  <c r="G390" i="1" s="1"/>
  <c r="I390" i="1" s="1"/>
  <c r="E394" i="1"/>
  <c r="F394" i="1" s="1"/>
  <c r="G394" i="1" s="1"/>
  <c r="H394" i="1" s="1"/>
  <c r="E398" i="1"/>
  <c r="F398" i="1" s="1"/>
  <c r="G398" i="1" s="1"/>
  <c r="I398" i="1" s="1"/>
  <c r="E402" i="1"/>
  <c r="F402" i="1" s="1"/>
  <c r="E406" i="1"/>
  <c r="F406" i="1" s="1"/>
  <c r="E410" i="1"/>
  <c r="F410" i="1" s="1"/>
  <c r="G410" i="1" s="1"/>
  <c r="J410" i="1" s="1"/>
  <c r="E414" i="1"/>
  <c r="F414" i="1" s="1"/>
  <c r="G414" i="1"/>
  <c r="H414" i="1" s="1"/>
  <c r="E418" i="1"/>
  <c r="F418" i="1" s="1"/>
  <c r="G418" i="1" s="1"/>
  <c r="I418" i="1" s="1"/>
  <c r="E422" i="1"/>
  <c r="F422" i="1" s="1"/>
  <c r="G422" i="1" s="1"/>
  <c r="I422" i="1" s="1"/>
  <c r="E426" i="1"/>
  <c r="F426" i="1" s="1"/>
  <c r="G426" i="1" s="1"/>
  <c r="I426" i="1" s="1"/>
  <c r="E430" i="1"/>
  <c r="F430" i="1" s="1"/>
  <c r="G430" i="1" s="1"/>
  <c r="J430" i="1" s="1"/>
  <c r="E434" i="1"/>
  <c r="F434" i="1" s="1"/>
  <c r="G434" i="1" s="1"/>
  <c r="I434" i="1" s="1"/>
  <c r="E438" i="1"/>
  <c r="F438" i="1" s="1"/>
  <c r="G438" i="1" s="1"/>
  <c r="I438" i="1" s="1"/>
  <c r="E442" i="1"/>
  <c r="F442" i="1" s="1"/>
  <c r="G442" i="1" s="1"/>
  <c r="J442" i="1" s="1"/>
  <c r="E446" i="1"/>
  <c r="F446" i="1" s="1"/>
  <c r="G446" i="1" s="1"/>
  <c r="I446" i="1" s="1"/>
  <c r="E450" i="1"/>
  <c r="F450" i="1" s="1"/>
  <c r="G450" i="1" s="1"/>
  <c r="J450" i="1" s="1"/>
  <c r="E454" i="1"/>
  <c r="F454" i="1" s="1"/>
  <c r="E458" i="1"/>
  <c r="F458" i="1" s="1"/>
  <c r="G458" i="1" s="1"/>
  <c r="I458" i="1" s="1"/>
  <c r="E462" i="1"/>
  <c r="F462" i="1" s="1"/>
  <c r="G462" i="1" s="1"/>
  <c r="I462" i="1" s="1"/>
  <c r="E466" i="1"/>
  <c r="F466" i="1"/>
  <c r="G466" i="1" s="1"/>
  <c r="I466" i="1" s="1"/>
  <c r="E470" i="1"/>
  <c r="F470" i="1" s="1"/>
  <c r="G470" i="1" s="1"/>
  <c r="I470" i="1" s="1"/>
  <c r="E474" i="1"/>
  <c r="F474" i="1" s="1"/>
  <c r="G474" i="1" s="1"/>
  <c r="I474" i="1" s="1"/>
  <c r="E478" i="1"/>
  <c r="F478" i="1" s="1"/>
  <c r="G478" i="1" s="1"/>
  <c r="I478" i="1" s="1"/>
  <c r="E482" i="1"/>
  <c r="F482" i="1" s="1"/>
  <c r="G482" i="1" s="1"/>
  <c r="I482" i="1" s="1"/>
  <c r="E486" i="1"/>
  <c r="F486" i="1" s="1"/>
  <c r="G486" i="1" s="1"/>
  <c r="I486" i="1" s="1"/>
  <c r="E490" i="1"/>
  <c r="F490" i="1"/>
  <c r="G490" i="1" s="1"/>
  <c r="J490" i="1" s="1"/>
  <c r="E494" i="1"/>
  <c r="F494" i="1" s="1"/>
  <c r="G494" i="1"/>
  <c r="I494" i="1" s="1"/>
  <c r="E498" i="1"/>
  <c r="F498" i="1" s="1"/>
  <c r="G498" i="1" s="1"/>
  <c r="I498" i="1" s="1"/>
  <c r="E502" i="1"/>
  <c r="F502" i="1" s="1"/>
  <c r="G502" i="1" s="1"/>
  <c r="I502" i="1" s="1"/>
  <c r="E506" i="1"/>
  <c r="F506" i="1" s="1"/>
  <c r="G506" i="1" s="1"/>
  <c r="H506" i="1" s="1"/>
  <c r="E510" i="1"/>
  <c r="F510" i="1" s="1"/>
  <c r="G510" i="1" s="1"/>
  <c r="I510" i="1" s="1"/>
  <c r="E514" i="1"/>
  <c r="F514" i="1" s="1"/>
  <c r="E518" i="1"/>
  <c r="F518" i="1" s="1"/>
  <c r="G518" i="1" s="1"/>
  <c r="I518" i="1" s="1"/>
  <c r="E522" i="1"/>
  <c r="F522" i="1" s="1"/>
  <c r="G522" i="1" s="1"/>
  <c r="J522" i="1" s="1"/>
  <c r="E526" i="1"/>
  <c r="F526" i="1" s="1"/>
  <c r="G526" i="1" s="1"/>
  <c r="I526" i="1" s="1"/>
  <c r="E530" i="1"/>
  <c r="F530" i="1" s="1"/>
  <c r="G530" i="1" s="1"/>
  <c r="I530" i="1" s="1"/>
  <c r="E534" i="1"/>
  <c r="F534" i="1"/>
  <c r="G534" i="1" s="1"/>
  <c r="I534" i="1" s="1"/>
  <c r="E538" i="1"/>
  <c r="F538" i="1" s="1"/>
  <c r="G538" i="1" s="1"/>
  <c r="I538" i="1" s="1"/>
  <c r="E542" i="1"/>
  <c r="F542" i="1" s="1"/>
  <c r="G542" i="1" s="1"/>
  <c r="I542" i="1" s="1"/>
  <c r="E546" i="1"/>
  <c r="F546" i="1" s="1"/>
  <c r="G546" i="1" s="1"/>
  <c r="I546" i="1" s="1"/>
  <c r="E550" i="1"/>
  <c r="F550" i="1" s="1"/>
  <c r="G550" i="1" s="1"/>
  <c r="J550" i="1" s="1"/>
  <c r="E554" i="1"/>
  <c r="F554" i="1" s="1"/>
  <c r="G554" i="1" s="1"/>
  <c r="I554" i="1" s="1"/>
  <c r="E558" i="1"/>
  <c r="F558" i="1" s="1"/>
  <c r="G558" i="1" s="1"/>
  <c r="I558" i="1" s="1"/>
  <c r="E562" i="1"/>
  <c r="F562" i="1" s="1"/>
  <c r="G562" i="1" s="1"/>
  <c r="J562" i="1" s="1"/>
  <c r="E566" i="1"/>
  <c r="F566" i="1" s="1"/>
  <c r="G566" i="1" s="1"/>
  <c r="I566" i="1" s="1"/>
  <c r="E340" i="1"/>
  <c r="F340" i="1" s="1"/>
  <c r="G340" i="1" s="1"/>
  <c r="I340" i="1" s="1"/>
  <c r="E347" i="1"/>
  <c r="F347" i="1" s="1"/>
  <c r="G347" i="1" s="1"/>
  <c r="E349" i="1"/>
  <c r="F349" i="1" s="1"/>
  <c r="G349" i="1" s="1"/>
  <c r="I349" i="1" s="1"/>
  <c r="E356" i="1"/>
  <c r="F356" i="1" s="1"/>
  <c r="G356" i="1" s="1"/>
  <c r="I356" i="1" s="1"/>
  <c r="E363" i="1"/>
  <c r="F363" i="1" s="1"/>
  <c r="G363" i="1" s="1"/>
  <c r="I363" i="1" s="1"/>
  <c r="E365" i="1"/>
  <c r="F365" i="1" s="1"/>
  <c r="G365" i="1" s="1"/>
  <c r="I365" i="1" s="1"/>
  <c r="E372" i="1"/>
  <c r="F372" i="1" s="1"/>
  <c r="G372" i="1" s="1"/>
  <c r="I372" i="1" s="1"/>
  <c r="E379" i="1"/>
  <c r="F379" i="1" s="1"/>
  <c r="G379" i="1" s="1"/>
  <c r="H379" i="1" s="1"/>
  <c r="E381" i="1"/>
  <c r="F381" i="1" s="1"/>
  <c r="G381" i="1" s="1"/>
  <c r="I381" i="1" s="1"/>
  <c r="E388" i="1"/>
  <c r="F388" i="1" s="1"/>
  <c r="G388" i="1" s="1"/>
  <c r="I388" i="1" s="1"/>
  <c r="E395" i="1"/>
  <c r="F395" i="1" s="1"/>
  <c r="G395" i="1" s="1"/>
  <c r="I395" i="1" s="1"/>
  <c r="E397" i="1"/>
  <c r="F397" i="1" s="1"/>
  <c r="G397" i="1" s="1"/>
  <c r="E404" i="1"/>
  <c r="F404" i="1" s="1"/>
  <c r="G404" i="1" s="1"/>
  <c r="H404" i="1" s="1"/>
  <c r="E411" i="1"/>
  <c r="F411" i="1" s="1"/>
  <c r="G411" i="1" s="1"/>
  <c r="I411" i="1" s="1"/>
  <c r="E413" i="1"/>
  <c r="F413" i="1" s="1"/>
  <c r="G413" i="1" s="1"/>
  <c r="I413" i="1" s="1"/>
  <c r="E420" i="1"/>
  <c r="F420" i="1" s="1"/>
  <c r="G420" i="1" s="1"/>
  <c r="I420" i="1" s="1"/>
  <c r="E427" i="1"/>
  <c r="F427" i="1" s="1"/>
  <c r="G427" i="1" s="1"/>
  <c r="I427" i="1" s="1"/>
  <c r="E429" i="1"/>
  <c r="F429" i="1" s="1"/>
  <c r="G429" i="1" s="1"/>
  <c r="I429" i="1" s="1"/>
  <c r="E436" i="1"/>
  <c r="F436" i="1" s="1"/>
  <c r="G436" i="1" s="1"/>
  <c r="I436" i="1" s="1"/>
  <c r="E443" i="1"/>
  <c r="F443" i="1" s="1"/>
  <c r="G443" i="1" s="1"/>
  <c r="I443" i="1" s="1"/>
  <c r="E445" i="1"/>
  <c r="F445" i="1" s="1"/>
  <c r="G445" i="1" s="1"/>
  <c r="I445" i="1" s="1"/>
  <c r="E452" i="1"/>
  <c r="F452" i="1" s="1"/>
  <c r="G452" i="1" s="1"/>
  <c r="I452" i="1" s="1"/>
  <c r="E459" i="1"/>
  <c r="F459" i="1" s="1"/>
  <c r="G459" i="1" s="1"/>
  <c r="I459" i="1" s="1"/>
  <c r="E461" i="1"/>
  <c r="F461" i="1" s="1"/>
  <c r="G461" i="1" s="1"/>
  <c r="J461" i="1" s="1"/>
  <c r="E468" i="1"/>
  <c r="F468" i="1" s="1"/>
  <c r="G468" i="1" s="1"/>
  <c r="I468" i="1" s="1"/>
  <c r="E475" i="1"/>
  <c r="F475" i="1" s="1"/>
  <c r="G475" i="1" s="1"/>
  <c r="I475" i="1" s="1"/>
  <c r="E477" i="1"/>
  <c r="F477" i="1" s="1"/>
  <c r="G477" i="1" s="1"/>
  <c r="H477" i="1" s="1"/>
  <c r="E484" i="1"/>
  <c r="F484" i="1" s="1"/>
  <c r="G484" i="1" s="1"/>
  <c r="J484" i="1" s="1"/>
  <c r="E491" i="1"/>
  <c r="F491" i="1" s="1"/>
  <c r="G491" i="1" s="1"/>
  <c r="I491" i="1" s="1"/>
  <c r="E493" i="1"/>
  <c r="F493" i="1" s="1"/>
  <c r="G493" i="1" s="1"/>
  <c r="I493" i="1" s="1"/>
  <c r="E500" i="1"/>
  <c r="F500" i="1" s="1"/>
  <c r="G500" i="1" s="1"/>
  <c r="J500" i="1" s="1"/>
  <c r="E507" i="1"/>
  <c r="F507" i="1" s="1"/>
  <c r="G507" i="1" s="1"/>
  <c r="I507" i="1" s="1"/>
  <c r="E509" i="1"/>
  <c r="F509" i="1" s="1"/>
  <c r="G509" i="1" s="1"/>
  <c r="I509" i="1" s="1"/>
  <c r="E516" i="1"/>
  <c r="F516" i="1" s="1"/>
  <c r="G516" i="1" s="1"/>
  <c r="I516" i="1" s="1"/>
  <c r="E523" i="1"/>
  <c r="F523" i="1" s="1"/>
  <c r="G523" i="1" s="1"/>
  <c r="J523" i="1" s="1"/>
  <c r="E525" i="1"/>
  <c r="F525" i="1" s="1"/>
  <c r="G525" i="1" s="1"/>
  <c r="J525" i="1" s="1"/>
  <c r="E532" i="1"/>
  <c r="F532" i="1" s="1"/>
  <c r="G532" i="1" s="1"/>
  <c r="I532" i="1" s="1"/>
  <c r="E539" i="1"/>
  <c r="F539" i="1" s="1"/>
  <c r="E541" i="1"/>
  <c r="F541" i="1" s="1"/>
  <c r="G541" i="1" s="1"/>
  <c r="I541" i="1" s="1"/>
  <c r="E548" i="1"/>
  <c r="F548" i="1" s="1"/>
  <c r="G548" i="1" s="1"/>
  <c r="I548" i="1" s="1"/>
  <c r="E555" i="1"/>
  <c r="F555" i="1" s="1"/>
  <c r="G555" i="1" s="1"/>
  <c r="I555" i="1" s="1"/>
  <c r="E557" i="1"/>
  <c r="F557" i="1" s="1"/>
  <c r="G557" i="1" s="1"/>
  <c r="I557" i="1" s="1"/>
  <c r="E564" i="1"/>
  <c r="F564" i="1" s="1"/>
  <c r="G564" i="1" s="1"/>
  <c r="I564" i="1" s="1"/>
  <c r="E572" i="1"/>
  <c r="F572" i="1" s="1"/>
  <c r="G572" i="1" s="1"/>
  <c r="I572" i="1" s="1"/>
  <c r="E576" i="1"/>
  <c r="F576" i="1" s="1"/>
  <c r="G576" i="1" s="1"/>
  <c r="I576" i="1" s="1"/>
  <c r="E580" i="1"/>
  <c r="F580" i="1" s="1"/>
  <c r="G580" i="1" s="1"/>
  <c r="I580" i="1" s="1"/>
  <c r="E584" i="1"/>
  <c r="F584" i="1" s="1"/>
  <c r="E588" i="1"/>
  <c r="F588" i="1" s="1"/>
  <c r="G588" i="1" s="1"/>
  <c r="I588" i="1" s="1"/>
  <c r="E592" i="1"/>
  <c r="F592" i="1" s="1"/>
  <c r="G592" i="1" s="1"/>
  <c r="I592" i="1" s="1"/>
  <c r="E596" i="1"/>
  <c r="F596" i="1" s="1"/>
  <c r="G596" i="1" s="1"/>
  <c r="I596" i="1" s="1"/>
  <c r="E600" i="1"/>
  <c r="F600" i="1" s="1"/>
  <c r="G600" i="1" s="1"/>
  <c r="I600" i="1" s="1"/>
  <c r="E604" i="1"/>
  <c r="F604" i="1" s="1"/>
  <c r="E608" i="1"/>
  <c r="F608" i="1" s="1"/>
  <c r="G608" i="1" s="1"/>
  <c r="J608" i="1" s="1"/>
  <c r="E612" i="1"/>
  <c r="F612" i="1" s="1"/>
  <c r="G612" i="1" s="1"/>
  <c r="J612" i="1" s="1"/>
  <c r="E616" i="1"/>
  <c r="F616" i="1" s="1"/>
  <c r="G616" i="1" s="1"/>
  <c r="I616" i="1" s="1"/>
  <c r="E620" i="1"/>
  <c r="F620" i="1" s="1"/>
  <c r="G620" i="1" s="1"/>
  <c r="I620" i="1" s="1"/>
  <c r="E624" i="1"/>
  <c r="F624" i="1" s="1"/>
  <c r="G624" i="1" s="1"/>
  <c r="I624" i="1" s="1"/>
  <c r="E628" i="1"/>
  <c r="F628" i="1" s="1"/>
  <c r="G628" i="1" s="1"/>
  <c r="I628" i="1" s="1"/>
  <c r="E632" i="1"/>
  <c r="F632" i="1" s="1"/>
  <c r="G632" i="1" s="1"/>
  <c r="I632" i="1" s="1"/>
  <c r="E636" i="1"/>
  <c r="F636" i="1" s="1"/>
  <c r="E640" i="1"/>
  <c r="F640" i="1" s="1"/>
  <c r="G640" i="1" s="1"/>
  <c r="J640" i="1" s="1"/>
  <c r="E644" i="1"/>
  <c r="F644" i="1" s="1"/>
  <c r="G644" i="1" s="1"/>
  <c r="J644" i="1" s="1"/>
  <c r="E648" i="1"/>
  <c r="F648" i="1" s="1"/>
  <c r="G648" i="1" s="1"/>
  <c r="J648" i="1" s="1"/>
  <c r="E652" i="1"/>
  <c r="F652" i="1" s="1"/>
  <c r="E656" i="1"/>
  <c r="F656" i="1" s="1"/>
  <c r="E660" i="1"/>
  <c r="F660" i="1" s="1"/>
  <c r="E664" i="1"/>
  <c r="F664" i="1" s="1"/>
  <c r="G664" i="1" s="1"/>
  <c r="I664" i="1" s="1"/>
  <c r="E668" i="1"/>
  <c r="F668" i="1" s="1"/>
  <c r="G668" i="1" s="1"/>
  <c r="I668" i="1" s="1"/>
  <c r="E672" i="1"/>
  <c r="F672" i="1" s="1"/>
  <c r="G672" i="1" s="1"/>
  <c r="I672" i="1" s="1"/>
  <c r="E676" i="1"/>
  <c r="F676" i="1" s="1"/>
  <c r="G676" i="1" s="1"/>
  <c r="I676" i="1" s="1"/>
  <c r="E680" i="1"/>
  <c r="F680" i="1" s="1"/>
  <c r="G680" i="1" s="1"/>
  <c r="I680" i="1" s="1"/>
  <c r="E684" i="1"/>
  <c r="F684" i="1" s="1"/>
  <c r="G684" i="1" s="1"/>
  <c r="I684" i="1" s="1"/>
  <c r="E688" i="1"/>
  <c r="F688" i="1" s="1"/>
  <c r="G688" i="1" s="1"/>
  <c r="J688" i="1" s="1"/>
  <c r="E692" i="1"/>
  <c r="F692" i="1" s="1"/>
  <c r="G692" i="1" s="1"/>
  <c r="J692" i="1" s="1"/>
  <c r="E696" i="1"/>
  <c r="F696" i="1" s="1"/>
  <c r="G696" i="1" s="1"/>
  <c r="J696" i="1" s="1"/>
  <c r="E700" i="1"/>
  <c r="F700" i="1" s="1"/>
  <c r="E704" i="1"/>
  <c r="F704" i="1" s="1"/>
  <c r="G704" i="1" s="1"/>
  <c r="I704" i="1" s="1"/>
  <c r="E708" i="1"/>
  <c r="F708" i="1" s="1"/>
  <c r="G708" i="1" s="1"/>
  <c r="I708" i="1" s="1"/>
  <c r="E712" i="1"/>
  <c r="F712" i="1" s="1"/>
  <c r="G712" i="1" s="1"/>
  <c r="I712" i="1" s="1"/>
  <c r="E716" i="1"/>
  <c r="F716" i="1"/>
  <c r="E720" i="1"/>
  <c r="F720" i="1" s="1"/>
  <c r="G720" i="1" s="1"/>
  <c r="E724" i="1"/>
  <c r="F724" i="1" s="1"/>
  <c r="G724" i="1" s="1"/>
  <c r="J724" i="1" s="1"/>
  <c r="E728" i="1"/>
  <c r="F728" i="1" s="1"/>
  <c r="G728" i="1" s="1"/>
  <c r="I728" i="1" s="1"/>
  <c r="E732" i="1"/>
  <c r="F732" i="1" s="1"/>
  <c r="G732" i="1" s="1"/>
  <c r="I732" i="1" s="1"/>
  <c r="E736" i="1"/>
  <c r="F736" i="1" s="1"/>
  <c r="G736" i="1" s="1"/>
  <c r="I736" i="1" s="1"/>
  <c r="E740" i="1"/>
  <c r="F740" i="1"/>
  <c r="G740" i="1" s="1"/>
  <c r="I740" i="1" s="1"/>
  <c r="E343" i="1"/>
  <c r="F343" i="1" s="1"/>
  <c r="G343" i="1" s="1"/>
  <c r="I343" i="1" s="1"/>
  <c r="E345" i="1"/>
  <c r="E18" i="2" s="1"/>
  <c r="E352" i="1"/>
  <c r="F352" i="1" s="1"/>
  <c r="G352" i="1" s="1"/>
  <c r="I352" i="1" s="1"/>
  <c r="E359" i="1"/>
  <c r="F359" i="1" s="1"/>
  <c r="G359" i="1" s="1"/>
  <c r="I359" i="1" s="1"/>
  <c r="E361" i="1"/>
  <c r="F361" i="1" s="1"/>
  <c r="G361" i="1" s="1"/>
  <c r="I361" i="1" s="1"/>
  <c r="E368" i="1"/>
  <c r="F368" i="1" s="1"/>
  <c r="G368" i="1" s="1"/>
  <c r="I368" i="1" s="1"/>
  <c r="E375" i="1"/>
  <c r="F375" i="1" s="1"/>
  <c r="G375" i="1" s="1"/>
  <c r="I375" i="1" s="1"/>
  <c r="E377" i="1"/>
  <c r="F377" i="1" s="1"/>
  <c r="G377" i="1" s="1"/>
  <c r="I377" i="1" s="1"/>
  <c r="E384" i="1"/>
  <c r="F384" i="1" s="1"/>
  <c r="G384" i="1" s="1"/>
  <c r="I384" i="1" s="1"/>
  <c r="E391" i="1"/>
  <c r="F391" i="1" s="1"/>
  <c r="G391" i="1" s="1"/>
  <c r="I391" i="1" s="1"/>
  <c r="E393" i="1"/>
  <c r="F393" i="1" s="1"/>
  <c r="G393" i="1" s="1"/>
  <c r="I393" i="1" s="1"/>
  <c r="E400" i="1"/>
  <c r="F400" i="1" s="1"/>
  <c r="G400" i="1" s="1"/>
  <c r="I400" i="1" s="1"/>
  <c r="E407" i="1"/>
  <c r="F407" i="1" s="1"/>
  <c r="G407" i="1" s="1"/>
  <c r="I407" i="1" s="1"/>
  <c r="E409" i="1"/>
  <c r="F409" i="1" s="1"/>
  <c r="G409" i="1" s="1"/>
  <c r="I409" i="1" s="1"/>
  <c r="E416" i="1"/>
  <c r="F416" i="1" s="1"/>
  <c r="G416" i="1" s="1"/>
  <c r="I416" i="1" s="1"/>
  <c r="E423" i="1"/>
  <c r="F423" i="1" s="1"/>
  <c r="G423" i="1" s="1"/>
  <c r="I423" i="1" s="1"/>
  <c r="E425" i="1"/>
  <c r="F425" i="1" s="1"/>
  <c r="G425" i="1" s="1"/>
  <c r="I425" i="1" s="1"/>
  <c r="E432" i="1"/>
  <c r="F432" i="1" s="1"/>
  <c r="G432" i="1" s="1"/>
  <c r="I432" i="1" s="1"/>
  <c r="E439" i="1"/>
  <c r="F439" i="1" s="1"/>
  <c r="G439" i="1" s="1"/>
  <c r="I439" i="1" s="1"/>
  <c r="E441" i="1"/>
  <c r="F441" i="1" s="1"/>
  <c r="G441" i="1" s="1"/>
  <c r="E448" i="1"/>
  <c r="F448" i="1" s="1"/>
  <c r="G448" i="1" s="1"/>
  <c r="I448" i="1" s="1"/>
  <c r="E455" i="1"/>
  <c r="F455" i="1" s="1"/>
  <c r="G455" i="1" s="1"/>
  <c r="I455" i="1" s="1"/>
  <c r="E457" i="1"/>
  <c r="F457" i="1" s="1"/>
  <c r="G457" i="1"/>
  <c r="E464" i="1"/>
  <c r="F464" i="1" s="1"/>
  <c r="G464" i="1" s="1"/>
  <c r="I464" i="1" s="1"/>
  <c r="E471" i="1"/>
  <c r="F471" i="1" s="1"/>
  <c r="G471" i="1" s="1"/>
  <c r="I471" i="1" s="1"/>
  <c r="E473" i="1"/>
  <c r="F473" i="1" s="1"/>
  <c r="G473" i="1" s="1"/>
  <c r="I473" i="1" s="1"/>
  <c r="E480" i="1"/>
  <c r="F480" i="1" s="1"/>
  <c r="G480" i="1"/>
  <c r="H480" i="1" s="1"/>
  <c r="E487" i="1"/>
  <c r="F487" i="1" s="1"/>
  <c r="G487" i="1" s="1"/>
  <c r="I487" i="1" s="1"/>
  <c r="E489" i="1"/>
  <c r="F489" i="1" s="1"/>
  <c r="G489" i="1" s="1"/>
  <c r="I489" i="1" s="1"/>
  <c r="E496" i="1"/>
  <c r="F496" i="1" s="1"/>
  <c r="G496" i="1" s="1"/>
  <c r="H496" i="1" s="1"/>
  <c r="E503" i="1"/>
  <c r="F503" i="1" s="1"/>
  <c r="G503" i="1" s="1"/>
  <c r="I503" i="1" s="1"/>
  <c r="E505" i="1"/>
  <c r="F505" i="1" s="1"/>
  <c r="G505" i="1" s="1"/>
  <c r="I505" i="1" s="1"/>
  <c r="E512" i="1"/>
  <c r="F512" i="1" s="1"/>
  <c r="G512" i="1" s="1"/>
  <c r="I512" i="1" s="1"/>
  <c r="E519" i="1"/>
  <c r="F519" i="1" s="1"/>
  <c r="G519" i="1" s="1"/>
  <c r="I519" i="1" s="1"/>
  <c r="E521" i="1"/>
  <c r="F521" i="1" s="1"/>
  <c r="G521" i="1" s="1"/>
  <c r="J521" i="1" s="1"/>
  <c r="E528" i="1"/>
  <c r="F528" i="1" s="1"/>
  <c r="G528" i="1" s="1"/>
  <c r="I528" i="1" s="1"/>
  <c r="E535" i="1"/>
  <c r="F535" i="1" s="1"/>
  <c r="G535" i="1" s="1"/>
  <c r="I535" i="1" s="1"/>
  <c r="E537" i="1"/>
  <c r="F537" i="1" s="1"/>
  <c r="G537" i="1" s="1"/>
  <c r="I537" i="1" s="1"/>
  <c r="E544" i="1"/>
  <c r="F544" i="1" s="1"/>
  <c r="G544" i="1" s="1"/>
  <c r="I544" i="1" s="1"/>
  <c r="E551" i="1"/>
  <c r="F551" i="1" s="1"/>
  <c r="G551" i="1" s="1"/>
  <c r="J551" i="1" s="1"/>
  <c r="E553" i="1"/>
  <c r="F553" i="1" s="1"/>
  <c r="G553" i="1" s="1"/>
  <c r="H553" i="1" s="1"/>
  <c r="E560" i="1"/>
  <c r="F560" i="1" s="1"/>
  <c r="G560" i="1" s="1"/>
  <c r="I560" i="1" s="1"/>
  <c r="E567" i="1"/>
  <c r="F567" i="1" s="1"/>
  <c r="G567" i="1" s="1"/>
  <c r="J567" i="1" s="1"/>
  <c r="E569" i="1"/>
  <c r="F569" i="1" s="1"/>
  <c r="G569" i="1" s="1"/>
  <c r="I569" i="1" s="1"/>
  <c r="E573" i="1"/>
  <c r="F573" i="1" s="1"/>
  <c r="G573" i="1" s="1"/>
  <c r="I573" i="1" s="1"/>
  <c r="E577" i="1"/>
  <c r="F577" i="1" s="1"/>
  <c r="E581" i="1"/>
  <c r="F581" i="1" s="1"/>
  <c r="G581" i="1" s="1"/>
  <c r="E585" i="1"/>
  <c r="F585" i="1" s="1"/>
  <c r="G585" i="1" s="1"/>
  <c r="I585" i="1" s="1"/>
  <c r="E589" i="1"/>
  <c r="F589" i="1" s="1"/>
  <c r="G589" i="1" s="1"/>
  <c r="I589" i="1" s="1"/>
  <c r="E593" i="1"/>
  <c r="F593" i="1" s="1"/>
  <c r="G593" i="1" s="1"/>
  <c r="I593" i="1" s="1"/>
  <c r="E597" i="1"/>
  <c r="F597" i="1" s="1"/>
  <c r="G597" i="1" s="1"/>
  <c r="I597" i="1" s="1"/>
  <c r="E601" i="1"/>
  <c r="F601" i="1" s="1"/>
  <c r="G601" i="1" s="1"/>
  <c r="I601" i="1" s="1"/>
  <c r="E605" i="1"/>
  <c r="F605" i="1" s="1"/>
  <c r="G605" i="1" s="1"/>
  <c r="I605" i="1" s="1"/>
  <c r="E609" i="1"/>
  <c r="F609" i="1" s="1"/>
  <c r="G609" i="1" s="1"/>
  <c r="I609" i="1" s="1"/>
  <c r="E613" i="1"/>
  <c r="F613" i="1" s="1"/>
  <c r="G613" i="1" s="1"/>
  <c r="I613" i="1" s="1"/>
  <c r="E617" i="1"/>
  <c r="F617" i="1" s="1"/>
  <c r="G617" i="1" s="1"/>
  <c r="E621" i="1"/>
  <c r="F621" i="1" s="1"/>
  <c r="E625" i="1"/>
  <c r="F625" i="1" s="1"/>
  <c r="G625" i="1" s="1"/>
  <c r="I625" i="1" s="1"/>
  <c r="E629" i="1"/>
  <c r="F629" i="1" s="1"/>
  <c r="G629" i="1" s="1"/>
  <c r="I629" i="1" s="1"/>
  <c r="E633" i="1"/>
  <c r="F633" i="1" s="1"/>
  <c r="G633" i="1" s="1"/>
  <c r="I633" i="1" s="1"/>
  <c r="E637" i="1"/>
  <c r="F637" i="1" s="1"/>
  <c r="G637" i="1" s="1"/>
  <c r="J637" i="1" s="1"/>
  <c r="E641" i="1"/>
  <c r="F641" i="1" s="1"/>
  <c r="G641" i="1" s="1"/>
  <c r="J641" i="1" s="1"/>
  <c r="E645" i="1"/>
  <c r="F645" i="1" s="1"/>
  <c r="G645" i="1" s="1"/>
  <c r="J645" i="1" s="1"/>
  <c r="E649" i="1"/>
  <c r="F649" i="1" s="1"/>
  <c r="E653" i="1"/>
  <c r="F653" i="1" s="1"/>
  <c r="G653" i="1" s="1"/>
  <c r="J653" i="1" s="1"/>
  <c r="E657" i="1"/>
  <c r="F657" i="1" s="1"/>
  <c r="G657" i="1" s="1"/>
  <c r="I657" i="1" s="1"/>
  <c r="E661" i="1"/>
  <c r="F661" i="1" s="1"/>
  <c r="G661" i="1" s="1"/>
  <c r="J661" i="1" s="1"/>
  <c r="E665" i="1"/>
  <c r="F665" i="1" s="1"/>
  <c r="G665" i="1" s="1"/>
  <c r="J665" i="1" s="1"/>
  <c r="E669" i="1"/>
  <c r="F669" i="1" s="1"/>
  <c r="G669" i="1" s="1"/>
  <c r="J669" i="1" s="1"/>
  <c r="E673" i="1"/>
  <c r="F673" i="1" s="1"/>
  <c r="G673" i="1" s="1"/>
  <c r="I673" i="1" s="1"/>
  <c r="E677" i="1"/>
  <c r="F677" i="1" s="1"/>
  <c r="G677" i="1" s="1"/>
  <c r="J677" i="1" s="1"/>
  <c r="E681" i="1"/>
  <c r="F681" i="1" s="1"/>
  <c r="G681" i="1" s="1"/>
  <c r="I681" i="1" s="1"/>
  <c r="E685" i="1"/>
  <c r="F685" i="1" s="1"/>
  <c r="G685" i="1" s="1"/>
  <c r="I685" i="1" s="1"/>
  <c r="E689" i="1"/>
  <c r="F689" i="1" s="1"/>
  <c r="G689" i="1" s="1"/>
  <c r="I689" i="1" s="1"/>
  <c r="E693" i="1"/>
  <c r="F693" i="1" s="1"/>
  <c r="E697" i="1"/>
  <c r="F697" i="1" s="1"/>
  <c r="G697" i="1" s="1"/>
  <c r="J697" i="1" s="1"/>
  <c r="E701" i="1"/>
  <c r="F701" i="1" s="1"/>
  <c r="G701" i="1" s="1"/>
  <c r="I701" i="1" s="1"/>
  <c r="E705" i="1"/>
  <c r="F705" i="1" s="1"/>
  <c r="E709" i="1"/>
  <c r="F709" i="1" s="1"/>
  <c r="G709" i="1" s="1"/>
  <c r="I709" i="1" s="1"/>
  <c r="E713" i="1"/>
  <c r="F713" i="1" s="1"/>
  <c r="G713" i="1" s="1"/>
  <c r="I713" i="1" s="1"/>
  <c r="E717" i="1"/>
  <c r="F717" i="1" s="1"/>
  <c r="E721" i="1"/>
  <c r="F721" i="1" s="1"/>
  <c r="G721" i="1" s="1"/>
  <c r="I721" i="1" s="1"/>
  <c r="E725" i="1"/>
  <c r="F725" i="1" s="1"/>
  <c r="E729" i="1"/>
  <c r="F729" i="1" s="1"/>
  <c r="G729" i="1" s="1"/>
  <c r="I729" i="1" s="1"/>
  <c r="E733" i="1"/>
  <c r="F733" i="1" s="1"/>
  <c r="G733" i="1" s="1"/>
  <c r="I733" i="1" s="1"/>
  <c r="E737" i="1"/>
  <c r="F737" i="1" s="1"/>
  <c r="E339" i="1"/>
  <c r="F339" i="1" s="1"/>
  <c r="G339" i="1" s="1"/>
  <c r="H339" i="1" s="1"/>
  <c r="E341" i="1"/>
  <c r="E348" i="1"/>
  <c r="F348" i="1"/>
  <c r="G348" i="1" s="1"/>
  <c r="I348" i="1" s="1"/>
  <c r="E355" i="1"/>
  <c r="F355" i="1" s="1"/>
  <c r="G355" i="1" s="1"/>
  <c r="H355" i="1" s="1"/>
  <c r="E357" i="1"/>
  <c r="E364" i="1"/>
  <c r="F364" i="1" s="1"/>
  <c r="G364" i="1" s="1"/>
  <c r="I364" i="1" s="1"/>
  <c r="E371" i="1"/>
  <c r="F371" i="1" s="1"/>
  <c r="G371" i="1" s="1"/>
  <c r="I371" i="1" s="1"/>
  <c r="E373" i="1"/>
  <c r="F373" i="1" s="1"/>
  <c r="G373" i="1" s="1"/>
  <c r="I373" i="1" s="1"/>
  <c r="E380" i="1"/>
  <c r="F380" i="1" s="1"/>
  <c r="G380" i="1" s="1"/>
  <c r="I380" i="1" s="1"/>
  <c r="E387" i="1"/>
  <c r="F387" i="1" s="1"/>
  <c r="G387" i="1" s="1"/>
  <c r="I387" i="1" s="1"/>
  <c r="E389" i="1"/>
  <c r="F389" i="1" s="1"/>
  <c r="G389" i="1" s="1"/>
  <c r="I389" i="1" s="1"/>
  <c r="E396" i="1"/>
  <c r="F396" i="1" s="1"/>
  <c r="G396" i="1" s="1"/>
  <c r="I396" i="1" s="1"/>
  <c r="I397" i="1"/>
  <c r="E403" i="1"/>
  <c r="F403" i="1" s="1"/>
  <c r="G403" i="1" s="1"/>
  <c r="I403" i="1" s="1"/>
  <c r="E405" i="1"/>
  <c r="F405" i="1" s="1"/>
  <c r="G405" i="1" s="1"/>
  <c r="H405" i="1" s="1"/>
  <c r="G406" i="1"/>
  <c r="J406" i="1" s="1"/>
  <c r="E412" i="1"/>
  <c r="F412" i="1" s="1"/>
  <c r="G412" i="1" s="1"/>
  <c r="I412" i="1" s="1"/>
  <c r="E419" i="1"/>
  <c r="F419" i="1" s="1"/>
  <c r="G419" i="1" s="1"/>
  <c r="I419" i="1" s="1"/>
  <c r="E421" i="1"/>
  <c r="F421" i="1" s="1"/>
  <c r="G421" i="1" s="1"/>
  <c r="I421" i="1" s="1"/>
  <c r="E428" i="1"/>
  <c r="F428" i="1" s="1"/>
  <c r="G428" i="1" s="1"/>
  <c r="I428" i="1" s="1"/>
  <c r="E435" i="1"/>
  <c r="F435" i="1" s="1"/>
  <c r="G435" i="1" s="1"/>
  <c r="J435" i="1" s="1"/>
  <c r="E437" i="1"/>
  <c r="F437" i="1" s="1"/>
  <c r="G437" i="1"/>
  <c r="I437" i="1" s="1"/>
  <c r="E444" i="1"/>
  <c r="F444" i="1" s="1"/>
  <c r="G444" i="1" s="1"/>
  <c r="I444" i="1" s="1"/>
  <c r="E451" i="1"/>
  <c r="F451" i="1" s="1"/>
  <c r="G451" i="1"/>
  <c r="I451" i="1" s="1"/>
  <c r="E453" i="1"/>
  <c r="F453" i="1" s="1"/>
  <c r="G453" i="1" s="1"/>
  <c r="J453" i="1" s="1"/>
  <c r="G454" i="1"/>
  <c r="H454" i="1" s="1"/>
  <c r="E460" i="1"/>
  <c r="F460" i="1" s="1"/>
  <c r="G460" i="1" s="1"/>
  <c r="I460" i="1" s="1"/>
  <c r="E467" i="1"/>
  <c r="F467" i="1" s="1"/>
  <c r="G467" i="1" s="1"/>
  <c r="I467" i="1" s="1"/>
  <c r="E469" i="1"/>
  <c r="F469" i="1" s="1"/>
  <c r="G469" i="1" s="1"/>
  <c r="I469" i="1" s="1"/>
  <c r="E476" i="1"/>
  <c r="F476" i="1" s="1"/>
  <c r="G476" i="1" s="1"/>
  <c r="I476" i="1" s="1"/>
  <c r="E483" i="1"/>
  <c r="F483" i="1" s="1"/>
  <c r="G483" i="1" s="1"/>
  <c r="I483" i="1" s="1"/>
  <c r="E485" i="1"/>
  <c r="F485" i="1" s="1"/>
  <c r="G485" i="1" s="1"/>
  <c r="I485" i="1" s="1"/>
  <c r="E492" i="1"/>
  <c r="F492" i="1" s="1"/>
  <c r="G492" i="1" s="1"/>
  <c r="I492" i="1" s="1"/>
  <c r="E499" i="1"/>
  <c r="F499" i="1" s="1"/>
  <c r="G499" i="1" s="1"/>
  <c r="I499" i="1" s="1"/>
  <c r="E501" i="1"/>
  <c r="F501" i="1" s="1"/>
  <c r="G501" i="1" s="1"/>
  <c r="J501" i="1" s="1"/>
  <c r="E508" i="1"/>
  <c r="F508" i="1" s="1"/>
  <c r="G508" i="1" s="1"/>
  <c r="I508" i="1" s="1"/>
  <c r="E515" i="1"/>
  <c r="F515" i="1" s="1"/>
  <c r="G515" i="1" s="1"/>
  <c r="J515" i="1" s="1"/>
  <c r="E517" i="1"/>
  <c r="F517" i="1" s="1"/>
  <c r="G517" i="1" s="1"/>
  <c r="I517" i="1" s="1"/>
  <c r="E524" i="1"/>
  <c r="F524" i="1" s="1"/>
  <c r="G524" i="1" s="1"/>
  <c r="I524" i="1" s="1"/>
  <c r="E531" i="1"/>
  <c r="F531" i="1" s="1"/>
  <c r="G531" i="1" s="1"/>
  <c r="I531" i="1" s="1"/>
  <c r="E533" i="1"/>
  <c r="F533" i="1" s="1"/>
  <c r="G533" i="1" s="1"/>
  <c r="I533" i="1" s="1"/>
  <c r="E540" i="1"/>
  <c r="F540" i="1" s="1"/>
  <c r="G540" i="1" s="1"/>
  <c r="I540" i="1" s="1"/>
  <c r="E547" i="1"/>
  <c r="F547" i="1" s="1"/>
  <c r="G547" i="1" s="1"/>
  <c r="J547" i="1" s="1"/>
  <c r="E549" i="1"/>
  <c r="E148" i="2" s="1"/>
  <c r="E556" i="1"/>
  <c r="F556" i="1" s="1"/>
  <c r="G556" i="1" s="1"/>
  <c r="I556" i="1" s="1"/>
  <c r="E563" i="1"/>
  <c r="F563" i="1" s="1"/>
  <c r="G563" i="1" s="1"/>
  <c r="I563" i="1" s="1"/>
  <c r="E565" i="1"/>
  <c r="F565" i="1" s="1"/>
  <c r="G565" i="1" s="1"/>
  <c r="I565" i="1" s="1"/>
  <c r="E570" i="1"/>
  <c r="F570" i="1" s="1"/>
  <c r="G570" i="1"/>
  <c r="I570" i="1" s="1"/>
  <c r="E574" i="1"/>
  <c r="F574" i="1" s="1"/>
  <c r="G574" i="1" s="1"/>
  <c r="I574" i="1" s="1"/>
  <c r="E578" i="1"/>
  <c r="F578" i="1" s="1"/>
  <c r="G578" i="1" s="1"/>
  <c r="I578" i="1" s="1"/>
  <c r="E582" i="1"/>
  <c r="F582" i="1" s="1"/>
  <c r="G582" i="1" s="1"/>
  <c r="J582" i="1" s="1"/>
  <c r="G584" i="1"/>
  <c r="I584" i="1" s="1"/>
  <c r="E586" i="1"/>
  <c r="F586" i="1" s="1"/>
  <c r="G586" i="1" s="1"/>
  <c r="I586" i="1" s="1"/>
  <c r="E590" i="1"/>
  <c r="F590" i="1"/>
  <c r="G590" i="1" s="1"/>
  <c r="I590" i="1" s="1"/>
  <c r="E594" i="1"/>
  <c r="F594" i="1" s="1"/>
  <c r="G594" i="1" s="1"/>
  <c r="I594" i="1" s="1"/>
  <c r="E598" i="1"/>
  <c r="F598" i="1" s="1"/>
  <c r="G598" i="1" s="1"/>
  <c r="J598" i="1" s="1"/>
  <c r="E602" i="1"/>
  <c r="F602" i="1" s="1"/>
  <c r="G602" i="1" s="1"/>
  <c r="I602" i="1" s="1"/>
  <c r="G604" i="1"/>
  <c r="I604" i="1" s="1"/>
  <c r="E606" i="1"/>
  <c r="F606" i="1" s="1"/>
  <c r="G606" i="1" s="1"/>
  <c r="I606" i="1" s="1"/>
  <c r="E610" i="1"/>
  <c r="F610" i="1" s="1"/>
  <c r="G610" i="1" s="1"/>
  <c r="I610" i="1" s="1"/>
  <c r="E614" i="1"/>
  <c r="F614" i="1" s="1"/>
  <c r="G614" i="1" s="1"/>
  <c r="I614" i="1" s="1"/>
  <c r="E618" i="1"/>
  <c r="F618" i="1" s="1"/>
  <c r="G618" i="1" s="1"/>
  <c r="I618" i="1" s="1"/>
  <c r="E622" i="1"/>
  <c r="F622" i="1" s="1"/>
  <c r="G622" i="1" s="1"/>
  <c r="J622" i="1" s="1"/>
  <c r="E626" i="1"/>
  <c r="F626" i="1" s="1"/>
  <c r="G626" i="1" s="1"/>
  <c r="I626" i="1" s="1"/>
  <c r="E630" i="1"/>
  <c r="F630" i="1" s="1"/>
  <c r="G630" i="1" s="1"/>
  <c r="I630" i="1" s="1"/>
  <c r="E634" i="1"/>
  <c r="F634" i="1" s="1"/>
  <c r="G634" i="1" s="1"/>
  <c r="I634" i="1" s="1"/>
  <c r="G636" i="1"/>
  <c r="J636" i="1" s="1"/>
  <c r="E638" i="1"/>
  <c r="F638" i="1" s="1"/>
  <c r="G638" i="1" s="1"/>
  <c r="J638" i="1" s="1"/>
  <c r="E642" i="1"/>
  <c r="F642" i="1" s="1"/>
  <c r="G642" i="1" s="1"/>
  <c r="J642" i="1" s="1"/>
  <c r="E646" i="1"/>
  <c r="F646" i="1" s="1"/>
  <c r="G646" i="1" s="1"/>
  <c r="J646" i="1" s="1"/>
  <c r="E650" i="1"/>
  <c r="F650" i="1" s="1"/>
  <c r="G650" i="1" s="1"/>
  <c r="J650" i="1" s="1"/>
  <c r="G652" i="1"/>
  <c r="I652" i="1" s="1"/>
  <c r="E654" i="1"/>
  <c r="F654" i="1" s="1"/>
  <c r="G654" i="1" s="1"/>
  <c r="I654" i="1" s="1"/>
  <c r="G656" i="1"/>
  <c r="I656" i="1" s="1"/>
  <c r="E658" i="1"/>
  <c r="F658" i="1" s="1"/>
  <c r="G658" i="1" s="1"/>
  <c r="I658" i="1" s="1"/>
  <c r="G660" i="1"/>
  <c r="I660" i="1" s="1"/>
  <c r="E662" i="1"/>
  <c r="F662" i="1" s="1"/>
  <c r="G662" i="1" s="1"/>
  <c r="I662" i="1" s="1"/>
  <c r="E666" i="1"/>
  <c r="F666" i="1" s="1"/>
  <c r="G666" i="1" s="1"/>
  <c r="I666" i="1" s="1"/>
  <c r="E670" i="1"/>
  <c r="F670" i="1" s="1"/>
  <c r="G670" i="1" s="1"/>
  <c r="J670" i="1" s="1"/>
  <c r="E674" i="1"/>
  <c r="F674" i="1" s="1"/>
  <c r="G674" i="1" s="1"/>
  <c r="I674" i="1" s="1"/>
  <c r="E678" i="1"/>
  <c r="F678" i="1" s="1"/>
  <c r="G678" i="1" s="1"/>
  <c r="I678" i="1" s="1"/>
  <c r="E682" i="1"/>
  <c r="F682" i="1" s="1"/>
  <c r="G682" i="1" s="1"/>
  <c r="I682" i="1" s="1"/>
  <c r="E686" i="1"/>
  <c r="F686" i="1" s="1"/>
  <c r="G686" i="1" s="1"/>
  <c r="J686" i="1" s="1"/>
  <c r="E690" i="1"/>
  <c r="F690" i="1" s="1"/>
  <c r="G690" i="1" s="1"/>
  <c r="J690" i="1" s="1"/>
  <c r="E694" i="1"/>
  <c r="F694" i="1"/>
  <c r="G694" i="1" s="1"/>
  <c r="J694" i="1" s="1"/>
  <c r="E698" i="1"/>
  <c r="F698" i="1" s="1"/>
  <c r="G698" i="1" s="1"/>
  <c r="I698" i="1" s="1"/>
  <c r="G700" i="1"/>
  <c r="I700" i="1" s="1"/>
  <c r="E702" i="1"/>
  <c r="F702" i="1" s="1"/>
  <c r="G702" i="1" s="1"/>
  <c r="J702" i="1" s="1"/>
  <c r="E706" i="1"/>
  <c r="F706" i="1" s="1"/>
  <c r="G706" i="1" s="1"/>
  <c r="J706" i="1" s="1"/>
  <c r="E710" i="1"/>
  <c r="F710" i="1" s="1"/>
  <c r="G710" i="1" s="1"/>
  <c r="I710" i="1" s="1"/>
  <c r="E714" i="1"/>
  <c r="F714" i="1" s="1"/>
  <c r="G714" i="1" s="1"/>
  <c r="J714" i="1" s="1"/>
  <c r="G716" i="1"/>
  <c r="I716" i="1" s="1"/>
  <c r="E718" i="1"/>
  <c r="F718" i="1" s="1"/>
  <c r="G718" i="1" s="1"/>
  <c r="J718" i="1" s="1"/>
  <c r="I720" i="1"/>
  <c r="E722" i="1"/>
  <c r="F722" i="1" s="1"/>
  <c r="G722" i="1" s="1"/>
  <c r="I722" i="1" s="1"/>
  <c r="E726" i="1"/>
  <c r="F726" i="1" s="1"/>
  <c r="G726" i="1" s="1"/>
  <c r="I726" i="1" s="1"/>
  <c r="E730" i="1"/>
  <c r="F730" i="1" s="1"/>
  <c r="G730" i="1" s="1"/>
  <c r="I730" i="1" s="1"/>
  <c r="E734" i="1"/>
  <c r="F734" i="1" s="1"/>
  <c r="G734" i="1" s="1"/>
  <c r="I734" i="1" s="1"/>
  <c r="E344" i="1"/>
  <c r="F344" i="1"/>
  <c r="G344" i="1" s="1"/>
  <c r="I344" i="1" s="1"/>
  <c r="I347" i="1"/>
  <c r="E351" i="1"/>
  <c r="F351" i="1" s="1"/>
  <c r="G351" i="1" s="1"/>
  <c r="I351" i="1" s="1"/>
  <c r="E353" i="1"/>
  <c r="G354" i="1"/>
  <c r="I354" i="1" s="1"/>
  <c r="E360" i="1"/>
  <c r="F360" i="1" s="1"/>
  <c r="G360" i="1" s="1"/>
  <c r="H360" i="1" s="1"/>
  <c r="E367" i="1"/>
  <c r="F367" i="1"/>
  <c r="G367" i="1" s="1"/>
  <c r="I367" i="1" s="1"/>
  <c r="E369" i="1"/>
  <c r="F369" i="1" s="1"/>
  <c r="G369" i="1" s="1"/>
  <c r="I369" i="1" s="1"/>
  <c r="E376" i="1"/>
  <c r="F376" i="1" s="1"/>
  <c r="G376" i="1" s="1"/>
  <c r="I376" i="1" s="1"/>
  <c r="E383" i="1"/>
  <c r="F383" i="1" s="1"/>
  <c r="G383" i="1" s="1"/>
  <c r="I383" i="1" s="1"/>
  <c r="E385" i="1"/>
  <c r="F385" i="1" s="1"/>
  <c r="G385" i="1" s="1"/>
  <c r="I385" i="1" s="1"/>
  <c r="E392" i="1"/>
  <c r="F392" i="1" s="1"/>
  <c r="G392" i="1" s="1"/>
  <c r="I392" i="1" s="1"/>
  <c r="E399" i="1"/>
  <c r="F399" i="1" s="1"/>
  <c r="G399" i="1" s="1"/>
  <c r="I399" i="1" s="1"/>
  <c r="E401" i="1"/>
  <c r="F401" i="1" s="1"/>
  <c r="G401" i="1" s="1"/>
  <c r="I401" i="1" s="1"/>
  <c r="G402" i="1"/>
  <c r="I402" i="1" s="1"/>
  <c r="E408" i="1"/>
  <c r="F408" i="1" s="1"/>
  <c r="G408" i="1" s="1"/>
  <c r="I408" i="1" s="1"/>
  <c r="E415" i="1"/>
  <c r="F415" i="1" s="1"/>
  <c r="G415" i="1" s="1"/>
  <c r="I415" i="1" s="1"/>
  <c r="E417" i="1"/>
  <c r="F417" i="1" s="1"/>
  <c r="G417" i="1" s="1"/>
  <c r="I417" i="1" s="1"/>
  <c r="E424" i="1"/>
  <c r="E1093" i="2" s="1"/>
  <c r="E431" i="1"/>
  <c r="F431" i="1" s="1"/>
  <c r="G431" i="1" s="1"/>
  <c r="J431" i="1" s="1"/>
  <c r="E433" i="1"/>
  <c r="F433" i="1" s="1"/>
  <c r="G433" i="1" s="1"/>
  <c r="I433" i="1" s="1"/>
  <c r="E440" i="1"/>
  <c r="F440" i="1" s="1"/>
  <c r="G440" i="1" s="1"/>
  <c r="J440" i="1" s="1"/>
  <c r="I441" i="1"/>
  <c r="E447" i="1"/>
  <c r="F447" i="1" s="1"/>
  <c r="G447" i="1" s="1"/>
  <c r="I447" i="1" s="1"/>
  <c r="E449" i="1"/>
  <c r="F449" i="1" s="1"/>
  <c r="G449" i="1" s="1"/>
  <c r="J449" i="1" s="1"/>
  <c r="E456" i="1"/>
  <c r="F456" i="1" s="1"/>
  <c r="G456" i="1" s="1"/>
  <c r="I456" i="1" s="1"/>
  <c r="I457" i="1"/>
  <c r="E463" i="1"/>
  <c r="F463" i="1" s="1"/>
  <c r="G463" i="1" s="1"/>
  <c r="I463" i="1" s="1"/>
  <c r="E465" i="1"/>
  <c r="F465" i="1" s="1"/>
  <c r="G465" i="1" s="1"/>
  <c r="J465" i="1" s="1"/>
  <c r="E472" i="1"/>
  <c r="F472" i="1" s="1"/>
  <c r="G472" i="1" s="1"/>
  <c r="J472" i="1" s="1"/>
  <c r="E479" i="1"/>
  <c r="F479" i="1" s="1"/>
  <c r="G479" i="1" s="1"/>
  <c r="I479" i="1" s="1"/>
  <c r="E481" i="1"/>
  <c r="F481" i="1"/>
  <c r="G481" i="1" s="1"/>
  <c r="H481" i="1" s="1"/>
  <c r="E488" i="1"/>
  <c r="F488" i="1" s="1"/>
  <c r="G488" i="1" s="1"/>
  <c r="I488" i="1" s="1"/>
  <c r="E495" i="1"/>
  <c r="F495" i="1" s="1"/>
  <c r="G495" i="1" s="1"/>
  <c r="H495" i="1" s="1"/>
  <c r="E497" i="1"/>
  <c r="F497" i="1" s="1"/>
  <c r="G497" i="1" s="1"/>
  <c r="I497" i="1" s="1"/>
  <c r="E504" i="1"/>
  <c r="F504" i="1" s="1"/>
  <c r="G504" i="1" s="1"/>
  <c r="I504" i="1" s="1"/>
  <c r="E511" i="1"/>
  <c r="F511" i="1" s="1"/>
  <c r="G511" i="1" s="1"/>
  <c r="I511" i="1" s="1"/>
  <c r="E513" i="1"/>
  <c r="F513" i="1" s="1"/>
  <c r="G513" i="1" s="1"/>
  <c r="I513" i="1" s="1"/>
  <c r="G514" i="1"/>
  <c r="I514" i="1" s="1"/>
  <c r="E520" i="1"/>
  <c r="F520" i="1" s="1"/>
  <c r="G520" i="1" s="1"/>
  <c r="I520" i="1" s="1"/>
  <c r="E527" i="1"/>
  <c r="F527" i="1" s="1"/>
  <c r="G527" i="1" s="1"/>
  <c r="I527" i="1" s="1"/>
  <c r="E529" i="1"/>
  <c r="F529" i="1" s="1"/>
  <c r="G529" i="1" s="1"/>
  <c r="I529" i="1" s="1"/>
  <c r="E536" i="1"/>
  <c r="F536" i="1" s="1"/>
  <c r="G536" i="1" s="1"/>
  <c r="I536" i="1" s="1"/>
  <c r="G539" i="1"/>
  <c r="I539" i="1" s="1"/>
  <c r="E543" i="1"/>
  <c r="F543" i="1" s="1"/>
  <c r="G543" i="1" s="1"/>
  <c r="J543" i="1" s="1"/>
  <c r="E545" i="1"/>
  <c r="F545" i="1" s="1"/>
  <c r="G545" i="1" s="1"/>
  <c r="J545" i="1" s="1"/>
  <c r="E552" i="1"/>
  <c r="F552" i="1" s="1"/>
  <c r="G552" i="1" s="1"/>
  <c r="H552" i="1" s="1"/>
  <c r="E559" i="1"/>
  <c r="F559" i="1" s="1"/>
  <c r="G559" i="1" s="1"/>
  <c r="I559" i="1" s="1"/>
  <c r="E561" i="1"/>
  <c r="F561" i="1" s="1"/>
  <c r="G561" i="1" s="1"/>
  <c r="I561" i="1" s="1"/>
  <c r="E568" i="1"/>
  <c r="F568" i="1" s="1"/>
  <c r="G568" i="1" s="1"/>
  <c r="I568" i="1" s="1"/>
  <c r="E571" i="1"/>
  <c r="F571" i="1" s="1"/>
  <c r="G571" i="1" s="1"/>
  <c r="I571" i="1" s="1"/>
  <c r="E575" i="1"/>
  <c r="F575" i="1" s="1"/>
  <c r="G575" i="1" s="1"/>
  <c r="I575" i="1" s="1"/>
  <c r="G577" i="1"/>
  <c r="I577" i="1" s="1"/>
  <c r="E579" i="1"/>
  <c r="F579" i="1" s="1"/>
  <c r="G579" i="1" s="1"/>
  <c r="I579" i="1" s="1"/>
  <c r="J581" i="1"/>
  <c r="E583" i="1"/>
  <c r="F583" i="1" s="1"/>
  <c r="G583" i="1" s="1"/>
  <c r="J583" i="1" s="1"/>
  <c r="E587" i="1"/>
  <c r="F587" i="1" s="1"/>
  <c r="G587" i="1" s="1"/>
  <c r="I587" i="1" s="1"/>
  <c r="E591" i="1"/>
  <c r="F591" i="1" s="1"/>
  <c r="G591" i="1" s="1"/>
  <c r="I591" i="1" s="1"/>
  <c r="E595" i="1"/>
  <c r="F595" i="1" s="1"/>
  <c r="G595" i="1" s="1"/>
  <c r="I595" i="1"/>
  <c r="E599" i="1"/>
  <c r="F599" i="1" s="1"/>
  <c r="G599" i="1" s="1"/>
  <c r="I599" i="1" s="1"/>
  <c r="E603" i="1"/>
  <c r="F603" i="1" s="1"/>
  <c r="G603" i="1" s="1"/>
  <c r="I603" i="1" s="1"/>
  <c r="E607" i="1"/>
  <c r="F607" i="1" s="1"/>
  <c r="G607" i="1" s="1"/>
  <c r="J607" i="1" s="1"/>
  <c r="E611" i="1"/>
  <c r="F611" i="1" s="1"/>
  <c r="G611" i="1" s="1"/>
  <c r="I611" i="1" s="1"/>
  <c r="E615" i="1"/>
  <c r="F615" i="1" s="1"/>
  <c r="G615" i="1" s="1"/>
  <c r="I615" i="1" s="1"/>
  <c r="I617" i="1"/>
  <c r="E619" i="1"/>
  <c r="F619" i="1" s="1"/>
  <c r="G619" i="1" s="1"/>
  <c r="I619" i="1" s="1"/>
  <c r="G621" i="1"/>
  <c r="I621" i="1" s="1"/>
  <c r="E623" i="1"/>
  <c r="F623" i="1" s="1"/>
  <c r="G623" i="1" s="1"/>
  <c r="I623" i="1" s="1"/>
  <c r="E627" i="1"/>
  <c r="F627" i="1" s="1"/>
  <c r="G627" i="1" s="1"/>
  <c r="I627" i="1" s="1"/>
  <c r="E631" i="1"/>
  <c r="F631" i="1" s="1"/>
  <c r="G631" i="1" s="1"/>
  <c r="I631" i="1" s="1"/>
  <c r="E635" i="1"/>
  <c r="F635" i="1" s="1"/>
  <c r="G635" i="1" s="1"/>
  <c r="I635" i="1" s="1"/>
  <c r="E639" i="1"/>
  <c r="F639" i="1" s="1"/>
  <c r="G639" i="1" s="1"/>
  <c r="I639" i="1" s="1"/>
  <c r="E643" i="1"/>
  <c r="F643" i="1" s="1"/>
  <c r="G643" i="1" s="1"/>
  <c r="I643" i="1" s="1"/>
  <c r="E647" i="1"/>
  <c r="F647" i="1" s="1"/>
  <c r="G647" i="1" s="1"/>
  <c r="J647" i="1" s="1"/>
  <c r="G649" i="1"/>
  <c r="J649" i="1" s="1"/>
  <c r="E651" i="1"/>
  <c r="F651" i="1" s="1"/>
  <c r="G651" i="1" s="1"/>
  <c r="J651" i="1" s="1"/>
  <c r="E655" i="1"/>
  <c r="F655" i="1" s="1"/>
  <c r="G655" i="1" s="1"/>
  <c r="I655" i="1" s="1"/>
  <c r="E659" i="1"/>
  <c r="F659" i="1" s="1"/>
  <c r="G659" i="1" s="1"/>
  <c r="I659" i="1" s="1"/>
  <c r="E663" i="1"/>
  <c r="F663" i="1" s="1"/>
  <c r="G663" i="1" s="1"/>
  <c r="I663" i="1" s="1"/>
  <c r="E667" i="1"/>
  <c r="F667" i="1" s="1"/>
  <c r="G667" i="1" s="1"/>
  <c r="I667" i="1" s="1"/>
  <c r="E671" i="1"/>
  <c r="F671" i="1" s="1"/>
  <c r="G671" i="1" s="1"/>
  <c r="I671" i="1" s="1"/>
  <c r="E675" i="1"/>
  <c r="F675" i="1" s="1"/>
  <c r="G675" i="1" s="1"/>
  <c r="I675" i="1" s="1"/>
  <c r="E679" i="1"/>
  <c r="F679" i="1" s="1"/>
  <c r="G679" i="1" s="1"/>
  <c r="I679" i="1" s="1"/>
  <c r="E683" i="1"/>
  <c r="F683" i="1" s="1"/>
  <c r="G683" i="1" s="1"/>
  <c r="I683" i="1" s="1"/>
  <c r="E687" i="1"/>
  <c r="F687" i="1" s="1"/>
  <c r="G687" i="1" s="1"/>
  <c r="J687" i="1" s="1"/>
  <c r="E691" i="1"/>
  <c r="F691" i="1" s="1"/>
  <c r="G691" i="1" s="1"/>
  <c r="J691" i="1" s="1"/>
  <c r="G693" i="1"/>
  <c r="J693" i="1" s="1"/>
  <c r="E695" i="1"/>
  <c r="F695" i="1" s="1"/>
  <c r="G695" i="1" s="1"/>
  <c r="J695" i="1" s="1"/>
  <c r="E699" i="1"/>
  <c r="F699" i="1" s="1"/>
  <c r="G699" i="1" s="1"/>
  <c r="J699" i="1" s="1"/>
  <c r="E703" i="1"/>
  <c r="F703" i="1" s="1"/>
  <c r="G703" i="1" s="1"/>
  <c r="J703" i="1" s="1"/>
  <c r="G705" i="1"/>
  <c r="I705" i="1" s="1"/>
  <c r="E707" i="1"/>
  <c r="F707" i="1" s="1"/>
  <c r="G707" i="1" s="1"/>
  <c r="J707" i="1" s="1"/>
  <c r="E711" i="1"/>
  <c r="F711" i="1" s="1"/>
  <c r="G711" i="1" s="1"/>
  <c r="I711" i="1" s="1"/>
  <c r="E715" i="1"/>
  <c r="F715" i="1" s="1"/>
  <c r="G715" i="1" s="1"/>
  <c r="I715" i="1" s="1"/>
  <c r="G717" i="1"/>
  <c r="I717" i="1" s="1"/>
  <c r="E719" i="1"/>
  <c r="F719" i="1" s="1"/>
  <c r="G719" i="1" s="1"/>
  <c r="I719" i="1" s="1"/>
  <c r="E723" i="1"/>
  <c r="F723" i="1" s="1"/>
  <c r="G723" i="1"/>
  <c r="J723" i="1" s="1"/>
  <c r="G725" i="1"/>
  <c r="I725" i="1" s="1"/>
  <c r="E727" i="1"/>
  <c r="F727" i="1"/>
  <c r="G727" i="1" s="1"/>
  <c r="J727" i="1" s="1"/>
  <c r="E731" i="1"/>
  <c r="F731" i="1" s="1"/>
  <c r="G731" i="1" s="1"/>
  <c r="I731" i="1" s="1"/>
  <c r="E735" i="1"/>
  <c r="F735" i="1" s="1"/>
  <c r="G735" i="1" s="1"/>
  <c r="I735" i="1" s="1"/>
  <c r="G737" i="1"/>
  <c r="I737" i="1" s="1"/>
  <c r="E739" i="1"/>
  <c r="F739" i="1" s="1"/>
  <c r="G739" i="1" s="1"/>
  <c r="I739" i="1" s="1"/>
  <c r="E743" i="1"/>
  <c r="F743" i="1" s="1"/>
  <c r="G743" i="1" s="1"/>
  <c r="I743" i="1" s="1"/>
  <c r="E747" i="1"/>
  <c r="F747" i="1" s="1"/>
  <c r="G747" i="1" s="1"/>
  <c r="I747" i="1" s="1"/>
  <c r="E751" i="1"/>
  <c r="F751" i="1" s="1"/>
  <c r="G751" i="1" s="1"/>
  <c r="J751" i="1" s="1"/>
  <c r="E755" i="1"/>
  <c r="F755" i="1" s="1"/>
  <c r="E759" i="1"/>
  <c r="F759" i="1" s="1"/>
  <c r="G759" i="1" s="1"/>
  <c r="J759" i="1" s="1"/>
  <c r="E763" i="1"/>
  <c r="F763" i="1" s="1"/>
  <c r="G763" i="1" s="1"/>
  <c r="I763" i="1" s="1"/>
  <c r="E767" i="1"/>
  <c r="F767" i="1" s="1"/>
  <c r="G767" i="1" s="1"/>
  <c r="I767" i="1" s="1"/>
  <c r="E771" i="1"/>
  <c r="F771" i="1" s="1"/>
  <c r="G771" i="1" s="1"/>
  <c r="I771" i="1" s="1"/>
  <c r="E775" i="1"/>
  <c r="F775" i="1" s="1"/>
  <c r="G775" i="1" s="1"/>
  <c r="I775" i="1" s="1"/>
  <c r="E779" i="1"/>
  <c r="F779" i="1" s="1"/>
  <c r="G779" i="1" s="1"/>
  <c r="I779" i="1" s="1"/>
  <c r="E783" i="1"/>
  <c r="F783" i="1" s="1"/>
  <c r="E787" i="1"/>
  <c r="F787" i="1" s="1"/>
  <c r="G787" i="1" s="1"/>
  <c r="I787" i="1" s="1"/>
  <c r="E791" i="1"/>
  <c r="F791" i="1"/>
  <c r="G791" i="1" s="1"/>
  <c r="I791" i="1" s="1"/>
  <c r="E795" i="1"/>
  <c r="F795" i="1" s="1"/>
  <c r="G795" i="1" s="1"/>
  <c r="I795" i="1" s="1"/>
  <c r="E799" i="1"/>
  <c r="F799" i="1" s="1"/>
  <c r="G799" i="1" s="1"/>
  <c r="I799" i="1" s="1"/>
  <c r="E803" i="1"/>
  <c r="F803" i="1" s="1"/>
  <c r="G803" i="1" s="1"/>
  <c r="J803" i="1" s="1"/>
  <c r="E807" i="1"/>
  <c r="F807" i="1" s="1"/>
  <c r="E811" i="1"/>
  <c r="F811" i="1" s="1"/>
  <c r="G811" i="1" s="1"/>
  <c r="J811" i="1" s="1"/>
  <c r="E815" i="1"/>
  <c r="F815" i="1"/>
  <c r="G815" i="1" s="1"/>
  <c r="I815" i="1" s="1"/>
  <c r="E819" i="1"/>
  <c r="F819" i="1" s="1"/>
  <c r="G819" i="1" s="1"/>
  <c r="I819" i="1" s="1"/>
  <c r="E823" i="1"/>
  <c r="F823" i="1" s="1"/>
  <c r="G823" i="1" s="1"/>
  <c r="I823" i="1" s="1"/>
  <c r="E827" i="1"/>
  <c r="F827" i="1" s="1"/>
  <c r="G827" i="1" s="1"/>
  <c r="J827" i="1" s="1"/>
  <c r="E831" i="1"/>
  <c r="F831" i="1" s="1"/>
  <c r="G831" i="1" s="1"/>
  <c r="I831" i="1" s="1"/>
  <c r="E835" i="1"/>
  <c r="F835" i="1" s="1"/>
  <c r="G835" i="1" s="1"/>
  <c r="I835" i="1" s="1"/>
  <c r="E839" i="1"/>
  <c r="F839" i="1" s="1"/>
  <c r="G839" i="1" s="1"/>
  <c r="I839" i="1" s="1"/>
  <c r="E843" i="1"/>
  <c r="F843" i="1" s="1"/>
  <c r="G843" i="1" s="1"/>
  <c r="I843" i="1" s="1"/>
  <c r="E847" i="1"/>
  <c r="F847" i="1" s="1"/>
  <c r="G847" i="1" s="1"/>
  <c r="I847" i="1" s="1"/>
  <c r="E851" i="1"/>
  <c r="F851" i="1" s="1"/>
  <c r="E855" i="1"/>
  <c r="F855" i="1" s="1"/>
  <c r="G855" i="1" s="1"/>
  <c r="I855" i="1" s="1"/>
  <c r="E859" i="1"/>
  <c r="F859" i="1" s="1"/>
  <c r="G859" i="1" s="1"/>
  <c r="I859" i="1" s="1"/>
  <c r="E863" i="1"/>
  <c r="F863" i="1" s="1"/>
  <c r="G863" i="1" s="1"/>
  <c r="J863" i="1" s="1"/>
  <c r="E867" i="1"/>
  <c r="F867" i="1" s="1"/>
  <c r="G867" i="1" s="1"/>
  <c r="I867" i="1" s="1"/>
  <c r="E871" i="1"/>
  <c r="F871" i="1" s="1"/>
  <c r="G871" i="1" s="1"/>
  <c r="J871" i="1" s="1"/>
  <c r="E875" i="1"/>
  <c r="F875" i="1" s="1"/>
  <c r="G875" i="1" s="1"/>
  <c r="I875" i="1"/>
  <c r="E879" i="1"/>
  <c r="F879" i="1" s="1"/>
  <c r="G879" i="1" s="1"/>
  <c r="I879" i="1" s="1"/>
  <c r="E883" i="1"/>
  <c r="F883" i="1" s="1"/>
  <c r="G883" i="1" s="1"/>
  <c r="I883" i="1" s="1"/>
  <c r="E887" i="1"/>
  <c r="F887" i="1" s="1"/>
  <c r="G887" i="1" s="1"/>
  <c r="I887" i="1" s="1"/>
  <c r="E891" i="1"/>
  <c r="F891" i="1" s="1"/>
  <c r="G891" i="1" s="1"/>
  <c r="I891" i="1" s="1"/>
  <c r="E895" i="1"/>
  <c r="F895" i="1" s="1"/>
  <c r="G895" i="1" s="1"/>
  <c r="I895" i="1" s="1"/>
  <c r="E899" i="1"/>
  <c r="F899" i="1" s="1"/>
  <c r="G899" i="1" s="1"/>
  <c r="E903" i="1"/>
  <c r="F903" i="1" s="1"/>
  <c r="G903" i="1" s="1"/>
  <c r="E907" i="1"/>
  <c r="F907" i="1" s="1"/>
  <c r="G907" i="1" s="1"/>
  <c r="I907" i="1" s="1"/>
  <c r="E911" i="1"/>
  <c r="F911" i="1" s="1"/>
  <c r="G911" i="1" s="1"/>
  <c r="I911" i="1" s="1"/>
  <c r="E915" i="1"/>
  <c r="F915" i="1" s="1"/>
  <c r="G915" i="1" s="1"/>
  <c r="J915" i="1" s="1"/>
  <c r="E919" i="1"/>
  <c r="F919" i="1" s="1"/>
  <c r="E923" i="1"/>
  <c r="F923" i="1" s="1"/>
  <c r="G923" i="1" s="1"/>
  <c r="I923" i="1" s="1"/>
  <c r="E927" i="1"/>
  <c r="F927" i="1" s="1"/>
  <c r="G927" i="1" s="1"/>
  <c r="I927" i="1" s="1"/>
  <c r="E931" i="1"/>
  <c r="F931" i="1" s="1"/>
  <c r="G931" i="1" s="1"/>
  <c r="I931" i="1" s="1"/>
  <c r="E935" i="1"/>
  <c r="F935" i="1" s="1"/>
  <c r="E939" i="1"/>
  <c r="F939" i="1" s="1"/>
  <c r="G939" i="1" s="1"/>
  <c r="I939" i="1" s="1"/>
  <c r="E943" i="1"/>
  <c r="F943" i="1" s="1"/>
  <c r="G943" i="1" s="1"/>
  <c r="J943" i="1" s="1"/>
  <c r="E947" i="1"/>
  <c r="F947" i="1" s="1"/>
  <c r="E951" i="1"/>
  <c r="F951" i="1" s="1"/>
  <c r="G951" i="1" s="1"/>
  <c r="J951" i="1" s="1"/>
  <c r="E955" i="1"/>
  <c r="F955" i="1" s="1"/>
  <c r="G955" i="1" s="1"/>
  <c r="I955" i="1" s="1"/>
  <c r="E959" i="1"/>
  <c r="F959" i="1" s="1"/>
  <c r="G959" i="1" s="1"/>
  <c r="I959" i="1" s="1"/>
  <c r="E963" i="1"/>
  <c r="F963" i="1" s="1"/>
  <c r="G963" i="1" s="1"/>
  <c r="I963" i="1" s="1"/>
  <c r="E967" i="1"/>
  <c r="F967" i="1" s="1"/>
  <c r="G967" i="1" s="1"/>
  <c r="E971" i="1"/>
  <c r="F971" i="1" s="1"/>
  <c r="G971" i="1" s="1"/>
  <c r="I971" i="1" s="1"/>
  <c r="E975" i="1"/>
  <c r="F975" i="1" s="1"/>
  <c r="G975" i="1" s="1"/>
  <c r="I975" i="1" s="1"/>
  <c r="E979" i="1"/>
  <c r="F979" i="1" s="1"/>
  <c r="G979" i="1" s="1"/>
  <c r="I979" i="1" s="1"/>
  <c r="E983" i="1"/>
  <c r="F983" i="1" s="1"/>
  <c r="G983" i="1" s="1"/>
  <c r="I983" i="1" s="1"/>
  <c r="E987" i="1"/>
  <c r="F987" i="1" s="1"/>
  <c r="G987" i="1" s="1"/>
  <c r="J987" i="1" s="1"/>
  <c r="E991" i="1"/>
  <c r="F991" i="1" s="1"/>
  <c r="G991" i="1" s="1"/>
  <c r="J991" i="1" s="1"/>
  <c r="E995" i="1"/>
  <c r="F995" i="1" s="1"/>
  <c r="G995" i="1" s="1"/>
  <c r="J995" i="1" s="1"/>
  <c r="E999" i="1"/>
  <c r="F999" i="1" s="1"/>
  <c r="G999" i="1" s="1"/>
  <c r="E1003" i="1"/>
  <c r="F1003" i="1" s="1"/>
  <c r="G1003" i="1" s="1"/>
  <c r="I1003" i="1" s="1"/>
  <c r="E1007" i="1"/>
  <c r="F1007" i="1" s="1"/>
  <c r="G1007" i="1" s="1"/>
  <c r="I1007" i="1" s="1"/>
  <c r="E1011" i="1"/>
  <c r="F1011" i="1" s="1"/>
  <c r="E1015" i="1"/>
  <c r="F1015" i="1" s="1"/>
  <c r="G1015" i="1" s="1"/>
  <c r="I1015" i="1" s="1"/>
  <c r="E1019" i="1"/>
  <c r="F1019" i="1" s="1"/>
  <c r="G1019" i="1" s="1"/>
  <c r="I1019" i="1" s="1"/>
  <c r="E1023" i="1"/>
  <c r="F1023" i="1" s="1"/>
  <c r="G1023" i="1" s="1"/>
  <c r="J1023" i="1" s="1"/>
  <c r="E748" i="1"/>
  <c r="F748" i="1" s="1"/>
  <c r="G748" i="1" s="1"/>
  <c r="J748" i="1" s="1"/>
  <c r="E750" i="1"/>
  <c r="F750" i="1" s="1"/>
  <c r="G750" i="1" s="1"/>
  <c r="J750" i="1" s="1"/>
  <c r="E757" i="1"/>
  <c r="F757" i="1" s="1"/>
  <c r="G757" i="1" s="1"/>
  <c r="I757" i="1" s="1"/>
  <c r="E764" i="1"/>
  <c r="F764" i="1" s="1"/>
  <c r="G764" i="1" s="1"/>
  <c r="J764" i="1" s="1"/>
  <c r="E766" i="1"/>
  <c r="F766" i="1" s="1"/>
  <c r="G766" i="1" s="1"/>
  <c r="J766" i="1" s="1"/>
  <c r="E773" i="1"/>
  <c r="F773" i="1" s="1"/>
  <c r="G773" i="1" s="1"/>
  <c r="J773" i="1" s="1"/>
  <c r="E780" i="1"/>
  <c r="F780" i="1" s="1"/>
  <c r="E782" i="1"/>
  <c r="F782" i="1" s="1"/>
  <c r="G782" i="1" s="1"/>
  <c r="J782" i="1" s="1"/>
  <c r="G783" i="1"/>
  <c r="J783" i="1" s="1"/>
  <c r="E789" i="1"/>
  <c r="F789" i="1" s="1"/>
  <c r="G789" i="1" s="1"/>
  <c r="I789" i="1" s="1"/>
  <c r="E796" i="1"/>
  <c r="F796" i="1" s="1"/>
  <c r="G796" i="1" s="1"/>
  <c r="I796" i="1" s="1"/>
  <c r="E798" i="1"/>
  <c r="F798" i="1" s="1"/>
  <c r="G798" i="1" s="1"/>
  <c r="J798" i="1" s="1"/>
  <c r="E805" i="1"/>
  <c r="F805" i="1" s="1"/>
  <c r="G805" i="1" s="1"/>
  <c r="J805" i="1" s="1"/>
  <c r="E812" i="1"/>
  <c r="F812" i="1" s="1"/>
  <c r="G812" i="1" s="1"/>
  <c r="I812" i="1" s="1"/>
  <c r="E814" i="1"/>
  <c r="F814" i="1" s="1"/>
  <c r="G814" i="1" s="1"/>
  <c r="I814" i="1" s="1"/>
  <c r="E821" i="1"/>
  <c r="F821" i="1" s="1"/>
  <c r="G821" i="1" s="1"/>
  <c r="E828" i="1"/>
  <c r="F828" i="1" s="1"/>
  <c r="G828" i="1" s="1"/>
  <c r="I828" i="1" s="1"/>
  <c r="E830" i="1"/>
  <c r="F830" i="1" s="1"/>
  <c r="G830" i="1" s="1"/>
  <c r="I830" i="1" s="1"/>
  <c r="E837" i="1"/>
  <c r="F837" i="1" s="1"/>
  <c r="G837" i="1" s="1"/>
  <c r="I837" i="1" s="1"/>
  <c r="E844" i="1"/>
  <c r="F844" i="1" s="1"/>
  <c r="G844" i="1" s="1"/>
  <c r="I844" i="1" s="1"/>
  <c r="E846" i="1"/>
  <c r="F846" i="1" s="1"/>
  <c r="G846" i="1" s="1"/>
  <c r="I846" i="1" s="1"/>
  <c r="E853" i="1"/>
  <c r="F853" i="1" s="1"/>
  <c r="G853" i="1" s="1"/>
  <c r="I853" i="1" s="1"/>
  <c r="E860" i="1"/>
  <c r="F860" i="1" s="1"/>
  <c r="G860" i="1" s="1"/>
  <c r="I860" i="1" s="1"/>
  <c r="E862" i="1"/>
  <c r="F862" i="1" s="1"/>
  <c r="G862" i="1" s="1"/>
  <c r="I862" i="1" s="1"/>
  <c r="E869" i="1"/>
  <c r="F869" i="1" s="1"/>
  <c r="G869" i="1" s="1"/>
  <c r="J869" i="1" s="1"/>
  <c r="E876" i="1"/>
  <c r="F876" i="1" s="1"/>
  <c r="G876" i="1" s="1"/>
  <c r="I876" i="1" s="1"/>
  <c r="E878" i="1"/>
  <c r="F878" i="1" s="1"/>
  <c r="E885" i="1"/>
  <c r="F885" i="1" s="1"/>
  <c r="G885" i="1" s="1"/>
  <c r="I885" i="1" s="1"/>
  <c r="E892" i="1"/>
  <c r="F892" i="1" s="1"/>
  <c r="G892" i="1" s="1"/>
  <c r="I892" i="1" s="1"/>
  <c r="E894" i="1"/>
  <c r="F894" i="1" s="1"/>
  <c r="G894" i="1" s="1"/>
  <c r="I894" i="1" s="1"/>
  <c r="E901" i="1"/>
  <c r="F901" i="1" s="1"/>
  <c r="G901" i="1" s="1"/>
  <c r="I901" i="1" s="1"/>
  <c r="E908" i="1"/>
  <c r="F908" i="1" s="1"/>
  <c r="G908" i="1" s="1"/>
  <c r="J908" i="1" s="1"/>
  <c r="E910" i="1"/>
  <c r="F910" i="1" s="1"/>
  <c r="G910" i="1" s="1"/>
  <c r="I910" i="1" s="1"/>
  <c r="E917" i="1"/>
  <c r="F917" i="1" s="1"/>
  <c r="G917" i="1" s="1"/>
  <c r="I917" i="1" s="1"/>
  <c r="E924" i="1"/>
  <c r="F924" i="1" s="1"/>
  <c r="E926" i="1"/>
  <c r="F926" i="1" s="1"/>
  <c r="G926" i="1" s="1"/>
  <c r="J926" i="1" s="1"/>
  <c r="E933" i="1"/>
  <c r="F933" i="1" s="1"/>
  <c r="G933" i="1" s="1"/>
  <c r="I933" i="1" s="1"/>
  <c r="E940" i="1"/>
  <c r="F940" i="1" s="1"/>
  <c r="G940" i="1" s="1"/>
  <c r="I940" i="1" s="1"/>
  <c r="E942" i="1"/>
  <c r="F942" i="1" s="1"/>
  <c r="G942" i="1" s="1"/>
  <c r="I942" i="1" s="1"/>
  <c r="E949" i="1"/>
  <c r="F949" i="1" s="1"/>
  <c r="G949" i="1" s="1"/>
  <c r="J949" i="1" s="1"/>
  <c r="E956" i="1"/>
  <c r="F956" i="1" s="1"/>
  <c r="G956" i="1" s="1"/>
  <c r="I956" i="1" s="1"/>
  <c r="E958" i="1"/>
  <c r="F958" i="1" s="1"/>
  <c r="G958" i="1" s="1"/>
  <c r="I958" i="1" s="1"/>
  <c r="E965" i="1"/>
  <c r="F965" i="1" s="1"/>
  <c r="G965" i="1" s="1"/>
  <c r="I965" i="1" s="1"/>
  <c r="E972" i="1"/>
  <c r="F972" i="1" s="1"/>
  <c r="G972" i="1" s="1"/>
  <c r="I972" i="1" s="1"/>
  <c r="E974" i="1"/>
  <c r="F974" i="1" s="1"/>
  <c r="G974" i="1" s="1"/>
  <c r="I974" i="1" s="1"/>
  <c r="E981" i="1"/>
  <c r="F981" i="1" s="1"/>
  <c r="G981" i="1" s="1"/>
  <c r="I981" i="1" s="1"/>
  <c r="E988" i="1"/>
  <c r="F988" i="1" s="1"/>
  <c r="G988" i="1"/>
  <c r="J988" i="1" s="1"/>
  <c r="E990" i="1"/>
  <c r="F990" i="1" s="1"/>
  <c r="G990" i="1" s="1"/>
  <c r="I990" i="1" s="1"/>
  <c r="E997" i="1"/>
  <c r="F997" i="1" s="1"/>
  <c r="G997" i="1" s="1"/>
  <c r="I997" i="1" s="1"/>
  <c r="E1004" i="1"/>
  <c r="F1004" i="1" s="1"/>
  <c r="G1004" i="1" s="1"/>
  <c r="I1004" i="1" s="1"/>
  <c r="E1006" i="1"/>
  <c r="F1006" i="1" s="1"/>
  <c r="G1006" i="1" s="1"/>
  <c r="I1006" i="1" s="1"/>
  <c r="E1013" i="1"/>
  <c r="F1013" i="1"/>
  <c r="G1013" i="1" s="1"/>
  <c r="I1013" i="1" s="1"/>
  <c r="E1020" i="1"/>
  <c r="F1020" i="1" s="1"/>
  <c r="E1022" i="1"/>
  <c r="F1022" i="1" s="1"/>
  <c r="G1022" i="1" s="1"/>
  <c r="J1022" i="1" s="1"/>
  <c r="E1028" i="1"/>
  <c r="F1028" i="1" s="1"/>
  <c r="G1028" i="1" s="1"/>
  <c r="I1028" i="1" s="1"/>
  <c r="E1032" i="1"/>
  <c r="F1032" i="1" s="1"/>
  <c r="G1032" i="1" s="1"/>
  <c r="J1032" i="1" s="1"/>
  <c r="E1036" i="1"/>
  <c r="F1036" i="1" s="1"/>
  <c r="G1036" i="1" s="1"/>
  <c r="I1036" i="1" s="1"/>
  <c r="E1040" i="1"/>
  <c r="F1040" i="1" s="1"/>
  <c r="E1044" i="1"/>
  <c r="F1044" i="1" s="1"/>
  <c r="G1044" i="1" s="1"/>
  <c r="I1044" i="1" s="1"/>
  <c r="E1048" i="1"/>
  <c r="F1048" i="1" s="1"/>
  <c r="G1048" i="1" s="1"/>
  <c r="J1048" i="1" s="1"/>
  <c r="E1052" i="1"/>
  <c r="F1052" i="1" s="1"/>
  <c r="G1052" i="1" s="1"/>
  <c r="I1052" i="1" s="1"/>
  <c r="E1056" i="1"/>
  <c r="F1056" i="1" s="1"/>
  <c r="G1056" i="1" s="1"/>
  <c r="I1056" i="1" s="1"/>
  <c r="E1060" i="1"/>
  <c r="F1060" i="1" s="1"/>
  <c r="G1060" i="1" s="1"/>
  <c r="I1060" i="1" s="1"/>
  <c r="E1064" i="1"/>
  <c r="F1064" i="1" s="1"/>
  <c r="G1064" i="1" s="1"/>
  <c r="I1064" i="1" s="1"/>
  <c r="E1068" i="1"/>
  <c r="F1068" i="1" s="1"/>
  <c r="G1068" i="1" s="1"/>
  <c r="I1068" i="1" s="1"/>
  <c r="E1072" i="1"/>
  <c r="F1072" i="1" s="1"/>
  <c r="G1072" i="1" s="1"/>
  <c r="I1072" i="1" s="1"/>
  <c r="E1076" i="1"/>
  <c r="F1076" i="1" s="1"/>
  <c r="G1076" i="1" s="1"/>
  <c r="I1076" i="1" s="1"/>
  <c r="E1080" i="1"/>
  <c r="F1080" i="1" s="1"/>
  <c r="G1080" i="1" s="1"/>
  <c r="I1080" i="1" s="1"/>
  <c r="E1084" i="1"/>
  <c r="F1084" i="1" s="1"/>
  <c r="G1084" i="1" s="1"/>
  <c r="I1084" i="1" s="1"/>
  <c r="E1088" i="1"/>
  <c r="F1088" i="1" s="1"/>
  <c r="G1088" i="1" s="1"/>
  <c r="I1088" i="1" s="1"/>
  <c r="E1092" i="1"/>
  <c r="F1092" i="1" s="1"/>
  <c r="G1092" i="1" s="1"/>
  <c r="J1092" i="1" s="1"/>
  <c r="E1096" i="1"/>
  <c r="F1096" i="1" s="1"/>
  <c r="G1096" i="1" s="1"/>
  <c r="J1096" i="1" s="1"/>
  <c r="E1100" i="1"/>
  <c r="F1100" i="1" s="1"/>
  <c r="G1100" i="1" s="1"/>
  <c r="I1100" i="1" s="1"/>
  <c r="E1104" i="1"/>
  <c r="F1104" i="1" s="1"/>
  <c r="G1104" i="1" s="1"/>
  <c r="I1104" i="1" s="1"/>
  <c r="E1108" i="1"/>
  <c r="F1108" i="1" s="1"/>
  <c r="G1108" i="1" s="1"/>
  <c r="I1108" i="1" s="1"/>
  <c r="E1112" i="1"/>
  <c r="F1112" i="1" s="1"/>
  <c r="G1112" i="1" s="1"/>
  <c r="I1112" i="1" s="1"/>
  <c r="E1116" i="1"/>
  <c r="F1116" i="1" s="1"/>
  <c r="G1116" i="1" s="1"/>
  <c r="I1116" i="1" s="1"/>
  <c r="E1120" i="1"/>
  <c r="F1120" i="1" s="1"/>
  <c r="G1120" i="1" s="1"/>
  <c r="J1120" i="1" s="1"/>
  <c r="E1124" i="1"/>
  <c r="F1124" i="1"/>
  <c r="G1124" i="1" s="1"/>
  <c r="I1124" i="1" s="1"/>
  <c r="E1128" i="1"/>
  <c r="F1128" i="1" s="1"/>
  <c r="E1132" i="1"/>
  <c r="F1132" i="1" s="1"/>
  <c r="G1132" i="1" s="1"/>
  <c r="I1132" i="1" s="1"/>
  <c r="E1136" i="1"/>
  <c r="F1136" i="1" s="1"/>
  <c r="G1136" i="1" s="1"/>
  <c r="E1140" i="1"/>
  <c r="F1140" i="1" s="1"/>
  <c r="G1140" i="1" s="1"/>
  <c r="I1140" i="1" s="1"/>
  <c r="E1144" i="1"/>
  <c r="F1144" i="1" s="1"/>
  <c r="G1144" i="1" s="1"/>
  <c r="I1144" i="1" s="1"/>
  <c r="E1148" i="1"/>
  <c r="F1148" i="1" s="1"/>
  <c r="G1148" i="1" s="1"/>
  <c r="I1148" i="1" s="1"/>
  <c r="E1152" i="1"/>
  <c r="F1152" i="1" s="1"/>
  <c r="G1152" i="1" s="1"/>
  <c r="I1152" i="1" s="1"/>
  <c r="E1156" i="1"/>
  <c r="F1156" i="1" s="1"/>
  <c r="G1156" i="1" s="1"/>
  <c r="I1156" i="1" s="1"/>
  <c r="E1160" i="1"/>
  <c r="F1160" i="1" s="1"/>
  <c r="G1160" i="1" s="1"/>
  <c r="I1160" i="1" s="1"/>
  <c r="E1164" i="1"/>
  <c r="F1164" i="1" s="1"/>
  <c r="G1164" i="1" s="1"/>
  <c r="J1164" i="1" s="1"/>
  <c r="E1168" i="1"/>
  <c r="F1168" i="1" s="1"/>
  <c r="G1168" i="1" s="1"/>
  <c r="I1168" i="1" s="1"/>
  <c r="E1172" i="1"/>
  <c r="F1172" i="1" s="1"/>
  <c r="G1172" i="1" s="1"/>
  <c r="I1172" i="1" s="1"/>
  <c r="E1176" i="1"/>
  <c r="F1176" i="1"/>
  <c r="G1176" i="1" s="1"/>
  <c r="I1176" i="1" s="1"/>
  <c r="E744" i="1"/>
  <c r="F744" i="1" s="1"/>
  <c r="G744" i="1" s="1"/>
  <c r="I744" i="1" s="1"/>
  <c r="E746" i="1"/>
  <c r="F746" i="1" s="1"/>
  <c r="G746" i="1" s="1"/>
  <c r="J746" i="1" s="1"/>
  <c r="E753" i="1"/>
  <c r="F753" i="1" s="1"/>
  <c r="G753" i="1" s="1"/>
  <c r="J753" i="1" s="1"/>
  <c r="E760" i="1"/>
  <c r="F760" i="1" s="1"/>
  <c r="G760" i="1" s="1"/>
  <c r="J760" i="1" s="1"/>
  <c r="E762" i="1"/>
  <c r="F762" i="1" s="1"/>
  <c r="G762" i="1" s="1"/>
  <c r="I762" i="1" s="1"/>
  <c r="E769" i="1"/>
  <c r="F769" i="1" s="1"/>
  <c r="G769" i="1" s="1"/>
  <c r="I769" i="1" s="1"/>
  <c r="E776" i="1"/>
  <c r="F776" i="1" s="1"/>
  <c r="G776" i="1" s="1"/>
  <c r="J776" i="1" s="1"/>
  <c r="E778" i="1"/>
  <c r="F778" i="1" s="1"/>
  <c r="G778" i="1" s="1"/>
  <c r="I778" i="1" s="1"/>
  <c r="E785" i="1"/>
  <c r="F785" i="1" s="1"/>
  <c r="G785" i="1" s="1"/>
  <c r="I785" i="1" s="1"/>
  <c r="E792" i="1"/>
  <c r="F792" i="1" s="1"/>
  <c r="G792" i="1" s="1"/>
  <c r="I792" i="1" s="1"/>
  <c r="E794" i="1"/>
  <c r="F794" i="1" s="1"/>
  <c r="G794" i="1" s="1"/>
  <c r="I794" i="1" s="1"/>
  <c r="E801" i="1"/>
  <c r="F801" i="1" s="1"/>
  <c r="G801" i="1" s="1"/>
  <c r="J801" i="1" s="1"/>
  <c r="E808" i="1"/>
  <c r="F808" i="1" s="1"/>
  <c r="G808" i="1" s="1"/>
  <c r="I808" i="1" s="1"/>
  <c r="E810" i="1"/>
  <c r="F810" i="1" s="1"/>
  <c r="G810" i="1" s="1"/>
  <c r="I810" i="1" s="1"/>
  <c r="E817" i="1"/>
  <c r="F817" i="1" s="1"/>
  <c r="G817" i="1" s="1"/>
  <c r="I817" i="1" s="1"/>
  <c r="E824" i="1"/>
  <c r="F824" i="1" s="1"/>
  <c r="G824" i="1" s="1"/>
  <c r="I824" i="1" s="1"/>
  <c r="E826" i="1"/>
  <c r="F826" i="1" s="1"/>
  <c r="G826" i="1" s="1"/>
  <c r="I826" i="1" s="1"/>
  <c r="E833" i="1"/>
  <c r="F833" i="1" s="1"/>
  <c r="G833" i="1" s="1"/>
  <c r="I833" i="1" s="1"/>
  <c r="E840" i="1"/>
  <c r="F840" i="1" s="1"/>
  <c r="G840" i="1" s="1"/>
  <c r="I840" i="1" s="1"/>
  <c r="E842" i="1"/>
  <c r="F842" i="1" s="1"/>
  <c r="G842" i="1" s="1"/>
  <c r="E849" i="1"/>
  <c r="F849" i="1" s="1"/>
  <c r="G849" i="1" s="1"/>
  <c r="I849" i="1" s="1"/>
  <c r="E856" i="1"/>
  <c r="F856" i="1" s="1"/>
  <c r="G856" i="1" s="1"/>
  <c r="I856" i="1" s="1"/>
  <c r="E858" i="1"/>
  <c r="F858" i="1" s="1"/>
  <c r="G858" i="1" s="1"/>
  <c r="I858" i="1" s="1"/>
  <c r="E865" i="1"/>
  <c r="F865" i="1" s="1"/>
  <c r="G865" i="1" s="1"/>
  <c r="I865" i="1" s="1"/>
  <c r="E872" i="1"/>
  <c r="F872" i="1" s="1"/>
  <c r="G872" i="1" s="1"/>
  <c r="I872" i="1"/>
  <c r="E874" i="1"/>
  <c r="E363" i="2" s="1"/>
  <c r="E881" i="1"/>
  <c r="F881" i="1" s="1"/>
  <c r="G881" i="1" s="1"/>
  <c r="I881" i="1" s="1"/>
  <c r="E888" i="1"/>
  <c r="F888" i="1" s="1"/>
  <c r="G888" i="1" s="1"/>
  <c r="I888" i="1" s="1"/>
  <c r="E890" i="1"/>
  <c r="F890" i="1" s="1"/>
  <c r="G890" i="1" s="1"/>
  <c r="I890" i="1" s="1"/>
  <c r="E897" i="1"/>
  <c r="F897" i="1" s="1"/>
  <c r="G897" i="1" s="1"/>
  <c r="I897" i="1" s="1"/>
  <c r="E904" i="1"/>
  <c r="F904" i="1" s="1"/>
  <c r="G904" i="1" s="1"/>
  <c r="J904" i="1" s="1"/>
  <c r="E906" i="1"/>
  <c r="F906" i="1"/>
  <c r="G906" i="1" s="1"/>
  <c r="J906" i="1" s="1"/>
  <c r="E913" i="1"/>
  <c r="F913" i="1" s="1"/>
  <c r="G913" i="1" s="1"/>
  <c r="I913" i="1" s="1"/>
  <c r="E920" i="1"/>
  <c r="F920" i="1" s="1"/>
  <c r="G920" i="1" s="1"/>
  <c r="I920" i="1" s="1"/>
  <c r="E922" i="1"/>
  <c r="F922" i="1" s="1"/>
  <c r="G922" i="1" s="1"/>
  <c r="I922" i="1" s="1"/>
  <c r="E929" i="1"/>
  <c r="F929" i="1" s="1"/>
  <c r="G929" i="1" s="1"/>
  <c r="I929" i="1" s="1"/>
  <c r="E936" i="1"/>
  <c r="F936" i="1"/>
  <c r="G936" i="1" s="1"/>
  <c r="I936" i="1" s="1"/>
  <c r="E938" i="1"/>
  <c r="F938" i="1" s="1"/>
  <c r="G938" i="1" s="1"/>
  <c r="E945" i="1"/>
  <c r="F945" i="1" s="1"/>
  <c r="G945" i="1" s="1"/>
  <c r="J945" i="1" s="1"/>
  <c r="E952" i="1"/>
  <c r="F952" i="1" s="1"/>
  <c r="G952" i="1" s="1"/>
  <c r="I952" i="1" s="1"/>
  <c r="E954" i="1"/>
  <c r="F954" i="1" s="1"/>
  <c r="G954" i="1" s="1"/>
  <c r="I954" i="1" s="1"/>
  <c r="E961" i="1"/>
  <c r="F961" i="1" s="1"/>
  <c r="G961" i="1" s="1"/>
  <c r="I961" i="1" s="1"/>
  <c r="E968" i="1"/>
  <c r="F968" i="1" s="1"/>
  <c r="G968" i="1" s="1"/>
  <c r="I968" i="1" s="1"/>
  <c r="E970" i="1"/>
  <c r="F970" i="1" s="1"/>
  <c r="G970" i="1" s="1"/>
  <c r="I970" i="1" s="1"/>
  <c r="E977" i="1"/>
  <c r="F977" i="1" s="1"/>
  <c r="G977" i="1" s="1"/>
  <c r="I977" i="1" s="1"/>
  <c r="E984" i="1"/>
  <c r="F984" i="1" s="1"/>
  <c r="G984" i="1" s="1"/>
  <c r="J984" i="1" s="1"/>
  <c r="E986" i="1"/>
  <c r="F986" i="1" s="1"/>
  <c r="G986" i="1" s="1"/>
  <c r="I986" i="1" s="1"/>
  <c r="E993" i="1"/>
  <c r="F993" i="1" s="1"/>
  <c r="G993" i="1" s="1"/>
  <c r="J993" i="1" s="1"/>
  <c r="E1000" i="1"/>
  <c r="F1000" i="1" s="1"/>
  <c r="G1000" i="1" s="1"/>
  <c r="I1000" i="1" s="1"/>
  <c r="E1002" i="1"/>
  <c r="F1002" i="1" s="1"/>
  <c r="G1002" i="1" s="1"/>
  <c r="I1002" i="1" s="1"/>
  <c r="E1009" i="1"/>
  <c r="F1009" i="1" s="1"/>
  <c r="G1009" i="1" s="1"/>
  <c r="I1009" i="1" s="1"/>
  <c r="E1016" i="1"/>
  <c r="F1016" i="1" s="1"/>
  <c r="G1016" i="1" s="1"/>
  <c r="I1016" i="1" s="1"/>
  <c r="E1018" i="1"/>
  <c r="F1018" i="1" s="1"/>
  <c r="G1018" i="1" s="1"/>
  <c r="J1018" i="1" s="1"/>
  <c r="E1025" i="1"/>
  <c r="F1025" i="1"/>
  <c r="G1025" i="1" s="1"/>
  <c r="I1025" i="1" s="1"/>
  <c r="E1029" i="1"/>
  <c r="F1029" i="1" s="1"/>
  <c r="G1029" i="1" s="1"/>
  <c r="I1029" i="1" s="1"/>
  <c r="E1033" i="1"/>
  <c r="F1033" i="1" s="1"/>
  <c r="G1033" i="1" s="1"/>
  <c r="E1037" i="1"/>
  <c r="F1037" i="1" s="1"/>
  <c r="G1037" i="1" s="1"/>
  <c r="I1037" i="1" s="1"/>
  <c r="E1041" i="1"/>
  <c r="F1041" i="1" s="1"/>
  <c r="G1041" i="1" s="1"/>
  <c r="E1045" i="1"/>
  <c r="F1045" i="1" s="1"/>
  <c r="G1045" i="1" s="1"/>
  <c r="I1045" i="1" s="1"/>
  <c r="E1049" i="1"/>
  <c r="F1049" i="1" s="1"/>
  <c r="G1049" i="1" s="1"/>
  <c r="E1053" i="1"/>
  <c r="F1053" i="1" s="1"/>
  <c r="G1053" i="1" s="1"/>
  <c r="J1053" i="1" s="1"/>
  <c r="E1057" i="1"/>
  <c r="F1057" i="1" s="1"/>
  <c r="G1057" i="1" s="1"/>
  <c r="I1057" i="1" s="1"/>
  <c r="E1061" i="1"/>
  <c r="F1061" i="1" s="1"/>
  <c r="G1061" i="1" s="1"/>
  <c r="I1061" i="1" s="1"/>
  <c r="E1065" i="1"/>
  <c r="F1065" i="1" s="1"/>
  <c r="G1065" i="1" s="1"/>
  <c r="I1065" i="1" s="1"/>
  <c r="E1069" i="1"/>
  <c r="F1069" i="1" s="1"/>
  <c r="G1069" i="1" s="1"/>
  <c r="I1069" i="1" s="1"/>
  <c r="E1073" i="1"/>
  <c r="F1073" i="1" s="1"/>
  <c r="G1073" i="1" s="1"/>
  <c r="I1073" i="1" s="1"/>
  <c r="E1077" i="1"/>
  <c r="F1077" i="1" s="1"/>
  <c r="G1077" i="1" s="1"/>
  <c r="I1077" i="1" s="1"/>
  <c r="E1081" i="1"/>
  <c r="F1081" i="1" s="1"/>
  <c r="E1085" i="1"/>
  <c r="F1085" i="1" s="1"/>
  <c r="G1085" i="1" s="1"/>
  <c r="I1085" i="1" s="1"/>
  <c r="E1089" i="1"/>
  <c r="F1089" i="1" s="1"/>
  <c r="G1089" i="1" s="1"/>
  <c r="E1093" i="1"/>
  <c r="F1093" i="1" s="1"/>
  <c r="G1093" i="1" s="1"/>
  <c r="J1093" i="1" s="1"/>
  <c r="E1097" i="1"/>
  <c r="F1097" i="1" s="1"/>
  <c r="G1097" i="1" s="1"/>
  <c r="I1097" i="1" s="1"/>
  <c r="E1101" i="1"/>
  <c r="F1101" i="1" s="1"/>
  <c r="G1101" i="1" s="1"/>
  <c r="I1101" i="1" s="1"/>
  <c r="E1105" i="1"/>
  <c r="F1105" i="1" s="1"/>
  <c r="G1105" i="1" s="1"/>
  <c r="I1105" i="1" s="1"/>
  <c r="E1109" i="1"/>
  <c r="F1109" i="1" s="1"/>
  <c r="G1109" i="1" s="1"/>
  <c r="I1109" i="1" s="1"/>
  <c r="E1113" i="1"/>
  <c r="F1113" i="1" s="1"/>
  <c r="G1113" i="1" s="1"/>
  <c r="I1113" i="1" s="1"/>
  <c r="E1117" i="1"/>
  <c r="F1117" i="1" s="1"/>
  <c r="G1117" i="1" s="1"/>
  <c r="I1117" i="1" s="1"/>
  <c r="E1121" i="1"/>
  <c r="F1121" i="1" s="1"/>
  <c r="E1125" i="1"/>
  <c r="F1125" i="1" s="1"/>
  <c r="G1125" i="1" s="1"/>
  <c r="I1125" i="1" s="1"/>
  <c r="E1129" i="1"/>
  <c r="F1129" i="1" s="1"/>
  <c r="G1129" i="1" s="1"/>
  <c r="I1129" i="1" s="1"/>
  <c r="E1133" i="1"/>
  <c r="F1133" i="1" s="1"/>
  <c r="G1133" i="1" s="1"/>
  <c r="J1133" i="1" s="1"/>
  <c r="E1137" i="1"/>
  <c r="F1137" i="1" s="1"/>
  <c r="G1137" i="1" s="1"/>
  <c r="E1141" i="1"/>
  <c r="F1141" i="1" s="1"/>
  <c r="G1141" i="1" s="1"/>
  <c r="I1141" i="1" s="1"/>
  <c r="E1145" i="1"/>
  <c r="F1145" i="1" s="1"/>
  <c r="G1145" i="1" s="1"/>
  <c r="E1149" i="1"/>
  <c r="F1149" i="1" s="1"/>
  <c r="G1149" i="1" s="1"/>
  <c r="I1149" i="1" s="1"/>
  <c r="E1153" i="1"/>
  <c r="F1153" i="1" s="1"/>
  <c r="G1153" i="1" s="1"/>
  <c r="J1153" i="1" s="1"/>
  <c r="E1157" i="1"/>
  <c r="F1157" i="1" s="1"/>
  <c r="G1157" i="1" s="1"/>
  <c r="I1157" i="1" s="1"/>
  <c r="E1161" i="1"/>
  <c r="F1161" i="1" s="1"/>
  <c r="G1161" i="1" s="1"/>
  <c r="I1161" i="1" s="1"/>
  <c r="E1165" i="1"/>
  <c r="F1165" i="1" s="1"/>
  <c r="G1165" i="1" s="1"/>
  <c r="I1165" i="1" s="1"/>
  <c r="E1169" i="1"/>
  <c r="F1169" i="1" s="1"/>
  <c r="G1169" i="1" s="1"/>
  <c r="I1169" i="1" s="1"/>
  <c r="E1173" i="1"/>
  <c r="F1173" i="1" s="1"/>
  <c r="G1173" i="1" s="1"/>
  <c r="I1173" i="1" s="1"/>
  <c r="E1177" i="1"/>
  <c r="F1177" i="1" s="1"/>
  <c r="G1177" i="1" s="1"/>
  <c r="I1177" i="1" s="1"/>
  <c r="E742" i="1"/>
  <c r="F742" i="1" s="1"/>
  <c r="G742" i="1" s="1"/>
  <c r="I742" i="1" s="1"/>
  <c r="E749" i="1"/>
  <c r="F749" i="1" s="1"/>
  <c r="G749" i="1" s="1"/>
  <c r="J749" i="1" s="1"/>
  <c r="E756" i="1"/>
  <c r="F756" i="1" s="1"/>
  <c r="G756" i="1" s="1"/>
  <c r="J756" i="1" s="1"/>
  <c r="E758" i="1"/>
  <c r="F758" i="1" s="1"/>
  <c r="G758" i="1" s="1"/>
  <c r="I758" i="1" s="1"/>
  <c r="E765" i="1"/>
  <c r="F765" i="1" s="1"/>
  <c r="G765" i="1" s="1"/>
  <c r="I765" i="1" s="1"/>
  <c r="E772" i="1"/>
  <c r="F772" i="1" s="1"/>
  <c r="G772" i="1" s="1"/>
  <c r="J772" i="1" s="1"/>
  <c r="E774" i="1"/>
  <c r="F774" i="1" s="1"/>
  <c r="G774" i="1" s="1"/>
  <c r="J774" i="1" s="1"/>
  <c r="E781" i="1"/>
  <c r="F781" i="1" s="1"/>
  <c r="G781" i="1" s="1"/>
  <c r="J781" i="1" s="1"/>
  <c r="E788" i="1"/>
  <c r="F788" i="1"/>
  <c r="G788" i="1" s="1"/>
  <c r="I788" i="1" s="1"/>
  <c r="E790" i="1"/>
  <c r="F790" i="1" s="1"/>
  <c r="G790" i="1"/>
  <c r="I790" i="1" s="1"/>
  <c r="E797" i="1"/>
  <c r="F797" i="1"/>
  <c r="G797" i="1" s="1"/>
  <c r="J797" i="1" s="1"/>
  <c r="E804" i="1"/>
  <c r="F804" i="1" s="1"/>
  <c r="G804" i="1" s="1"/>
  <c r="J804" i="1" s="1"/>
  <c r="E806" i="1"/>
  <c r="F806" i="1" s="1"/>
  <c r="G806" i="1" s="1"/>
  <c r="I806" i="1" s="1"/>
  <c r="G807" i="1"/>
  <c r="I807" i="1" s="1"/>
  <c r="E813" i="1"/>
  <c r="F813" i="1" s="1"/>
  <c r="G813" i="1" s="1"/>
  <c r="I813" i="1" s="1"/>
  <c r="E820" i="1"/>
  <c r="F820" i="1" s="1"/>
  <c r="G820" i="1" s="1"/>
  <c r="I820" i="1" s="1"/>
  <c r="E822" i="1"/>
  <c r="F822" i="1" s="1"/>
  <c r="G822" i="1" s="1"/>
  <c r="E829" i="1"/>
  <c r="F829" i="1" s="1"/>
  <c r="G829" i="1" s="1"/>
  <c r="I829" i="1" s="1"/>
  <c r="E836" i="1"/>
  <c r="F836" i="1" s="1"/>
  <c r="G836" i="1" s="1"/>
  <c r="J836" i="1" s="1"/>
  <c r="E838" i="1"/>
  <c r="F838" i="1" s="1"/>
  <c r="G838" i="1" s="1"/>
  <c r="J838" i="1" s="1"/>
  <c r="E845" i="1"/>
  <c r="E335" i="2" s="1"/>
  <c r="E852" i="1"/>
  <c r="F852" i="1" s="1"/>
  <c r="G852" i="1" s="1"/>
  <c r="I852" i="1" s="1"/>
  <c r="E854" i="1"/>
  <c r="F854" i="1" s="1"/>
  <c r="G854" i="1" s="1"/>
  <c r="I854" i="1" s="1"/>
  <c r="E861" i="1"/>
  <c r="F861" i="1" s="1"/>
  <c r="G861" i="1" s="1"/>
  <c r="J861" i="1" s="1"/>
  <c r="E868" i="1"/>
  <c r="F868" i="1" s="1"/>
  <c r="G868" i="1" s="1"/>
  <c r="I868" i="1" s="1"/>
  <c r="E870" i="1"/>
  <c r="F870" i="1" s="1"/>
  <c r="G870" i="1" s="1"/>
  <c r="J870" i="1" s="1"/>
  <c r="E877" i="1"/>
  <c r="F877" i="1"/>
  <c r="G877" i="1" s="1"/>
  <c r="I877" i="1" s="1"/>
  <c r="G878" i="1"/>
  <c r="I878" i="1" s="1"/>
  <c r="E884" i="1"/>
  <c r="F884" i="1" s="1"/>
  <c r="G884" i="1" s="1"/>
  <c r="J884" i="1" s="1"/>
  <c r="E886" i="1"/>
  <c r="F886" i="1" s="1"/>
  <c r="G886" i="1" s="1"/>
  <c r="I886" i="1" s="1"/>
  <c r="E893" i="1"/>
  <c r="F893" i="1" s="1"/>
  <c r="G893" i="1" s="1"/>
  <c r="I893" i="1" s="1"/>
  <c r="E900" i="1"/>
  <c r="F900" i="1" s="1"/>
  <c r="G900" i="1" s="1"/>
  <c r="I900" i="1" s="1"/>
  <c r="E902" i="1"/>
  <c r="F902" i="1" s="1"/>
  <c r="G902" i="1" s="1"/>
  <c r="J902" i="1" s="1"/>
  <c r="I903" i="1"/>
  <c r="E909" i="1"/>
  <c r="F909" i="1"/>
  <c r="G909" i="1" s="1"/>
  <c r="J909" i="1" s="1"/>
  <c r="E916" i="1"/>
  <c r="F916" i="1" s="1"/>
  <c r="G916" i="1" s="1"/>
  <c r="J916" i="1" s="1"/>
  <c r="E918" i="1"/>
  <c r="F918" i="1" s="1"/>
  <c r="G918" i="1" s="1"/>
  <c r="I918" i="1" s="1"/>
  <c r="G919" i="1"/>
  <c r="J919" i="1" s="1"/>
  <c r="E925" i="1"/>
  <c r="F925" i="1" s="1"/>
  <c r="G925" i="1" s="1"/>
  <c r="I925" i="1" s="1"/>
  <c r="E932" i="1"/>
  <c r="F932" i="1" s="1"/>
  <c r="G932" i="1" s="1"/>
  <c r="I932" i="1" s="1"/>
  <c r="E934" i="1"/>
  <c r="F934" i="1" s="1"/>
  <c r="G934" i="1" s="1"/>
  <c r="J934" i="1" s="1"/>
  <c r="G935" i="1"/>
  <c r="I935" i="1" s="1"/>
  <c r="E941" i="1"/>
  <c r="F941" i="1" s="1"/>
  <c r="G941" i="1" s="1"/>
  <c r="I941" i="1" s="1"/>
  <c r="E948" i="1"/>
  <c r="F948" i="1" s="1"/>
  <c r="G948" i="1" s="1"/>
  <c r="J948" i="1" s="1"/>
  <c r="E950" i="1"/>
  <c r="F950" i="1" s="1"/>
  <c r="G950" i="1" s="1"/>
  <c r="I950" i="1" s="1"/>
  <c r="E957" i="1"/>
  <c r="F957" i="1" s="1"/>
  <c r="G957" i="1" s="1"/>
  <c r="I957" i="1" s="1"/>
  <c r="E964" i="1"/>
  <c r="F964" i="1" s="1"/>
  <c r="G964" i="1" s="1"/>
  <c r="I964" i="1" s="1"/>
  <c r="E966" i="1"/>
  <c r="F966" i="1" s="1"/>
  <c r="G966" i="1" s="1"/>
  <c r="I966" i="1" s="1"/>
  <c r="I967" i="1"/>
  <c r="E973" i="1"/>
  <c r="F973" i="1"/>
  <c r="G973" i="1" s="1"/>
  <c r="I973" i="1" s="1"/>
  <c r="E980" i="1"/>
  <c r="F980" i="1" s="1"/>
  <c r="G980" i="1" s="1"/>
  <c r="I980" i="1" s="1"/>
  <c r="E982" i="1"/>
  <c r="F982" i="1" s="1"/>
  <c r="G982" i="1" s="1"/>
  <c r="I982" i="1" s="1"/>
  <c r="E989" i="1"/>
  <c r="F989" i="1" s="1"/>
  <c r="G989" i="1" s="1"/>
  <c r="J989" i="1" s="1"/>
  <c r="E996" i="1"/>
  <c r="F996" i="1" s="1"/>
  <c r="G996" i="1" s="1"/>
  <c r="I996" i="1" s="1"/>
  <c r="E998" i="1"/>
  <c r="F998" i="1" s="1"/>
  <c r="G998" i="1" s="1"/>
  <c r="I998" i="1" s="1"/>
  <c r="I999" i="1"/>
  <c r="E1005" i="1"/>
  <c r="F1005" i="1" s="1"/>
  <c r="G1005" i="1" s="1"/>
  <c r="I1005" i="1" s="1"/>
  <c r="E1012" i="1"/>
  <c r="F1012" i="1" s="1"/>
  <c r="G1012" i="1" s="1"/>
  <c r="I1012" i="1" s="1"/>
  <c r="E1014" i="1"/>
  <c r="F1014" i="1" s="1"/>
  <c r="G1014" i="1" s="1"/>
  <c r="I1014" i="1" s="1"/>
  <c r="E1021" i="1"/>
  <c r="F1021" i="1" s="1"/>
  <c r="G1021" i="1" s="1"/>
  <c r="J1021" i="1" s="1"/>
  <c r="E1026" i="1"/>
  <c r="F1026" i="1" s="1"/>
  <c r="G1026" i="1" s="1"/>
  <c r="I1026" i="1" s="1"/>
  <c r="E1030" i="1"/>
  <c r="F1030" i="1" s="1"/>
  <c r="G1030" i="1" s="1"/>
  <c r="I1030" i="1" s="1"/>
  <c r="E1034" i="1"/>
  <c r="F1034" i="1"/>
  <c r="G1034" i="1" s="1"/>
  <c r="J1034" i="1" s="1"/>
  <c r="E1038" i="1"/>
  <c r="F1038" i="1" s="1"/>
  <c r="G1038" i="1" s="1"/>
  <c r="I1038" i="1" s="1"/>
  <c r="G1040" i="1"/>
  <c r="I1040" i="1" s="1"/>
  <c r="E1042" i="1"/>
  <c r="F1042" i="1" s="1"/>
  <c r="G1042" i="1" s="1"/>
  <c r="I1042" i="1" s="1"/>
  <c r="E1046" i="1"/>
  <c r="F1046" i="1" s="1"/>
  <c r="G1046" i="1" s="1"/>
  <c r="I1046" i="1" s="1"/>
  <c r="E1050" i="1"/>
  <c r="F1050" i="1" s="1"/>
  <c r="G1050" i="1" s="1"/>
  <c r="I1050" i="1" s="1"/>
  <c r="E1054" i="1"/>
  <c r="F1054" i="1"/>
  <c r="G1054" i="1" s="1"/>
  <c r="J1054" i="1" s="1"/>
  <c r="E1058" i="1"/>
  <c r="F1058" i="1" s="1"/>
  <c r="G1058" i="1" s="1"/>
  <c r="I1058" i="1" s="1"/>
  <c r="E1062" i="1"/>
  <c r="F1062" i="1" s="1"/>
  <c r="G1062" i="1" s="1"/>
  <c r="I1062" i="1" s="1"/>
  <c r="E1066" i="1"/>
  <c r="F1066" i="1" s="1"/>
  <c r="G1066" i="1" s="1"/>
  <c r="I1066" i="1" s="1"/>
  <c r="E1070" i="1"/>
  <c r="F1070" i="1" s="1"/>
  <c r="G1070" i="1" s="1"/>
  <c r="I1070" i="1" s="1"/>
  <c r="E1074" i="1"/>
  <c r="F1074" i="1" s="1"/>
  <c r="G1074" i="1" s="1"/>
  <c r="I1074" i="1" s="1"/>
  <c r="E1078" i="1"/>
  <c r="F1078" i="1" s="1"/>
  <c r="G1078" i="1" s="1"/>
  <c r="I1078" i="1" s="1"/>
  <c r="E1082" i="1"/>
  <c r="F1082" i="1" s="1"/>
  <c r="G1082" i="1" s="1"/>
  <c r="J1082" i="1" s="1"/>
  <c r="E1086" i="1"/>
  <c r="F1086" i="1" s="1"/>
  <c r="G1086" i="1" s="1"/>
  <c r="I1086" i="1" s="1"/>
  <c r="E1090" i="1"/>
  <c r="F1090" i="1" s="1"/>
  <c r="G1090" i="1" s="1"/>
  <c r="I1090" i="1" s="1"/>
  <c r="E1094" i="1"/>
  <c r="F1094" i="1" s="1"/>
  <c r="G1094" i="1" s="1"/>
  <c r="I1094" i="1" s="1"/>
  <c r="E1098" i="1"/>
  <c r="F1098" i="1" s="1"/>
  <c r="G1098" i="1" s="1"/>
  <c r="J1098" i="1" s="1"/>
  <c r="E1102" i="1"/>
  <c r="F1102" i="1" s="1"/>
  <c r="G1102" i="1" s="1"/>
  <c r="I1102" i="1" s="1"/>
  <c r="E1106" i="1"/>
  <c r="F1106" i="1" s="1"/>
  <c r="G1106" i="1" s="1"/>
  <c r="I1106" i="1" s="1"/>
  <c r="E1110" i="1"/>
  <c r="F1110" i="1" s="1"/>
  <c r="G1110" i="1" s="1"/>
  <c r="I1110" i="1" s="1"/>
  <c r="E1114" i="1"/>
  <c r="F1114" i="1" s="1"/>
  <c r="G1114" i="1" s="1"/>
  <c r="I1114" i="1" s="1"/>
  <c r="E1118" i="1"/>
  <c r="F1118" i="1" s="1"/>
  <c r="G1118" i="1" s="1"/>
  <c r="I1118" i="1" s="1"/>
  <c r="E1122" i="1"/>
  <c r="F1122" i="1" s="1"/>
  <c r="G1122" i="1" s="1"/>
  <c r="I1122" i="1" s="1"/>
  <c r="E1126" i="1"/>
  <c r="F1126" i="1" s="1"/>
  <c r="G1126" i="1" s="1"/>
  <c r="I1126" i="1" s="1"/>
  <c r="G1128" i="1"/>
  <c r="I1128" i="1" s="1"/>
  <c r="E1130" i="1"/>
  <c r="F1130" i="1" s="1"/>
  <c r="G1130" i="1" s="1"/>
  <c r="I1130" i="1" s="1"/>
  <c r="E1134" i="1"/>
  <c r="F1134" i="1" s="1"/>
  <c r="G1134" i="1" s="1"/>
  <c r="J1134" i="1" s="1"/>
  <c r="I1136" i="1"/>
  <c r="E1138" i="1"/>
  <c r="F1138" i="1" s="1"/>
  <c r="G1138" i="1" s="1"/>
  <c r="I1138" i="1" s="1"/>
  <c r="E1142" i="1"/>
  <c r="F1142" i="1" s="1"/>
  <c r="G1142" i="1" s="1"/>
  <c r="I1142" i="1" s="1"/>
  <c r="E1146" i="1"/>
  <c r="F1146" i="1" s="1"/>
  <c r="G1146" i="1" s="1"/>
  <c r="I1146" i="1" s="1"/>
  <c r="E1150" i="1"/>
  <c r="F1150" i="1" s="1"/>
  <c r="G1150" i="1" s="1"/>
  <c r="I1150" i="1" s="1"/>
  <c r="E1154" i="1"/>
  <c r="F1154" i="1" s="1"/>
  <c r="G1154" i="1" s="1"/>
  <c r="I1154" i="1" s="1"/>
  <c r="E1158" i="1"/>
  <c r="F1158" i="1" s="1"/>
  <c r="G1158" i="1" s="1"/>
  <c r="I1158" i="1" s="1"/>
  <c r="E1162" i="1"/>
  <c r="F1162" i="1" s="1"/>
  <c r="G1162" i="1" s="1"/>
  <c r="I1162" i="1" s="1"/>
  <c r="E1166" i="1"/>
  <c r="F1166" i="1" s="1"/>
  <c r="G1166" i="1" s="1"/>
  <c r="I1166" i="1" s="1"/>
  <c r="E1170" i="1"/>
  <c r="F1170" i="1" s="1"/>
  <c r="G1170" i="1" s="1"/>
  <c r="I1170" i="1" s="1"/>
  <c r="E1174" i="1"/>
  <c r="F1174" i="1" s="1"/>
  <c r="G1174" i="1" s="1"/>
  <c r="I1174" i="1" s="1"/>
  <c r="E1178" i="1"/>
  <c r="F1178" i="1" s="1"/>
  <c r="G1178" i="1" s="1"/>
  <c r="I1178" i="1" s="1"/>
  <c r="E738" i="1"/>
  <c r="F738" i="1" s="1"/>
  <c r="G738" i="1" s="1"/>
  <c r="J738" i="1" s="1"/>
  <c r="E741" i="1"/>
  <c r="F741" i="1" s="1"/>
  <c r="G741" i="1" s="1"/>
  <c r="I741" i="1" s="1"/>
  <c r="E745" i="1"/>
  <c r="F745" i="1"/>
  <c r="G745" i="1" s="1"/>
  <c r="J745" i="1" s="1"/>
  <c r="E752" i="1"/>
  <c r="F752" i="1" s="1"/>
  <c r="G752" i="1" s="1"/>
  <c r="J752" i="1" s="1"/>
  <c r="E754" i="1"/>
  <c r="F754" i="1" s="1"/>
  <c r="G754" i="1" s="1"/>
  <c r="J754" i="1" s="1"/>
  <c r="G755" i="1"/>
  <c r="I755" i="1" s="1"/>
  <c r="E761" i="1"/>
  <c r="F761" i="1" s="1"/>
  <c r="G761" i="1" s="1"/>
  <c r="I761" i="1" s="1"/>
  <c r="E768" i="1"/>
  <c r="F768" i="1" s="1"/>
  <c r="G768" i="1" s="1"/>
  <c r="I768" i="1" s="1"/>
  <c r="E770" i="1"/>
  <c r="F770" i="1" s="1"/>
  <c r="G770" i="1" s="1"/>
  <c r="J770" i="1" s="1"/>
  <c r="E777" i="1"/>
  <c r="F777" i="1" s="1"/>
  <c r="G777" i="1" s="1"/>
  <c r="J777" i="1" s="1"/>
  <c r="G780" i="1"/>
  <c r="I780" i="1" s="1"/>
  <c r="E784" i="1"/>
  <c r="F784" i="1" s="1"/>
  <c r="G784" i="1" s="1"/>
  <c r="J784" i="1" s="1"/>
  <c r="E786" i="1"/>
  <c r="F786" i="1" s="1"/>
  <c r="G786" i="1" s="1"/>
  <c r="I786" i="1" s="1"/>
  <c r="E793" i="1"/>
  <c r="F793" i="1" s="1"/>
  <c r="G793" i="1" s="1"/>
  <c r="I793" i="1" s="1"/>
  <c r="E800" i="1"/>
  <c r="F800" i="1"/>
  <c r="G800" i="1" s="1"/>
  <c r="J800" i="1" s="1"/>
  <c r="E802" i="1"/>
  <c r="F802" i="1" s="1"/>
  <c r="G802" i="1" s="1"/>
  <c r="J802" i="1" s="1"/>
  <c r="E809" i="1"/>
  <c r="F809" i="1" s="1"/>
  <c r="G809" i="1" s="1"/>
  <c r="I809" i="1" s="1"/>
  <c r="E816" i="1"/>
  <c r="F816" i="1" s="1"/>
  <c r="G816" i="1" s="1"/>
  <c r="I816" i="1" s="1"/>
  <c r="E818" i="1"/>
  <c r="F818" i="1" s="1"/>
  <c r="G818" i="1" s="1"/>
  <c r="J818" i="1" s="1"/>
  <c r="E825" i="1"/>
  <c r="F825" i="1" s="1"/>
  <c r="G825" i="1" s="1"/>
  <c r="I825" i="1" s="1"/>
  <c r="E832" i="1"/>
  <c r="F832" i="1" s="1"/>
  <c r="G832" i="1" s="1"/>
  <c r="I832" i="1" s="1"/>
  <c r="E834" i="1"/>
  <c r="F834" i="1" s="1"/>
  <c r="G834" i="1" s="1"/>
  <c r="I834" i="1" s="1"/>
  <c r="E841" i="1"/>
  <c r="E331" i="2" s="1"/>
  <c r="I842" i="1"/>
  <c r="E848" i="1"/>
  <c r="F848" i="1" s="1"/>
  <c r="G848" i="1" s="1"/>
  <c r="I848" i="1" s="1"/>
  <c r="E850" i="1"/>
  <c r="F850" i="1" s="1"/>
  <c r="G850" i="1" s="1"/>
  <c r="I850" i="1" s="1"/>
  <c r="G851" i="1"/>
  <c r="I851" i="1" s="1"/>
  <c r="E857" i="1"/>
  <c r="F857" i="1" s="1"/>
  <c r="G857" i="1" s="1"/>
  <c r="I857" i="1" s="1"/>
  <c r="E864" i="1"/>
  <c r="F864" i="1" s="1"/>
  <c r="G864" i="1" s="1"/>
  <c r="J864" i="1" s="1"/>
  <c r="E866" i="1"/>
  <c r="F866" i="1" s="1"/>
  <c r="G866" i="1" s="1"/>
  <c r="J866" i="1" s="1"/>
  <c r="E873" i="1"/>
  <c r="F873" i="1" s="1"/>
  <c r="G873" i="1" s="1"/>
  <c r="J873" i="1" s="1"/>
  <c r="E880" i="1"/>
  <c r="F880" i="1" s="1"/>
  <c r="G880" i="1" s="1"/>
  <c r="I880" i="1" s="1"/>
  <c r="E882" i="1"/>
  <c r="F882" i="1" s="1"/>
  <c r="G882" i="1" s="1"/>
  <c r="J882" i="1" s="1"/>
  <c r="E889" i="1"/>
  <c r="F889" i="1" s="1"/>
  <c r="G889" i="1" s="1"/>
  <c r="I889" i="1" s="1"/>
  <c r="E896" i="1"/>
  <c r="F896" i="1"/>
  <c r="G896" i="1" s="1"/>
  <c r="I896" i="1" s="1"/>
  <c r="E898" i="1"/>
  <c r="F898" i="1" s="1"/>
  <c r="G898" i="1" s="1"/>
  <c r="I898" i="1" s="1"/>
  <c r="I899" i="1"/>
  <c r="E905" i="1"/>
  <c r="F905" i="1" s="1"/>
  <c r="G905" i="1" s="1"/>
  <c r="I905" i="1" s="1"/>
  <c r="E912" i="1"/>
  <c r="F912" i="1" s="1"/>
  <c r="G912" i="1" s="1"/>
  <c r="J912" i="1" s="1"/>
  <c r="E914" i="1"/>
  <c r="F914" i="1" s="1"/>
  <c r="G914" i="1" s="1"/>
  <c r="E921" i="1"/>
  <c r="F921" i="1" s="1"/>
  <c r="G921" i="1" s="1"/>
  <c r="I921" i="1" s="1"/>
  <c r="G924" i="1"/>
  <c r="I924" i="1" s="1"/>
  <c r="E928" i="1"/>
  <c r="F928" i="1" s="1"/>
  <c r="G928" i="1" s="1"/>
  <c r="I928" i="1" s="1"/>
  <c r="E930" i="1"/>
  <c r="F930" i="1" s="1"/>
  <c r="G930" i="1" s="1"/>
  <c r="I930" i="1" s="1"/>
  <c r="E937" i="1"/>
  <c r="F937" i="1" s="1"/>
  <c r="G937" i="1" s="1"/>
  <c r="I937" i="1" s="1"/>
  <c r="I938" i="1"/>
  <c r="E944" i="1"/>
  <c r="F944" i="1" s="1"/>
  <c r="G944" i="1" s="1"/>
  <c r="I944" i="1" s="1"/>
  <c r="E946" i="1"/>
  <c r="F946" i="1" s="1"/>
  <c r="G946" i="1" s="1"/>
  <c r="I946" i="1" s="1"/>
  <c r="G947" i="1"/>
  <c r="I947" i="1" s="1"/>
  <c r="E953" i="1"/>
  <c r="F953" i="1"/>
  <c r="G953" i="1" s="1"/>
  <c r="I953" i="1" s="1"/>
  <c r="E960" i="1"/>
  <c r="F960" i="1" s="1"/>
  <c r="G960" i="1" s="1"/>
  <c r="I960" i="1" s="1"/>
  <c r="E962" i="1"/>
  <c r="F962" i="1" s="1"/>
  <c r="G962" i="1" s="1"/>
  <c r="I962" i="1" s="1"/>
  <c r="E969" i="1"/>
  <c r="F969" i="1" s="1"/>
  <c r="G969" i="1" s="1"/>
  <c r="I969" i="1" s="1"/>
  <c r="E976" i="1"/>
  <c r="F976" i="1" s="1"/>
  <c r="G976" i="1" s="1"/>
  <c r="I976" i="1" s="1"/>
  <c r="E978" i="1"/>
  <c r="F978" i="1" s="1"/>
  <c r="G978" i="1" s="1"/>
  <c r="I978" i="1" s="1"/>
  <c r="E985" i="1"/>
  <c r="F985" i="1"/>
  <c r="G985" i="1" s="1"/>
  <c r="J985" i="1" s="1"/>
  <c r="E992" i="1"/>
  <c r="F992" i="1" s="1"/>
  <c r="G992" i="1" s="1"/>
  <c r="J992" i="1" s="1"/>
  <c r="E994" i="1"/>
  <c r="F994" i="1" s="1"/>
  <c r="G994" i="1" s="1"/>
  <c r="J994" i="1" s="1"/>
  <c r="E1001" i="1"/>
  <c r="F1001" i="1" s="1"/>
  <c r="G1001" i="1" s="1"/>
  <c r="I1001" i="1" s="1"/>
  <c r="E1008" i="1"/>
  <c r="F1008" i="1" s="1"/>
  <c r="G1008" i="1" s="1"/>
  <c r="I1008" i="1" s="1"/>
  <c r="E1010" i="1"/>
  <c r="F1010" i="1" s="1"/>
  <c r="G1010" i="1" s="1"/>
  <c r="I1010" i="1" s="1"/>
  <c r="G1011" i="1"/>
  <c r="I1011" i="1" s="1"/>
  <c r="E1017" i="1"/>
  <c r="F1017" i="1" s="1"/>
  <c r="G1017" i="1" s="1"/>
  <c r="I1017" i="1" s="1"/>
  <c r="G1020" i="1"/>
  <c r="I1020" i="1" s="1"/>
  <c r="E1024" i="1"/>
  <c r="F1024" i="1" s="1"/>
  <c r="G1024" i="1" s="1"/>
  <c r="J1024" i="1" s="1"/>
  <c r="E1027" i="1"/>
  <c r="F1027" i="1" s="1"/>
  <c r="G1027" i="1" s="1"/>
  <c r="I1027" i="1" s="1"/>
  <c r="E1031" i="1"/>
  <c r="F1031" i="1" s="1"/>
  <c r="G1031" i="1" s="1"/>
  <c r="I1031" i="1" s="1"/>
  <c r="J1033" i="1"/>
  <c r="E1035" i="1"/>
  <c r="F1035" i="1" s="1"/>
  <c r="G1035" i="1" s="1"/>
  <c r="I1035" i="1" s="1"/>
  <c r="E1039" i="1"/>
  <c r="F1039" i="1" s="1"/>
  <c r="G1039" i="1" s="1"/>
  <c r="I1039" i="1" s="1"/>
  <c r="J1041" i="1"/>
  <c r="E1043" i="1"/>
  <c r="F1043" i="1"/>
  <c r="G1043" i="1" s="1"/>
  <c r="I1043" i="1" s="1"/>
  <c r="E1047" i="1"/>
  <c r="F1047" i="1" s="1"/>
  <c r="G1047" i="1" s="1"/>
  <c r="I1047" i="1" s="1"/>
  <c r="J1049" i="1"/>
  <c r="E1051" i="1"/>
  <c r="F1051" i="1" s="1"/>
  <c r="G1051" i="1" s="1"/>
  <c r="J1051" i="1" s="1"/>
  <c r="E1055" i="1"/>
  <c r="F1055" i="1" s="1"/>
  <c r="G1055" i="1" s="1"/>
  <c r="J1055" i="1" s="1"/>
  <c r="E1059" i="1"/>
  <c r="F1059" i="1" s="1"/>
  <c r="G1059" i="1" s="1"/>
  <c r="I1059" i="1" s="1"/>
  <c r="E1063" i="1"/>
  <c r="F1063" i="1" s="1"/>
  <c r="G1063" i="1" s="1"/>
  <c r="J1063" i="1" s="1"/>
  <c r="E1067" i="1"/>
  <c r="F1067" i="1" s="1"/>
  <c r="G1067" i="1" s="1"/>
  <c r="I1067" i="1" s="1"/>
  <c r="E1071" i="1"/>
  <c r="F1071" i="1" s="1"/>
  <c r="G1071" i="1" s="1"/>
  <c r="I1071" i="1" s="1"/>
  <c r="E1075" i="1"/>
  <c r="F1075" i="1" s="1"/>
  <c r="G1075" i="1" s="1"/>
  <c r="I1075" i="1" s="1"/>
  <c r="E1079" i="1"/>
  <c r="F1079" i="1" s="1"/>
  <c r="G1079" i="1" s="1"/>
  <c r="I1079" i="1" s="1"/>
  <c r="G1081" i="1"/>
  <c r="I1081" i="1" s="1"/>
  <c r="E1083" i="1"/>
  <c r="F1083" i="1" s="1"/>
  <c r="G1083" i="1" s="1"/>
  <c r="J1083" i="1" s="1"/>
  <c r="E1087" i="1"/>
  <c r="F1087" i="1" s="1"/>
  <c r="G1087" i="1" s="1"/>
  <c r="I1087" i="1" s="1"/>
  <c r="I1089" i="1"/>
  <c r="E1091" i="1"/>
  <c r="F1091" i="1" s="1"/>
  <c r="G1091" i="1" s="1"/>
  <c r="I1091" i="1" s="1"/>
  <c r="E1095" i="1"/>
  <c r="F1095" i="1" s="1"/>
  <c r="G1095" i="1" s="1"/>
  <c r="I1095" i="1" s="1"/>
  <c r="E1099" i="1"/>
  <c r="F1099" i="1" s="1"/>
  <c r="G1099" i="1" s="1"/>
  <c r="I1099" i="1" s="1"/>
  <c r="E1103" i="1"/>
  <c r="F1103" i="1" s="1"/>
  <c r="G1103" i="1" s="1"/>
  <c r="I1103" i="1" s="1"/>
  <c r="E1107" i="1"/>
  <c r="F1107" i="1" s="1"/>
  <c r="G1107" i="1" s="1"/>
  <c r="I1107" i="1" s="1"/>
  <c r="E1111" i="1"/>
  <c r="F1111" i="1" s="1"/>
  <c r="G1111" i="1"/>
  <c r="I1111" i="1" s="1"/>
  <c r="E1115" i="1"/>
  <c r="F1115" i="1" s="1"/>
  <c r="G1115" i="1" s="1"/>
  <c r="I1115" i="1" s="1"/>
  <c r="E1119" i="1"/>
  <c r="F1119" i="1" s="1"/>
  <c r="G1119" i="1" s="1"/>
  <c r="I1119" i="1" s="1"/>
  <c r="G1121" i="1"/>
  <c r="J1121" i="1" s="1"/>
  <c r="E1123" i="1"/>
  <c r="F1123" i="1" s="1"/>
  <c r="G1123" i="1" s="1"/>
  <c r="I1123" i="1" s="1"/>
  <c r="E1127" i="1"/>
  <c r="F1127" i="1" s="1"/>
  <c r="G1127" i="1" s="1"/>
  <c r="I1127" i="1" s="1"/>
  <c r="E1131" i="1"/>
  <c r="F1131" i="1" s="1"/>
  <c r="G1131" i="1" s="1"/>
  <c r="I1131" i="1" s="1"/>
  <c r="E1135" i="1"/>
  <c r="F1135" i="1" s="1"/>
  <c r="G1135" i="1" s="1"/>
  <c r="I1135" i="1" s="1"/>
  <c r="I1137" i="1"/>
  <c r="E1139" i="1"/>
  <c r="F1139" i="1" s="1"/>
  <c r="G1139" i="1" s="1"/>
  <c r="I1139" i="1" s="1"/>
  <c r="E1143" i="1"/>
  <c r="F1143" i="1" s="1"/>
  <c r="G1143" i="1" s="1"/>
  <c r="I1143" i="1" s="1"/>
  <c r="I1145" i="1"/>
  <c r="E1147" i="1"/>
  <c r="F1147" i="1" s="1"/>
  <c r="G1147" i="1" s="1"/>
  <c r="I1147" i="1" s="1"/>
  <c r="E1151" i="1"/>
  <c r="F1151" i="1" s="1"/>
  <c r="G1151" i="1" s="1"/>
  <c r="I1151" i="1" s="1"/>
  <c r="E1155" i="1"/>
  <c r="F1155" i="1" s="1"/>
  <c r="G1155" i="1" s="1"/>
  <c r="I1155" i="1" s="1"/>
  <c r="E1159" i="1"/>
  <c r="F1159" i="1" s="1"/>
  <c r="G1159" i="1" s="1"/>
  <c r="I1159" i="1" s="1"/>
  <c r="E1163" i="1"/>
  <c r="F1163" i="1" s="1"/>
  <c r="G1163" i="1" s="1"/>
  <c r="I1163" i="1" s="1"/>
  <c r="E1167" i="1"/>
  <c r="F1167" i="1" s="1"/>
  <c r="G1167" i="1" s="1"/>
  <c r="I1167" i="1" s="1"/>
  <c r="E1171" i="1"/>
  <c r="F1171" i="1" s="1"/>
  <c r="G1171" i="1" s="1"/>
  <c r="I1171" i="1" s="1"/>
  <c r="E1175" i="1"/>
  <c r="F1175" i="1" s="1"/>
  <c r="G1175" i="1" s="1"/>
  <c r="I1175" i="1" s="1"/>
  <c r="E1179" i="1"/>
  <c r="F1179" i="1" s="1"/>
  <c r="G1179" i="1" s="1"/>
  <c r="I1179" i="1" s="1"/>
  <c r="E1183" i="1"/>
  <c r="F1183" i="1" s="1"/>
  <c r="G1183" i="1" s="1"/>
  <c r="I1183" i="1" s="1"/>
  <c r="E1187" i="1"/>
  <c r="F1187" i="1"/>
  <c r="G1187" i="1" s="1"/>
  <c r="I1187" i="1" s="1"/>
  <c r="G1189" i="1"/>
  <c r="I1189" i="1" s="1"/>
  <c r="E1191" i="1"/>
  <c r="F1191" i="1" s="1"/>
  <c r="G1191" i="1" s="1"/>
  <c r="I1191" i="1" s="1"/>
  <c r="E1195" i="1"/>
  <c r="F1195" i="1" s="1"/>
  <c r="G1195" i="1" s="1"/>
  <c r="I1195" i="1" s="1"/>
  <c r="E1199" i="1"/>
  <c r="F1199" i="1" s="1"/>
  <c r="G1199" i="1" s="1"/>
  <c r="I1199" i="1" s="1"/>
  <c r="E1203" i="1"/>
  <c r="F1203" i="1" s="1"/>
  <c r="G1203" i="1" s="1"/>
  <c r="I1203" i="1" s="1"/>
  <c r="G1205" i="1"/>
  <c r="I1205" i="1" s="1"/>
  <c r="E1207" i="1"/>
  <c r="F1207" i="1" s="1"/>
  <c r="G1207" i="1" s="1"/>
  <c r="I1207" i="1" s="1"/>
  <c r="E1211" i="1"/>
  <c r="F1211" i="1" s="1"/>
  <c r="G1211" i="1" s="1"/>
  <c r="I1211" i="1" s="1"/>
  <c r="E1215" i="1"/>
  <c r="F1215" i="1" s="1"/>
  <c r="G1215" i="1" s="1"/>
  <c r="I1215" i="1" s="1"/>
  <c r="E1219" i="1"/>
  <c r="F1219" i="1" s="1"/>
  <c r="G1219" i="1" s="1"/>
  <c r="J1219" i="1" s="1"/>
  <c r="G1221" i="1"/>
  <c r="I1221" i="1" s="1"/>
  <c r="E1223" i="1"/>
  <c r="F1223" i="1" s="1"/>
  <c r="G1223" i="1" s="1"/>
  <c r="I1223" i="1" s="1"/>
  <c r="E1227" i="1"/>
  <c r="F1227" i="1" s="1"/>
  <c r="E1231" i="1"/>
  <c r="F1231" i="1" s="1"/>
  <c r="G1231" i="1" s="1"/>
  <c r="I1231" i="1" s="1"/>
  <c r="E1235" i="1"/>
  <c r="F1235" i="1" s="1"/>
  <c r="G1235" i="1" s="1"/>
  <c r="I1235" i="1" s="1"/>
  <c r="E1239" i="1"/>
  <c r="F1239" i="1" s="1"/>
  <c r="G1239" i="1" s="1"/>
  <c r="I1239" i="1" s="1"/>
  <c r="E1243" i="1"/>
  <c r="F1243" i="1" s="1"/>
  <c r="G1243" i="1" s="1"/>
  <c r="I1243" i="1" s="1"/>
  <c r="E1247" i="1"/>
  <c r="F1247" i="1" s="1"/>
  <c r="G1247" i="1" s="1"/>
  <c r="I1247" i="1" s="1"/>
  <c r="E1251" i="1"/>
  <c r="F1251" i="1" s="1"/>
  <c r="G1251" i="1" s="1"/>
  <c r="I1251" i="1" s="1"/>
  <c r="E1255" i="1"/>
  <c r="F1255" i="1" s="1"/>
  <c r="G1255" i="1" s="1"/>
  <c r="J1255" i="1" s="1"/>
  <c r="E1259" i="1"/>
  <c r="F1259" i="1" s="1"/>
  <c r="G1259" i="1" s="1"/>
  <c r="I1259" i="1" s="1"/>
  <c r="E1263" i="1"/>
  <c r="F1263" i="1" s="1"/>
  <c r="G1263" i="1" s="1"/>
  <c r="I1263" i="1" s="1"/>
  <c r="E1267" i="1"/>
  <c r="F1267" i="1" s="1"/>
  <c r="G1267" i="1" s="1"/>
  <c r="I1267" i="1" s="1"/>
  <c r="E1271" i="1"/>
  <c r="F1271" i="1" s="1"/>
  <c r="E1275" i="1"/>
  <c r="F1275" i="1" s="1"/>
  <c r="G1275" i="1" s="1"/>
  <c r="I1275" i="1" s="1"/>
  <c r="E1279" i="1"/>
  <c r="F1279" i="1" s="1"/>
  <c r="G1279" i="1" s="1"/>
  <c r="I1279" i="1" s="1"/>
  <c r="E1283" i="1"/>
  <c r="F1283" i="1" s="1"/>
  <c r="G1283" i="1" s="1"/>
  <c r="I1283" i="1" s="1"/>
  <c r="G1285" i="1"/>
  <c r="I1285" i="1" s="1"/>
  <c r="E1287" i="1"/>
  <c r="F1287" i="1" s="1"/>
  <c r="G1287" i="1" s="1"/>
  <c r="I1287" i="1" s="1"/>
  <c r="E1291" i="1"/>
  <c r="F1291" i="1" s="1"/>
  <c r="E1295" i="1"/>
  <c r="F1295" i="1" s="1"/>
  <c r="G1295" i="1" s="1"/>
  <c r="I1295" i="1" s="1"/>
  <c r="E1299" i="1"/>
  <c r="F1299" i="1" s="1"/>
  <c r="G1299" i="1" s="1"/>
  <c r="J1299" i="1" s="1"/>
  <c r="G1301" i="1"/>
  <c r="I1301" i="1" s="1"/>
  <c r="E1303" i="1"/>
  <c r="F1303" i="1" s="1"/>
  <c r="G1303" i="1" s="1"/>
  <c r="J1303" i="1" s="1"/>
  <c r="E1307" i="1"/>
  <c r="F1307" i="1" s="1"/>
  <c r="G1307" i="1" s="1"/>
  <c r="J1307" i="1" s="1"/>
  <c r="E1311" i="1"/>
  <c r="F1311" i="1" s="1"/>
  <c r="G1311" i="1" s="1"/>
  <c r="I1311" i="1" s="1"/>
  <c r="E1315" i="1"/>
  <c r="F1315" i="1" s="1"/>
  <c r="G1315" i="1" s="1"/>
  <c r="J1315" i="1" s="1"/>
  <c r="G1317" i="1"/>
  <c r="J1317" i="1" s="1"/>
  <c r="E1319" i="1"/>
  <c r="F1319" i="1" s="1"/>
  <c r="G1319" i="1" s="1"/>
  <c r="I1319" i="1" s="1"/>
  <c r="E1323" i="1"/>
  <c r="F1323" i="1" s="1"/>
  <c r="G1323" i="1" s="1"/>
  <c r="E22" i="1"/>
  <c r="F22" i="1" s="1"/>
  <c r="G22" i="1" s="1"/>
  <c r="H22" i="1" s="1"/>
  <c r="E26" i="1"/>
  <c r="F26" i="1" s="1"/>
  <c r="G26" i="1" s="1"/>
  <c r="H26" i="1" s="1"/>
  <c r="E30" i="1"/>
  <c r="F30" i="1" s="1"/>
  <c r="G30" i="1" s="1"/>
  <c r="H30" i="1" s="1"/>
  <c r="E34" i="1"/>
  <c r="F34" i="1" s="1"/>
  <c r="G34" i="1" s="1"/>
  <c r="H34" i="1" s="1"/>
  <c r="E38" i="1"/>
  <c r="F38" i="1" s="1"/>
  <c r="G38" i="1" s="1"/>
  <c r="H38" i="1" s="1"/>
  <c r="E42" i="1"/>
  <c r="F42" i="1" s="1"/>
  <c r="G42" i="1" s="1"/>
  <c r="H42" i="1" s="1"/>
  <c r="E46" i="1"/>
  <c r="F46" i="1" s="1"/>
  <c r="G46" i="1" s="1"/>
  <c r="H46" i="1" s="1"/>
  <c r="E50" i="1"/>
  <c r="F50" i="1" s="1"/>
  <c r="E54" i="1"/>
  <c r="F54" i="1" s="1"/>
  <c r="G54" i="1" s="1"/>
  <c r="H54" i="1" s="1"/>
  <c r="E58" i="1"/>
  <c r="E761" i="2" s="1"/>
  <c r="E62" i="1"/>
  <c r="F62" i="1" s="1"/>
  <c r="G62" i="1" s="1"/>
  <c r="H62" i="1" s="1"/>
  <c r="E66" i="1"/>
  <c r="E70" i="1"/>
  <c r="E74" i="1"/>
  <c r="F74" i="1" s="1"/>
  <c r="G74" i="1" s="1"/>
  <c r="H74" i="1" s="1"/>
  <c r="E78" i="1"/>
  <c r="E82" i="1"/>
  <c r="F82" i="1" s="1"/>
  <c r="G82" i="1" s="1"/>
  <c r="H82" i="1" s="1"/>
  <c r="E86" i="1"/>
  <c r="F86" i="1" s="1"/>
  <c r="G86" i="1" s="1"/>
  <c r="H86" i="1" s="1"/>
  <c r="E90" i="1"/>
  <c r="F90" i="1" s="1"/>
  <c r="G90" i="1" s="1"/>
  <c r="H90" i="1" s="1"/>
  <c r="E94" i="1"/>
  <c r="F94" i="1" s="1"/>
  <c r="G94" i="1" s="1"/>
  <c r="H94" i="1" s="1"/>
  <c r="E98" i="1"/>
  <c r="F98" i="1" s="1"/>
  <c r="G98" i="1" s="1"/>
  <c r="H98" i="1" s="1"/>
  <c r="E102" i="1"/>
  <c r="F102" i="1" s="1"/>
  <c r="G102" i="1" s="1"/>
  <c r="H102" i="1" s="1"/>
  <c r="E106" i="1"/>
  <c r="F106" i="1"/>
  <c r="G106" i="1" s="1"/>
  <c r="H106" i="1" s="1"/>
  <c r="E110" i="1"/>
  <c r="F110" i="1" s="1"/>
  <c r="G110" i="1" s="1"/>
  <c r="H110" i="1" s="1"/>
  <c r="E114" i="1"/>
  <c r="F114" i="1" s="1"/>
  <c r="G114" i="1" s="1"/>
  <c r="H114" i="1" s="1"/>
  <c r="E118" i="1"/>
  <c r="F118" i="1" s="1"/>
  <c r="G118" i="1" s="1"/>
  <c r="H118" i="1" s="1"/>
  <c r="E122" i="1"/>
  <c r="F122" i="1" s="1"/>
  <c r="G122" i="1" s="1"/>
  <c r="H122" i="1" s="1"/>
  <c r="E126" i="1"/>
  <c r="F126" i="1" s="1"/>
  <c r="G126" i="1" s="1"/>
  <c r="H126" i="1" s="1"/>
  <c r="E130" i="1"/>
  <c r="F130" i="1" s="1"/>
  <c r="G130" i="1" s="1"/>
  <c r="H130" i="1" s="1"/>
  <c r="E134" i="1"/>
  <c r="F134" i="1" s="1"/>
  <c r="G134" i="1" s="1"/>
  <c r="H134" i="1" s="1"/>
  <c r="E135" i="1"/>
  <c r="F135" i="1" s="1"/>
  <c r="G135" i="1" s="1"/>
  <c r="H135" i="1" s="1"/>
  <c r="E128" i="1"/>
  <c r="F128" i="1" s="1"/>
  <c r="G128" i="1" s="1"/>
  <c r="H128" i="1" s="1"/>
  <c r="E121" i="1"/>
  <c r="E119" i="1"/>
  <c r="F119" i="1" s="1"/>
  <c r="G119" i="1" s="1"/>
  <c r="H119" i="1" s="1"/>
  <c r="G115" i="1"/>
  <c r="H115" i="1" s="1"/>
  <c r="E112" i="1"/>
  <c r="F112" i="1" s="1"/>
  <c r="G112" i="1" s="1"/>
  <c r="H112" i="1" s="1"/>
  <c r="E105" i="1"/>
  <c r="F105" i="1" s="1"/>
  <c r="G105" i="1" s="1"/>
  <c r="H105" i="1" s="1"/>
  <c r="E103" i="1"/>
  <c r="F103" i="1" s="1"/>
  <c r="G103" i="1" s="1"/>
  <c r="H103" i="1" s="1"/>
  <c r="E96" i="1"/>
  <c r="F96" i="1" s="1"/>
  <c r="G96" i="1" s="1"/>
  <c r="H96" i="1"/>
  <c r="E89" i="1"/>
  <c r="E793" i="2" s="1"/>
  <c r="E87" i="1"/>
  <c r="F87" i="1" s="1"/>
  <c r="G87" i="1" s="1"/>
  <c r="H87" i="1" s="1"/>
  <c r="E80" i="1"/>
  <c r="F80" i="1" s="1"/>
  <c r="G80" i="1" s="1"/>
  <c r="H80" i="1" s="1"/>
  <c r="E73" i="1"/>
  <c r="F73" i="1" s="1"/>
  <c r="G73" i="1" s="1"/>
  <c r="H73" i="1" s="1"/>
  <c r="E71" i="1"/>
  <c r="F71" i="1" s="1"/>
  <c r="G71" i="1" s="1"/>
  <c r="H71" i="1" s="1"/>
  <c r="G67" i="1"/>
  <c r="H67" i="1" s="1"/>
  <c r="E64" i="1"/>
  <c r="F64" i="1" s="1"/>
  <c r="G64" i="1" s="1"/>
  <c r="H64" i="1" s="1"/>
  <c r="E57" i="1"/>
  <c r="F57" i="1" s="1"/>
  <c r="G57" i="1" s="1"/>
  <c r="H57" i="1" s="1"/>
  <c r="E55" i="1"/>
  <c r="F55" i="1" s="1"/>
  <c r="G55" i="1" s="1"/>
  <c r="H55" i="1" s="1"/>
  <c r="E48" i="1"/>
  <c r="F48" i="1" s="1"/>
  <c r="G48" i="1" s="1"/>
  <c r="H48" i="1" s="1"/>
  <c r="E41" i="1"/>
  <c r="F41" i="1" s="1"/>
  <c r="G41" i="1" s="1"/>
  <c r="H41" i="1" s="1"/>
  <c r="E39" i="1"/>
  <c r="E737" i="2" s="1"/>
  <c r="E32" i="1"/>
  <c r="E25" i="1"/>
  <c r="F25" i="1" s="1"/>
  <c r="G25" i="1" s="1"/>
  <c r="H25" i="1" s="1"/>
  <c r="E23" i="1"/>
  <c r="F23" i="1" s="1"/>
  <c r="G23" i="1" s="1"/>
  <c r="H23" i="1" s="1"/>
  <c r="E1321" i="1"/>
  <c r="F1321" i="1" s="1"/>
  <c r="G1321" i="1" s="1"/>
  <c r="J1321" i="1" s="1"/>
  <c r="E1314" i="1"/>
  <c r="F1314" i="1" s="1"/>
  <c r="G1314" i="1" s="1"/>
  <c r="J1314" i="1" s="1"/>
  <c r="E1312" i="1"/>
  <c r="F1312" i="1" s="1"/>
  <c r="G1312" i="1" s="1"/>
  <c r="J1312" i="1" s="1"/>
  <c r="G1308" i="1"/>
  <c r="J1308" i="1" s="1"/>
  <c r="E1305" i="1"/>
  <c r="F1305" i="1" s="1"/>
  <c r="G1305" i="1" s="1"/>
  <c r="I1305" i="1" s="1"/>
  <c r="E1298" i="1"/>
  <c r="F1298" i="1" s="1"/>
  <c r="G1298" i="1" s="1"/>
  <c r="I1298" i="1" s="1"/>
  <c r="E1296" i="1"/>
  <c r="F1296" i="1" s="1"/>
  <c r="G1296" i="1" s="1"/>
  <c r="I1296" i="1" s="1"/>
  <c r="G1292" i="1"/>
  <c r="I1292" i="1" s="1"/>
  <c r="E1289" i="1"/>
  <c r="F1289" i="1"/>
  <c r="G1289" i="1" s="1"/>
  <c r="I1289" i="1" s="1"/>
  <c r="E1282" i="1"/>
  <c r="F1282" i="1" s="1"/>
  <c r="G1282" i="1" s="1"/>
  <c r="J1282" i="1" s="1"/>
  <c r="E1280" i="1"/>
  <c r="F1280" i="1" s="1"/>
  <c r="G1280" i="1" s="1"/>
  <c r="I1280" i="1" s="1"/>
  <c r="G1276" i="1"/>
  <c r="E1273" i="1"/>
  <c r="F1273" i="1" s="1"/>
  <c r="G1273" i="1" s="1"/>
  <c r="I1273" i="1" s="1"/>
  <c r="E1266" i="1"/>
  <c r="F1266" i="1" s="1"/>
  <c r="G1266" i="1" s="1"/>
  <c r="I1266" i="1" s="1"/>
  <c r="E1264" i="1"/>
  <c r="F1264" i="1" s="1"/>
  <c r="G1264" i="1" s="1"/>
  <c r="I1264" i="1" s="1"/>
  <c r="G1260" i="1"/>
  <c r="I1260" i="1" s="1"/>
  <c r="E1257" i="1"/>
  <c r="F1257" i="1" s="1"/>
  <c r="G1257" i="1" s="1"/>
  <c r="J1257" i="1" s="1"/>
  <c r="E1250" i="1"/>
  <c r="F1250" i="1" s="1"/>
  <c r="G1250" i="1" s="1"/>
  <c r="J1250" i="1" s="1"/>
  <c r="E1248" i="1"/>
  <c r="F1248" i="1" s="1"/>
  <c r="G1248" i="1" s="1"/>
  <c r="I1248" i="1" s="1"/>
  <c r="G1244" i="1"/>
  <c r="I1244" i="1" s="1"/>
  <c r="E1241" i="1"/>
  <c r="F1241" i="1" s="1"/>
  <c r="G1241" i="1" s="1"/>
  <c r="I1241" i="1" s="1"/>
  <c r="E1234" i="1"/>
  <c r="F1234" i="1" s="1"/>
  <c r="G1234" i="1"/>
  <c r="I1234" i="1" s="1"/>
  <c r="E1232" i="1"/>
  <c r="F1232" i="1" s="1"/>
  <c r="G1232" i="1" s="1"/>
  <c r="J1232" i="1" s="1"/>
  <c r="E1225" i="1"/>
  <c r="F1225" i="1" s="1"/>
  <c r="G1225" i="1" s="1"/>
  <c r="I1225" i="1" s="1"/>
  <c r="E1218" i="1"/>
  <c r="F1218" i="1" s="1"/>
  <c r="G1218" i="1" s="1"/>
  <c r="I1218" i="1" s="1"/>
  <c r="E1216" i="1"/>
  <c r="F1216" i="1" s="1"/>
  <c r="G1216" i="1" s="1"/>
  <c r="I1216" i="1" s="1"/>
  <c r="E1209" i="1"/>
  <c r="F1209" i="1" s="1"/>
  <c r="G1209" i="1" s="1"/>
  <c r="I1209" i="1" s="1"/>
  <c r="E1202" i="1"/>
  <c r="F1202" i="1" s="1"/>
  <c r="G1202" i="1" s="1"/>
  <c r="I1202" i="1" s="1"/>
  <c r="E1200" i="1"/>
  <c r="F1200" i="1"/>
  <c r="G1200" i="1" s="1"/>
  <c r="I1200" i="1" s="1"/>
  <c r="E1193" i="1"/>
  <c r="F1193" i="1" s="1"/>
  <c r="G1193" i="1" s="1"/>
  <c r="I1193" i="1" s="1"/>
  <c r="E1186" i="1"/>
  <c r="F1186" i="1" s="1"/>
  <c r="G1186" i="1" s="1"/>
  <c r="J1186" i="1" s="1"/>
  <c r="E1184" i="1"/>
  <c r="F1184" i="1" s="1"/>
  <c r="G1184" i="1" s="1"/>
  <c r="I1184" i="1" s="1"/>
  <c r="E1180" i="1"/>
  <c r="F1180" i="1" s="1"/>
  <c r="G1180" i="1" s="1"/>
  <c r="I1180" i="1" s="1"/>
  <c r="E132" i="1"/>
  <c r="F132" i="1" s="1"/>
  <c r="G132" i="1" s="1"/>
  <c r="H132" i="1" s="1"/>
  <c r="E125" i="1"/>
  <c r="E123" i="1"/>
  <c r="F123" i="1" s="1"/>
  <c r="G123" i="1" s="1"/>
  <c r="H123" i="1" s="1"/>
  <c r="E116" i="1"/>
  <c r="F116" i="1" s="1"/>
  <c r="G116" i="1" s="1"/>
  <c r="H116" i="1" s="1"/>
  <c r="E109" i="1"/>
  <c r="E107" i="1"/>
  <c r="F107" i="1" s="1"/>
  <c r="G107" i="1" s="1"/>
  <c r="H107" i="1" s="1"/>
  <c r="E100" i="1"/>
  <c r="F100" i="1" s="1"/>
  <c r="G100" i="1" s="1"/>
  <c r="H100" i="1" s="1"/>
  <c r="E93" i="1"/>
  <c r="E797" i="2" s="1"/>
  <c r="E91" i="1"/>
  <c r="F91" i="1" s="1"/>
  <c r="G91" i="1" s="1"/>
  <c r="H91" i="1" s="1"/>
  <c r="G85" i="1"/>
  <c r="H85" i="1" s="1"/>
  <c r="E84" i="1"/>
  <c r="F84" i="1" s="1"/>
  <c r="G84" i="1" s="1"/>
  <c r="H84" i="1" s="1"/>
  <c r="E77" i="1"/>
  <c r="F77" i="1" s="1"/>
  <c r="G77" i="1" s="1"/>
  <c r="H77" i="1" s="1"/>
  <c r="E75" i="1"/>
  <c r="F75" i="1" s="1"/>
  <c r="G75" i="1" s="1"/>
  <c r="H75" i="1" s="1"/>
  <c r="G69" i="1"/>
  <c r="H69" i="1" s="1"/>
  <c r="E68" i="1"/>
  <c r="F68" i="1" s="1"/>
  <c r="G68" i="1" s="1"/>
  <c r="H68" i="1" s="1"/>
  <c r="E61" i="1"/>
  <c r="F61" i="1" s="1"/>
  <c r="G61" i="1" s="1"/>
  <c r="H61" i="1" s="1"/>
  <c r="E59" i="1"/>
  <c r="F59" i="1" s="1"/>
  <c r="G59" i="1" s="1"/>
  <c r="H59" i="1" s="1"/>
  <c r="E52" i="1"/>
  <c r="F52" i="1" s="1"/>
  <c r="G52" i="1" s="1"/>
  <c r="H52" i="1" s="1"/>
  <c r="E45" i="1"/>
  <c r="F45" i="1" s="1"/>
  <c r="G45" i="1" s="1"/>
  <c r="H45" i="1" s="1"/>
  <c r="E43" i="1"/>
  <c r="F43" i="1" s="1"/>
  <c r="G43" i="1" s="1"/>
  <c r="H43" i="1" s="1"/>
  <c r="E36" i="1"/>
  <c r="E29" i="1"/>
  <c r="F29" i="1" s="1"/>
  <c r="G29" i="1" s="1"/>
  <c r="H29" i="1" s="1"/>
  <c r="E27" i="1"/>
  <c r="F27" i="1" s="1"/>
  <c r="G27" i="1" s="1"/>
  <c r="H27" i="1" s="1"/>
  <c r="G1326" i="1"/>
  <c r="I1326" i="1" s="1"/>
  <c r="E1325" i="1"/>
  <c r="F1325" i="1" s="1"/>
  <c r="G1325" i="1" s="1"/>
  <c r="J1325" i="1" s="1"/>
  <c r="E1318" i="1"/>
  <c r="F1318" i="1" s="1"/>
  <c r="G1318" i="1" s="1"/>
  <c r="J1318" i="1" s="1"/>
  <c r="E1316" i="1"/>
  <c r="F1316" i="1" s="1"/>
  <c r="G1316" i="1" s="1"/>
  <c r="J1316" i="1" s="1"/>
  <c r="G1310" i="1"/>
  <c r="J1310" i="1" s="1"/>
  <c r="E1309" i="1"/>
  <c r="F1309" i="1" s="1"/>
  <c r="G1309" i="1" s="1"/>
  <c r="I1309" i="1" s="1"/>
  <c r="E1302" i="1"/>
  <c r="F1302" i="1" s="1"/>
  <c r="G1302" i="1" s="1"/>
  <c r="I1302" i="1" s="1"/>
  <c r="E1300" i="1"/>
  <c r="F1300" i="1" s="1"/>
  <c r="G1300" i="1" s="1"/>
  <c r="J1300" i="1" s="1"/>
  <c r="G1294" i="1"/>
  <c r="I1294" i="1" s="1"/>
  <c r="E1293" i="1"/>
  <c r="F1293" i="1"/>
  <c r="G1293" i="1" s="1"/>
  <c r="I1293" i="1" s="1"/>
  <c r="E1286" i="1"/>
  <c r="F1286" i="1" s="1"/>
  <c r="G1286" i="1" s="1"/>
  <c r="I1286" i="1" s="1"/>
  <c r="E1284" i="1"/>
  <c r="F1284" i="1" s="1"/>
  <c r="G1284" i="1" s="1"/>
  <c r="I1284" i="1" s="1"/>
  <c r="E1277" i="1"/>
  <c r="F1277" i="1" s="1"/>
  <c r="G1277" i="1" s="1"/>
  <c r="I1277" i="1" s="1"/>
  <c r="G1271" i="1"/>
  <c r="I1271" i="1" s="1"/>
  <c r="E1270" i="1"/>
  <c r="F1270" i="1" s="1"/>
  <c r="G1270" i="1" s="1"/>
  <c r="I1270" i="1" s="1"/>
  <c r="E1268" i="1"/>
  <c r="F1268" i="1" s="1"/>
  <c r="G1262" i="1"/>
  <c r="I1262" i="1" s="1"/>
  <c r="E1261" i="1"/>
  <c r="F1261" i="1" s="1"/>
  <c r="G1261" i="1" s="1"/>
  <c r="I1261" i="1" s="1"/>
  <c r="E1254" i="1"/>
  <c r="F1254" i="1" s="1"/>
  <c r="G1254" i="1" s="1"/>
  <c r="K1254" i="1" s="1"/>
  <c r="E1252" i="1"/>
  <c r="F1252" i="1" s="1"/>
  <c r="G1252" i="1" s="1"/>
  <c r="I1252" i="1" s="1"/>
  <c r="G1246" i="1"/>
  <c r="I1246" i="1" s="1"/>
  <c r="E1245" i="1"/>
  <c r="F1245" i="1" s="1"/>
  <c r="G1245" i="1" s="1"/>
  <c r="I1245" i="1" s="1"/>
  <c r="E1238" i="1"/>
  <c r="F1238" i="1" s="1"/>
  <c r="G1238" i="1" s="1"/>
  <c r="I1238" i="1" s="1"/>
  <c r="E1236" i="1"/>
  <c r="F1236" i="1" s="1"/>
  <c r="G1236" i="1" s="1"/>
  <c r="I1236" i="1" s="1"/>
  <c r="G1230" i="1"/>
  <c r="I1230" i="1" s="1"/>
  <c r="E1229" i="1"/>
  <c r="F1229" i="1" s="1"/>
  <c r="G1229" i="1" s="1"/>
  <c r="I1229" i="1" s="1"/>
  <c r="E1222" i="1"/>
  <c r="F1222" i="1" s="1"/>
  <c r="G1222" i="1" s="1"/>
  <c r="I1222" i="1" s="1"/>
  <c r="E1220" i="1"/>
  <c r="F1220" i="1" s="1"/>
  <c r="G1220" i="1" s="1"/>
  <c r="I1220" i="1" s="1"/>
  <c r="G1214" i="1"/>
  <c r="I1214" i="1" s="1"/>
  <c r="E1213" i="1"/>
  <c r="F1213" i="1" s="1"/>
  <c r="G1213" i="1" s="1"/>
  <c r="I1213" i="1" s="1"/>
  <c r="E1206" i="1"/>
  <c r="F1206" i="1" s="1"/>
  <c r="G1206" i="1" s="1"/>
  <c r="I1206" i="1" s="1"/>
  <c r="E1204" i="1"/>
  <c r="F1204" i="1" s="1"/>
  <c r="G1204" i="1" s="1"/>
  <c r="I1204" i="1" s="1"/>
  <c r="G1198" i="1"/>
  <c r="I1198" i="1" s="1"/>
  <c r="E1197" i="1"/>
  <c r="F1197" i="1" s="1"/>
  <c r="G1197" i="1" s="1"/>
  <c r="I1197" i="1" s="1"/>
  <c r="E1190" i="1"/>
  <c r="F1190" i="1" s="1"/>
  <c r="G1190" i="1" s="1"/>
  <c r="I1190" i="1" s="1"/>
  <c r="E1188" i="1"/>
  <c r="F1188" i="1" s="1"/>
  <c r="G1188" i="1" s="1"/>
  <c r="I1188" i="1" s="1"/>
  <c r="I1182" i="1"/>
  <c r="E1181" i="1"/>
  <c r="F1181" i="1" s="1"/>
  <c r="G1181" i="1" s="1"/>
  <c r="I1181" i="1" s="1"/>
  <c r="E136" i="1"/>
  <c r="F136" i="1" s="1"/>
  <c r="G136" i="1" s="1"/>
  <c r="H136" i="1" s="1"/>
  <c r="E129" i="1"/>
  <c r="E833" i="2" s="1"/>
  <c r="E127" i="1"/>
  <c r="F127" i="1" s="1"/>
  <c r="G127" i="1" s="1"/>
  <c r="H127" i="1" s="1"/>
  <c r="E120" i="1"/>
  <c r="F120" i="1" s="1"/>
  <c r="G120" i="1" s="1"/>
  <c r="H120" i="1" s="1"/>
  <c r="E113" i="1"/>
  <c r="F113" i="1" s="1"/>
  <c r="G113" i="1" s="1"/>
  <c r="H113" i="1" s="1"/>
  <c r="E111" i="1"/>
  <c r="F111" i="1" s="1"/>
  <c r="G111" i="1" s="1"/>
  <c r="H111" i="1" s="1"/>
  <c r="E104" i="1"/>
  <c r="F104" i="1"/>
  <c r="G104" i="1" s="1"/>
  <c r="H104" i="1" s="1"/>
  <c r="E97" i="1"/>
  <c r="F97" i="1" s="1"/>
  <c r="G97" i="1" s="1"/>
  <c r="H97" i="1" s="1"/>
  <c r="E95" i="1"/>
  <c r="E799" i="2" s="1"/>
  <c r="E88" i="1"/>
  <c r="F88" i="1" s="1"/>
  <c r="G88" i="1" s="1"/>
  <c r="H88" i="1" s="1"/>
  <c r="E81" i="1"/>
  <c r="F81" i="1" s="1"/>
  <c r="G81" i="1" s="1"/>
  <c r="H81" i="1" s="1"/>
  <c r="E79" i="1"/>
  <c r="F79" i="1" s="1"/>
  <c r="G79" i="1" s="1"/>
  <c r="H79" i="1" s="1"/>
  <c r="E72" i="1"/>
  <c r="F72" i="1"/>
  <c r="G72" i="1" s="1"/>
  <c r="H72" i="1" s="1"/>
  <c r="E65" i="1"/>
  <c r="F65" i="1" s="1"/>
  <c r="G65" i="1" s="1"/>
  <c r="H65" i="1" s="1"/>
  <c r="E63" i="1"/>
  <c r="F63" i="1" s="1"/>
  <c r="G63" i="1" s="1"/>
  <c r="H63" i="1" s="1"/>
  <c r="E56" i="1"/>
  <c r="F56" i="1" s="1"/>
  <c r="G56" i="1" s="1"/>
  <c r="H56" i="1" s="1"/>
  <c r="G50" i="1"/>
  <c r="H50" i="1" s="1"/>
  <c r="E49" i="1"/>
  <c r="F49" i="1" s="1"/>
  <c r="G49" i="1" s="1"/>
  <c r="H49" i="1" s="1"/>
  <c r="E47" i="1"/>
  <c r="E745" i="2" s="1"/>
  <c r="E40" i="1"/>
  <c r="E33" i="1"/>
  <c r="E731" i="2" s="1"/>
  <c r="E31" i="1"/>
  <c r="F31" i="1" s="1"/>
  <c r="G31" i="1" s="1"/>
  <c r="H31" i="1" s="1"/>
  <c r="E24" i="1"/>
  <c r="F24" i="1" s="1"/>
  <c r="G24" i="1" s="1"/>
  <c r="H24" i="1" s="1"/>
  <c r="K1323" i="1"/>
  <c r="E1322" i="1"/>
  <c r="F1322" i="1" s="1"/>
  <c r="G1322" i="1" s="1"/>
  <c r="K1322" i="1" s="1"/>
  <c r="E1320" i="1"/>
  <c r="F1320" i="1" s="1"/>
  <c r="G1320" i="1" s="1"/>
  <c r="J1320" i="1" s="1"/>
  <c r="E1313" i="1"/>
  <c r="F1313" i="1" s="1"/>
  <c r="G1313" i="1" s="1"/>
  <c r="I1313" i="1" s="1"/>
  <c r="E1306" i="1"/>
  <c r="F1306" i="1" s="1"/>
  <c r="G1306" i="1" s="1"/>
  <c r="I1306" i="1" s="1"/>
  <c r="E1304" i="1"/>
  <c r="F1304" i="1" s="1"/>
  <c r="G1304" i="1" s="1"/>
  <c r="I1304" i="1" s="1"/>
  <c r="E1297" i="1"/>
  <c r="F1297" i="1" s="1"/>
  <c r="G1297" i="1" s="1"/>
  <c r="I1297" i="1" s="1"/>
  <c r="G1291" i="1"/>
  <c r="I1291" i="1" s="1"/>
  <c r="E1290" i="1"/>
  <c r="F1290" i="1" s="1"/>
  <c r="G1290" i="1" s="1"/>
  <c r="I1290" i="1" s="1"/>
  <c r="E1288" i="1"/>
  <c r="F1288" i="1" s="1"/>
  <c r="G1288" i="1" s="1"/>
  <c r="I1288" i="1" s="1"/>
  <c r="E1281" i="1"/>
  <c r="F1281" i="1" s="1"/>
  <c r="G1281" i="1" s="1"/>
  <c r="I1281" i="1" s="1"/>
  <c r="E1274" i="1"/>
  <c r="F1274" i="1" s="1"/>
  <c r="G1274" i="1" s="1"/>
  <c r="I1274" i="1" s="1"/>
  <c r="E1272" i="1"/>
  <c r="F1272" i="1" s="1"/>
  <c r="G1272" i="1" s="1"/>
  <c r="I1272" i="1" s="1"/>
  <c r="G1268" i="1"/>
  <c r="I1268" i="1" s="1"/>
  <c r="E1265" i="1"/>
  <c r="F1265" i="1" s="1"/>
  <c r="G1265" i="1" s="1"/>
  <c r="I1265" i="1" s="1"/>
  <c r="E1258" i="1"/>
  <c r="F1258" i="1" s="1"/>
  <c r="G1258" i="1" s="1"/>
  <c r="J1258" i="1" s="1"/>
  <c r="E1256" i="1"/>
  <c r="F1256" i="1" s="1"/>
  <c r="G1256" i="1" s="1"/>
  <c r="I1256" i="1" s="1"/>
  <c r="E1249" i="1"/>
  <c r="F1249" i="1" s="1"/>
  <c r="G1249" i="1" s="1"/>
  <c r="K1249" i="1" s="1"/>
  <c r="E1242" i="1"/>
  <c r="F1242" i="1" s="1"/>
  <c r="G1242" i="1" s="1"/>
  <c r="I1242" i="1" s="1"/>
  <c r="E1240" i="1"/>
  <c r="F1240" i="1" s="1"/>
  <c r="G1240" i="1" s="1"/>
  <c r="I1240" i="1" s="1"/>
  <c r="E1233" i="1"/>
  <c r="F1233" i="1" s="1"/>
  <c r="G1233" i="1" s="1"/>
  <c r="I1233" i="1" s="1"/>
  <c r="G1227" i="1"/>
  <c r="I1227" i="1" s="1"/>
  <c r="E1226" i="1"/>
  <c r="F1226" i="1" s="1"/>
  <c r="G1226" i="1" s="1"/>
  <c r="I1226" i="1" s="1"/>
  <c r="E1224" i="1"/>
  <c r="F1224" i="1" s="1"/>
  <c r="G1224" i="1" s="1"/>
  <c r="I1224" i="1" s="1"/>
  <c r="E1217" i="1"/>
  <c r="F1217" i="1" s="1"/>
  <c r="G1217" i="1" s="1"/>
  <c r="I1217" i="1" s="1"/>
  <c r="E1210" i="1"/>
  <c r="F1210" i="1" s="1"/>
  <c r="G1210" i="1" s="1"/>
  <c r="I1210" i="1" s="1"/>
  <c r="E1208" i="1"/>
  <c r="F1208" i="1" s="1"/>
  <c r="G1208" i="1" s="1"/>
  <c r="I1208" i="1" s="1"/>
  <c r="E1201" i="1"/>
  <c r="F1201" i="1" s="1"/>
  <c r="G1201" i="1" s="1"/>
  <c r="I1201" i="1" s="1"/>
  <c r="E1194" i="1"/>
  <c r="F1194" i="1" s="1"/>
  <c r="G1194" i="1" s="1"/>
  <c r="I1194" i="1" s="1"/>
  <c r="E1192" i="1"/>
  <c r="F1192" i="1" s="1"/>
  <c r="G1192" i="1" s="1"/>
  <c r="I1192" i="1" s="1"/>
  <c r="E1185" i="1"/>
  <c r="F1185" i="1" s="1"/>
  <c r="G1185" i="1" s="1"/>
  <c r="J1185" i="1" s="1"/>
  <c r="J914" i="1"/>
  <c r="H914" i="1"/>
  <c r="F341" i="1"/>
  <c r="G341" i="1" s="1"/>
  <c r="I341" i="1" s="1"/>
  <c r="E1053" i="2"/>
  <c r="F335" i="1"/>
  <c r="G335" i="1" s="1"/>
  <c r="I335" i="1" s="1"/>
  <c r="E1045" i="2"/>
  <c r="F185" i="1"/>
  <c r="G185" i="1" s="1"/>
  <c r="H185" i="1" s="1"/>
  <c r="E889" i="2"/>
  <c r="F177" i="1"/>
  <c r="G177" i="1" s="1"/>
  <c r="H177" i="1" s="1"/>
  <c r="F169" i="1"/>
  <c r="G169" i="1" s="1"/>
  <c r="H169" i="1" s="1"/>
  <c r="F161" i="1"/>
  <c r="G161" i="1" s="1"/>
  <c r="H161" i="1" s="1"/>
  <c r="E865" i="2"/>
  <c r="F153" i="1"/>
  <c r="G153" i="1" s="1"/>
  <c r="H153" i="1" s="1"/>
  <c r="E857" i="2"/>
  <c r="F192" i="1"/>
  <c r="G192" i="1" s="1"/>
  <c r="H192" i="1" s="1"/>
  <c r="E897" i="2"/>
  <c r="F207" i="1"/>
  <c r="G207" i="1" s="1"/>
  <c r="H207" i="1" s="1"/>
  <c r="E913" i="2"/>
  <c r="F199" i="1"/>
  <c r="G199" i="1" s="1"/>
  <c r="H199" i="1" s="1"/>
  <c r="E905" i="2"/>
  <c r="F51" i="1"/>
  <c r="G51" i="1" s="1"/>
  <c r="H51" i="1" s="1"/>
  <c r="E754" i="2"/>
  <c r="E456" i="2"/>
  <c r="E440" i="2"/>
  <c r="E408" i="2"/>
  <c r="E392" i="2"/>
  <c r="E377" i="2"/>
  <c r="E361" i="2"/>
  <c r="E320" i="2"/>
  <c r="E308" i="2"/>
  <c r="E284" i="2"/>
  <c r="E272" i="2"/>
  <c r="E261" i="2"/>
  <c r="E249" i="2"/>
  <c r="E236" i="2"/>
  <c r="E223" i="2"/>
  <c r="E205" i="2"/>
  <c r="E1132" i="2"/>
  <c r="E1125" i="2"/>
  <c r="E1118" i="2"/>
  <c r="E95" i="2"/>
  <c r="E80" i="2"/>
  <c r="E64" i="2"/>
  <c r="E47" i="2"/>
  <c r="E1076" i="2"/>
  <c r="E1064" i="2"/>
  <c r="E1019" i="2"/>
  <c r="E987" i="2"/>
  <c r="E963" i="2"/>
  <c r="E926" i="2"/>
  <c r="E907" i="2"/>
  <c r="E882" i="2"/>
  <c r="E843" i="2"/>
  <c r="E450" i="2"/>
  <c r="E434" i="2"/>
  <c r="E402" i="2"/>
  <c r="E371" i="2"/>
  <c r="E356" i="2"/>
  <c r="E325" i="2"/>
  <c r="E1183" i="2"/>
  <c r="E267" i="2"/>
  <c r="E257" i="2"/>
  <c r="E1162" i="2"/>
  <c r="E1142" i="2"/>
  <c r="E1138" i="2"/>
  <c r="E1131" i="2"/>
  <c r="E171" i="2"/>
  <c r="E159" i="2"/>
  <c r="E149" i="2"/>
  <c r="E133" i="2"/>
  <c r="E126" i="2"/>
  <c r="E113" i="2"/>
  <c r="E1098" i="2"/>
  <c r="E89" i="2"/>
  <c r="E58" i="2"/>
  <c r="E1086" i="2"/>
  <c r="E1077" i="2"/>
  <c r="E29" i="2"/>
  <c r="E1060" i="2"/>
  <c r="E1042" i="2"/>
  <c r="E11" i="2"/>
  <c r="E948" i="2"/>
  <c r="E916" i="2"/>
  <c r="E887" i="2"/>
  <c r="E862" i="2"/>
  <c r="E448" i="2"/>
  <c r="E432" i="2"/>
  <c r="E400" i="2"/>
  <c r="E384" i="2"/>
  <c r="E369" i="2"/>
  <c r="E354" i="2"/>
  <c r="E338" i="2"/>
  <c r="E1195" i="2"/>
  <c r="E314" i="2"/>
  <c r="E1178" i="2"/>
  <c r="E1174" i="2"/>
  <c r="E1168" i="2"/>
  <c r="E218" i="2"/>
  <c r="E1150" i="2"/>
  <c r="E202" i="2"/>
  <c r="E191" i="2"/>
  <c r="E169" i="2"/>
  <c r="E158" i="2"/>
  <c r="E147" i="2"/>
  <c r="E1115" i="2"/>
  <c r="E125" i="2"/>
  <c r="E87" i="2"/>
  <c r="E72" i="2"/>
  <c r="E49" i="2"/>
  <c r="E42" i="2"/>
  <c r="E1074" i="2"/>
  <c r="E1063" i="2"/>
  <c r="E1052" i="2"/>
  <c r="E1030" i="2"/>
  <c r="E1018" i="2"/>
  <c r="E1002" i="2"/>
  <c r="E986" i="2"/>
  <c r="E962" i="2"/>
  <c r="E938" i="2"/>
  <c r="E922" i="2"/>
  <c r="E888" i="2"/>
  <c r="E867" i="2"/>
  <c r="E803" i="2"/>
  <c r="E458" i="2"/>
  <c r="E442" i="2"/>
  <c r="E410" i="2"/>
  <c r="E394" i="2"/>
  <c r="E379" i="2"/>
  <c r="E321" i="2"/>
  <c r="E309" i="2"/>
  <c r="E297" i="2"/>
  <c r="E285" i="2"/>
  <c r="E274" i="2"/>
  <c r="E260" i="2"/>
  <c r="E248" i="2"/>
  <c r="E1163" i="2"/>
  <c r="E222" i="2"/>
  <c r="E1156" i="2"/>
  <c r="E193" i="2"/>
  <c r="E1127" i="2"/>
  <c r="E1124" i="2"/>
  <c r="E153" i="2"/>
  <c r="E138" i="2"/>
  <c r="E130" i="2"/>
  <c r="E1105" i="2"/>
  <c r="E106" i="2"/>
  <c r="E94" i="2"/>
  <c r="E79" i="2"/>
  <c r="E63" i="2"/>
  <c r="E1078" i="2"/>
  <c r="E34" i="2"/>
  <c r="E1054" i="2"/>
  <c r="E992" i="2"/>
  <c r="E970" i="2"/>
  <c r="E936" i="2"/>
  <c r="E902" i="2"/>
  <c r="E854" i="2"/>
  <c r="E815" i="2"/>
  <c r="E763" i="2"/>
  <c r="E775" i="2"/>
  <c r="E789" i="2"/>
  <c r="E989" i="2"/>
  <c r="E753" i="2"/>
  <c r="F129" i="1"/>
  <c r="G129" i="1" s="1"/>
  <c r="H129" i="1" s="1"/>
  <c r="F93" i="1"/>
  <c r="G93" i="1" s="1"/>
  <c r="H93" i="1" s="1"/>
  <c r="F125" i="1"/>
  <c r="G125" i="1" s="1"/>
  <c r="H125" i="1" s="1"/>
  <c r="E829" i="2"/>
  <c r="E758" i="2"/>
  <c r="F66" i="1"/>
  <c r="G66" i="1" s="1"/>
  <c r="H66" i="1" s="1"/>
  <c r="E769" i="2"/>
  <c r="F58" i="1"/>
  <c r="G58" i="1" s="1"/>
  <c r="H58" i="1" s="1"/>
  <c r="F374" i="1"/>
  <c r="G374" i="1" s="1"/>
  <c r="H374" i="1" s="1"/>
  <c r="E1072" i="2"/>
  <c r="E973" i="2"/>
  <c r="F254" i="1"/>
  <c r="G254" i="1" s="1"/>
  <c r="I254" i="1" s="1"/>
  <c r="E965" i="2"/>
  <c r="F246" i="1"/>
  <c r="G246" i="1" s="1"/>
  <c r="H246" i="1" s="1"/>
  <c r="E957" i="2"/>
  <c r="E949" i="2"/>
  <c r="F237" i="1"/>
  <c r="G237" i="1" s="1"/>
  <c r="H237" i="1" s="1"/>
  <c r="E945" i="2"/>
  <c r="F221" i="1"/>
  <c r="G221" i="1" s="1"/>
  <c r="H221" i="1" s="1"/>
  <c r="E929" i="2"/>
  <c r="F28" i="1"/>
  <c r="G28" i="1" s="1"/>
  <c r="H28" i="1" s="1"/>
  <c r="E726" i="2"/>
  <c r="F101" i="1"/>
  <c r="G101" i="1" s="1"/>
  <c r="H101" i="1" s="1"/>
  <c r="E805" i="2"/>
  <c r="F133" i="1"/>
  <c r="G133" i="1" s="1"/>
  <c r="H133" i="1" s="1"/>
  <c r="E837" i="2"/>
  <c r="E443" i="2"/>
  <c r="E427" i="2"/>
  <c r="E395" i="2"/>
  <c r="E380" i="2"/>
  <c r="E364" i="2"/>
  <c r="E349" i="2"/>
  <c r="E334" i="2"/>
  <c r="E1193" i="2"/>
  <c r="E310" i="2"/>
  <c r="E298" i="2"/>
  <c r="E286" i="2"/>
  <c r="E1176" i="2"/>
  <c r="E252" i="2"/>
  <c r="E239" i="2"/>
  <c r="E226" i="2"/>
  <c r="E213" i="2"/>
  <c r="E197" i="2"/>
  <c r="E178" i="2"/>
  <c r="E165" i="2"/>
  <c r="E142" i="2"/>
  <c r="E1110" i="2"/>
  <c r="E120" i="2"/>
  <c r="E1102" i="2"/>
  <c r="E98" i="2"/>
  <c r="E82" i="2"/>
  <c r="E67" i="2"/>
  <c r="E1079" i="2"/>
  <c r="E1068" i="2"/>
  <c r="E16" i="2"/>
  <c r="E990" i="2"/>
  <c r="E947" i="2"/>
  <c r="E931" i="2"/>
  <c r="E910" i="2"/>
  <c r="E891" i="2"/>
  <c r="E848" i="2"/>
  <c r="E802" i="2"/>
  <c r="E756" i="2"/>
  <c r="E732" i="2"/>
  <c r="E425" i="2"/>
  <c r="E409" i="2"/>
  <c r="E393" i="2"/>
  <c r="E378" i="2"/>
  <c r="E347" i="2"/>
  <c r="E332" i="2"/>
  <c r="E1188" i="2"/>
  <c r="E296" i="2"/>
  <c r="E1180" i="2"/>
  <c r="E262" i="2"/>
  <c r="E250" i="2"/>
  <c r="E237" i="2"/>
  <c r="E224" i="2"/>
  <c r="E211" i="2"/>
  <c r="E1147" i="2"/>
  <c r="E195" i="2"/>
  <c r="E188" i="2"/>
  <c r="E176" i="2"/>
  <c r="E163" i="2"/>
  <c r="E154" i="2"/>
  <c r="E140" i="2"/>
  <c r="E118" i="2"/>
  <c r="E108" i="2"/>
  <c r="E81" i="2"/>
  <c r="E65" i="2"/>
  <c r="E1087" i="2"/>
  <c r="E44" i="2"/>
  <c r="E30" i="2"/>
  <c r="E1065" i="2"/>
  <c r="E1051" i="2"/>
  <c r="E1024" i="2"/>
  <c r="E996" i="2"/>
  <c r="E971" i="2"/>
  <c r="E950" i="2"/>
  <c r="E924" i="2"/>
  <c r="E894" i="2"/>
  <c r="E846" i="2"/>
  <c r="E828" i="2"/>
  <c r="E451" i="2"/>
  <c r="E435" i="2"/>
  <c r="E419" i="2"/>
  <c r="E403" i="2"/>
  <c r="E387" i="2"/>
  <c r="E357" i="2"/>
  <c r="E341" i="2"/>
  <c r="E326" i="2"/>
  <c r="E317" i="2"/>
  <c r="E304" i="2"/>
  <c r="E1184" i="2"/>
  <c r="E279" i="2"/>
  <c r="E268" i="2"/>
  <c r="E1169" i="2"/>
  <c r="E232" i="2"/>
  <c r="E1160" i="2"/>
  <c r="E1143" i="2"/>
  <c r="E192" i="2"/>
  <c r="E172" i="2"/>
  <c r="E160" i="2"/>
  <c r="E150" i="2"/>
  <c r="E134" i="2"/>
  <c r="E127" i="2"/>
  <c r="E114" i="2"/>
  <c r="E90" i="2"/>
  <c r="E75" i="2"/>
  <c r="E59" i="2"/>
  <c r="E51" i="2"/>
  <c r="E31" i="2"/>
  <c r="E25" i="2"/>
  <c r="E15" i="2"/>
  <c r="E1035" i="2"/>
  <c r="E12" i="2"/>
  <c r="E1007" i="2"/>
  <c r="E991" i="2"/>
  <c r="E972" i="2"/>
  <c r="E927" i="2"/>
  <c r="E911" i="2"/>
  <c r="E872" i="2"/>
  <c r="E851" i="2"/>
  <c r="E826" i="2"/>
  <c r="E808" i="2"/>
  <c r="E768" i="2"/>
  <c r="E449" i="2"/>
  <c r="E433" i="2"/>
  <c r="E417" i="2"/>
  <c r="E401" i="2"/>
  <c r="E385" i="2"/>
  <c r="E370" i="2"/>
  <c r="E355" i="2"/>
  <c r="E1196" i="2"/>
  <c r="E303" i="2"/>
  <c r="E1182" i="2"/>
  <c r="E1171" i="2"/>
  <c r="E251" i="2"/>
  <c r="E238" i="2"/>
  <c r="E225" i="2"/>
  <c r="E212" i="2"/>
  <c r="E206" i="2"/>
  <c r="E196" i="2"/>
  <c r="E189" i="2"/>
  <c r="E164" i="2"/>
  <c r="E1119" i="2"/>
  <c r="E141" i="2"/>
  <c r="E132" i="2"/>
  <c r="E1101" i="2"/>
  <c r="E1096" i="2"/>
  <c r="E66" i="2"/>
  <c r="E1089" i="2"/>
  <c r="E1081" i="2"/>
  <c r="E37" i="2"/>
  <c r="E1058" i="2"/>
  <c r="E1036" i="2"/>
  <c r="E1008" i="2"/>
  <c r="E975" i="2"/>
  <c r="E944" i="2"/>
  <c r="E912" i="2"/>
  <c r="E884" i="2"/>
  <c r="E863" i="2"/>
  <c r="E772" i="2"/>
  <c r="E1013" i="2"/>
  <c r="E909" i="2"/>
  <c r="E743" i="2"/>
  <c r="E969" i="2"/>
  <c r="E1005" i="2"/>
  <c r="E759" i="2"/>
  <c r="E735" i="2"/>
  <c r="E722" i="2"/>
  <c r="F121" i="1"/>
  <c r="G121" i="1" s="1"/>
  <c r="H121" i="1" s="1"/>
  <c r="E825" i="2"/>
  <c r="E817" i="2"/>
  <c r="F32" i="1"/>
  <c r="G32" i="1" s="1"/>
  <c r="H32" i="1" s="1"/>
  <c r="E730" i="2"/>
  <c r="E809" i="2"/>
  <c r="F353" i="1"/>
  <c r="G353" i="1" s="1"/>
  <c r="I353" i="1" s="1"/>
  <c r="E21" i="2"/>
  <c r="F357" i="1"/>
  <c r="G357" i="1" s="1"/>
  <c r="I357" i="1" s="1"/>
  <c r="E1062" i="2"/>
  <c r="F345" i="1"/>
  <c r="G345" i="1" s="1"/>
  <c r="I345" i="1" s="1"/>
  <c r="E1041" i="2"/>
  <c r="F181" i="1"/>
  <c r="G181" i="1" s="1"/>
  <c r="H181" i="1" s="1"/>
  <c r="E885" i="2"/>
  <c r="F173" i="1"/>
  <c r="G173" i="1" s="1"/>
  <c r="H173" i="1" s="1"/>
  <c r="E877" i="2"/>
  <c r="F165" i="1"/>
  <c r="G165" i="1" s="1"/>
  <c r="H165" i="1" s="1"/>
  <c r="F157" i="1"/>
  <c r="G157" i="1" s="1"/>
  <c r="H157" i="1" s="1"/>
  <c r="E861" i="2"/>
  <c r="F149" i="1"/>
  <c r="G149" i="1" s="1"/>
  <c r="H149" i="1" s="1"/>
  <c r="E853" i="2"/>
  <c r="F141" i="1"/>
  <c r="G141" i="1" s="1"/>
  <c r="H141" i="1" s="1"/>
  <c r="E845" i="2"/>
  <c r="F188" i="1"/>
  <c r="G188" i="1" s="1"/>
  <c r="H188" i="1" s="1"/>
  <c r="E901" i="2"/>
  <c r="E414" i="2"/>
  <c r="E398" i="2"/>
  <c r="E382" i="2"/>
  <c r="E367" i="2"/>
  <c r="E352" i="2"/>
  <c r="E323" i="2"/>
  <c r="E300" i="2"/>
  <c r="E277" i="2"/>
  <c r="E1173" i="2"/>
  <c r="E1164" i="2"/>
  <c r="E229" i="2"/>
  <c r="E216" i="2"/>
  <c r="E209" i="2"/>
  <c r="E1135" i="2"/>
  <c r="E181" i="2"/>
  <c r="E145" i="2"/>
  <c r="E1113" i="2"/>
  <c r="E123" i="2"/>
  <c r="E110" i="2"/>
  <c r="E101" i="2"/>
  <c r="E70" i="2"/>
  <c r="E38" i="2"/>
  <c r="E24" i="2"/>
  <c r="E1055" i="2"/>
  <c r="E1039" i="2"/>
  <c r="E1023" i="2"/>
  <c r="E1011" i="2"/>
  <c r="E995" i="2"/>
  <c r="E976" i="2"/>
  <c r="E952" i="2"/>
  <c r="E934" i="2"/>
  <c r="E918" i="2"/>
  <c r="E896" i="2"/>
  <c r="E875" i="2"/>
  <c r="E850" i="2"/>
  <c r="E832" i="2"/>
  <c r="E811" i="2"/>
  <c r="E788" i="2"/>
  <c r="E760" i="2"/>
  <c r="E736" i="2"/>
  <c r="E444" i="2"/>
  <c r="E428" i="2"/>
  <c r="E412" i="2"/>
  <c r="E381" i="2"/>
  <c r="E365" i="2"/>
  <c r="E350" i="2"/>
  <c r="E311" i="2"/>
  <c r="E299" i="2"/>
  <c r="E287" i="2"/>
  <c r="E275" i="2"/>
  <c r="E263" i="2"/>
  <c r="E253" i="2"/>
  <c r="E227" i="2"/>
  <c r="E198" i="2"/>
  <c r="E1133" i="2"/>
  <c r="E179" i="2"/>
  <c r="E1120" i="2"/>
  <c r="E143" i="2"/>
  <c r="E1111" i="2"/>
  <c r="E121" i="2"/>
  <c r="E1103" i="2"/>
  <c r="E99" i="2"/>
  <c r="E83" i="2"/>
  <c r="E68" i="2"/>
  <c r="E56" i="2"/>
  <c r="E36" i="2"/>
  <c r="E17" i="2"/>
  <c r="E1032" i="2"/>
  <c r="E1004" i="2"/>
  <c r="E974" i="2"/>
  <c r="E959" i="2"/>
  <c r="E932" i="2"/>
  <c r="E876" i="2"/>
  <c r="E830" i="2"/>
  <c r="E786" i="2"/>
  <c r="E454" i="2"/>
  <c r="E438" i="2"/>
  <c r="E422" i="2"/>
  <c r="E406" i="2"/>
  <c r="E390" i="2"/>
  <c r="E360" i="2"/>
  <c r="E344" i="2"/>
  <c r="E329" i="2"/>
  <c r="E318" i="2"/>
  <c r="E293" i="2"/>
  <c r="E282" i="2"/>
  <c r="E247" i="2"/>
  <c r="E235" i="2"/>
  <c r="E221" i="2"/>
  <c r="E1155" i="2"/>
  <c r="E1141" i="2"/>
  <c r="E175" i="2"/>
  <c r="E137" i="2"/>
  <c r="E1100" i="2"/>
  <c r="E93" i="2"/>
  <c r="E78" i="2"/>
  <c r="E62" i="2"/>
  <c r="E54" i="2"/>
  <c r="E48" i="2"/>
  <c r="E1071" i="2"/>
  <c r="E1057" i="2"/>
  <c r="E1038" i="2"/>
  <c r="E14" i="2"/>
  <c r="E1010" i="2"/>
  <c r="E994" i="2"/>
  <c r="E979" i="2"/>
  <c r="E946" i="2"/>
  <c r="E914" i="2"/>
  <c r="E899" i="2"/>
  <c r="E874" i="2"/>
  <c r="E856" i="2"/>
  <c r="E835" i="2"/>
  <c r="E810" i="2"/>
  <c r="E452" i="2"/>
  <c r="E420" i="2"/>
  <c r="E388" i="2"/>
  <c r="E358" i="2"/>
  <c r="E342" i="2"/>
  <c r="E327" i="2"/>
  <c r="E291" i="2"/>
  <c r="E280" i="2"/>
  <c r="E256" i="2"/>
  <c r="E244" i="2"/>
  <c r="E231" i="2"/>
  <c r="E1158" i="2"/>
  <c r="E1151" i="2"/>
  <c r="E203" i="2"/>
  <c r="E1137" i="2"/>
  <c r="E1130" i="2"/>
  <c r="E170" i="2"/>
  <c r="E1116" i="2"/>
  <c r="E1107" i="2"/>
  <c r="E1104" i="2"/>
  <c r="E1097" i="2"/>
  <c r="E88" i="2"/>
  <c r="E73" i="2"/>
  <c r="E57" i="2"/>
  <c r="E50" i="2"/>
  <c r="E43" i="2"/>
  <c r="E1059" i="2"/>
  <c r="E1043" i="2"/>
  <c r="E1016" i="2"/>
  <c r="E980" i="2"/>
  <c r="E958" i="2"/>
  <c r="E920" i="2"/>
  <c r="E886" i="2"/>
  <c r="E847" i="2"/>
  <c r="E822" i="2"/>
  <c r="E779" i="2"/>
  <c r="E1025" i="2"/>
  <c r="E925" i="2"/>
  <c r="E721" i="2"/>
  <c r="E755" i="2"/>
  <c r="E1033" i="2"/>
  <c r="E771" i="2"/>
  <c r="F40" i="1"/>
  <c r="G40" i="1" s="1"/>
  <c r="H40" i="1" s="1"/>
  <c r="E738" i="2"/>
  <c r="F36" i="1"/>
  <c r="G36" i="1" s="1"/>
  <c r="H36" i="1" s="1"/>
  <c r="E734" i="2"/>
  <c r="F109" i="1"/>
  <c r="G109" i="1" s="1"/>
  <c r="H109" i="1" s="1"/>
  <c r="E813" i="2"/>
  <c r="F78" i="1"/>
  <c r="G78" i="1" s="1"/>
  <c r="H78" i="1" s="1"/>
  <c r="E781" i="2"/>
  <c r="F70" i="1"/>
  <c r="G70" i="1"/>
  <c r="H70" i="1" s="1"/>
  <c r="E773" i="2"/>
  <c r="E765" i="2"/>
  <c r="F370" i="1"/>
  <c r="G370" i="1" s="1"/>
  <c r="I370" i="1" s="1"/>
  <c r="E26" i="2"/>
  <c r="F362" i="1"/>
  <c r="G362" i="1" s="1"/>
  <c r="I362" i="1" s="1"/>
  <c r="E1066" i="2"/>
  <c r="F338" i="1"/>
  <c r="G338" i="1" s="1"/>
  <c r="H338" i="1" s="1"/>
  <c r="E1049" i="2"/>
  <c r="F266" i="1"/>
  <c r="G266" i="1" s="1"/>
  <c r="I266" i="1" s="1"/>
  <c r="E977" i="2"/>
  <c r="F250" i="1"/>
  <c r="G250" i="1" s="1"/>
  <c r="I250" i="1" s="1"/>
  <c r="E961" i="2"/>
  <c r="F281" i="1"/>
  <c r="G281" i="1" s="1"/>
  <c r="I281" i="1" s="1"/>
  <c r="E993" i="2"/>
  <c r="F328" i="1"/>
  <c r="G328" i="1" s="1"/>
  <c r="I328" i="1" s="1"/>
  <c r="E1037" i="2"/>
  <c r="F320" i="1"/>
  <c r="G320" i="1" s="1"/>
  <c r="I320" i="1" s="1"/>
  <c r="F312" i="1"/>
  <c r="G312" i="1" s="1"/>
  <c r="I312" i="1" s="1"/>
  <c r="E1022" i="2"/>
  <c r="F304" i="1"/>
  <c r="G304" i="1" s="1"/>
  <c r="H304" i="1" s="1"/>
  <c r="E1017" i="2"/>
  <c r="F296" i="1"/>
  <c r="G296" i="1" s="1"/>
  <c r="I296" i="1" s="1"/>
  <c r="E1009" i="2"/>
  <c r="F288" i="1"/>
  <c r="G288" i="1" s="1"/>
  <c r="I288" i="1" s="1"/>
  <c r="F213" i="1"/>
  <c r="G213" i="1" s="1"/>
  <c r="H213" i="1" s="1"/>
  <c r="E921" i="2"/>
  <c r="F44" i="1"/>
  <c r="G44" i="1" s="1"/>
  <c r="H44" i="1" s="1"/>
  <c r="E742" i="2"/>
  <c r="F117" i="1"/>
  <c r="G117" i="1" s="1"/>
  <c r="H117" i="1" s="1"/>
  <c r="E821" i="2"/>
  <c r="E453" i="2"/>
  <c r="E437" i="2"/>
  <c r="E421" i="2"/>
  <c r="E389" i="2"/>
  <c r="E374" i="2"/>
  <c r="E359" i="2"/>
  <c r="E328" i="2"/>
  <c r="E1191" i="2"/>
  <c r="E1187" i="2"/>
  <c r="E292" i="2"/>
  <c r="E258" i="2"/>
  <c r="E1166" i="2"/>
  <c r="E220" i="2"/>
  <c r="E1154" i="2"/>
  <c r="E1145" i="2"/>
  <c r="E185" i="2"/>
  <c r="E174" i="2"/>
  <c r="E162" i="2"/>
  <c r="E152" i="2"/>
  <c r="E136" i="2"/>
  <c r="E128" i="2"/>
  <c r="E116" i="2"/>
  <c r="E77" i="2"/>
  <c r="E1085" i="2"/>
  <c r="E41" i="2"/>
  <c r="E1073" i="2"/>
  <c r="E20" i="2"/>
  <c r="E1026" i="2"/>
  <c r="E1014" i="2"/>
  <c r="E954" i="2"/>
  <c r="E939" i="2"/>
  <c r="E923" i="2"/>
  <c r="E898" i="2"/>
  <c r="E880" i="2"/>
  <c r="E859" i="2"/>
  <c r="E767" i="2"/>
  <c r="E724" i="2"/>
  <c r="E431" i="2"/>
  <c r="E399" i="2"/>
  <c r="E383" i="2"/>
  <c r="E353" i="2"/>
  <c r="E1197" i="2"/>
  <c r="E324" i="2"/>
  <c r="E313" i="2"/>
  <c r="E301" i="2"/>
  <c r="E1177" i="2"/>
  <c r="E265" i="2"/>
  <c r="E255" i="2"/>
  <c r="E242" i="2"/>
  <c r="E230" i="2"/>
  <c r="E217" i="2"/>
  <c r="E1149" i="2"/>
  <c r="E201" i="2"/>
  <c r="E1136" i="2"/>
  <c r="E182" i="2"/>
  <c r="E157" i="2"/>
  <c r="E146" i="2"/>
  <c r="E1114" i="2"/>
  <c r="E124" i="2"/>
  <c r="E111" i="2"/>
  <c r="E102" i="2"/>
  <c r="E86" i="2"/>
  <c r="E71" i="2"/>
  <c r="E1094" i="2"/>
  <c r="E1083" i="2"/>
  <c r="E39" i="2"/>
  <c r="E1070" i="2"/>
  <c r="E19" i="2"/>
  <c r="E1040" i="2"/>
  <c r="E983" i="2"/>
  <c r="E964" i="2"/>
  <c r="E940" i="2"/>
  <c r="E908" i="2"/>
  <c r="E878" i="2"/>
  <c r="E839" i="2"/>
  <c r="E814" i="2"/>
  <c r="E796" i="2"/>
  <c r="E764" i="2"/>
  <c r="E445" i="2"/>
  <c r="E429" i="2"/>
  <c r="E413" i="2"/>
  <c r="E397" i="2"/>
  <c r="E1199" i="2"/>
  <c r="E366" i="2"/>
  <c r="E351" i="2"/>
  <c r="E312" i="2"/>
  <c r="E1185" i="2"/>
  <c r="E264" i="2"/>
  <c r="E1167" i="2"/>
  <c r="E241" i="2"/>
  <c r="E228" i="2"/>
  <c r="E215" i="2"/>
  <c r="E1148" i="2"/>
  <c r="E199" i="2"/>
  <c r="E1134" i="2"/>
  <c r="E180" i="2"/>
  <c r="E166" i="2"/>
  <c r="E156" i="2"/>
  <c r="E144" i="2"/>
  <c r="E1112" i="2"/>
  <c r="E122" i="2"/>
  <c r="E109" i="2"/>
  <c r="E100" i="2"/>
  <c r="E84" i="2"/>
  <c r="E1092" i="2"/>
  <c r="E1084" i="2"/>
  <c r="E40" i="2"/>
  <c r="E28" i="2"/>
  <c r="E1061" i="2"/>
  <c r="E1047" i="2"/>
  <c r="E1027" i="2"/>
  <c r="E984" i="2"/>
  <c r="E960" i="2"/>
  <c r="E935" i="2"/>
  <c r="E919" i="2"/>
  <c r="E904" i="2"/>
  <c r="E883" i="2"/>
  <c r="E858" i="2"/>
  <c r="E819" i="2"/>
  <c r="E794" i="2"/>
  <c r="E455" i="2"/>
  <c r="E439" i="2"/>
  <c r="E423" i="2"/>
  <c r="E407" i="2"/>
  <c r="E1198" i="2"/>
  <c r="E330" i="2"/>
  <c r="E319" i="2"/>
  <c r="E307" i="2"/>
  <c r="E294" i="2"/>
  <c r="E283" i="2"/>
  <c r="E269" i="2"/>
  <c r="E1170" i="2"/>
  <c r="E246" i="2"/>
  <c r="E233" i="2"/>
  <c r="E1153" i="2"/>
  <c r="E1144" i="2"/>
  <c r="E1139" i="2"/>
  <c r="E184" i="2"/>
  <c r="E173" i="2"/>
  <c r="E161" i="2"/>
  <c r="E135" i="2"/>
  <c r="E1108" i="2"/>
  <c r="E115" i="2"/>
  <c r="E105" i="2"/>
  <c r="E91" i="2"/>
  <c r="E60" i="2"/>
  <c r="E52" i="2"/>
  <c r="E46" i="2"/>
  <c r="E32" i="2"/>
  <c r="E22" i="2"/>
  <c r="E1048" i="2"/>
  <c r="E13" i="2"/>
  <c r="E982" i="2"/>
  <c r="E928" i="2"/>
  <c r="E895" i="2"/>
  <c r="E870" i="2"/>
  <c r="E852" i="2"/>
  <c r="E806" i="2"/>
  <c r="E782" i="2"/>
  <c r="E723" i="2"/>
  <c r="E941" i="2"/>
  <c r="E770" i="2"/>
  <c r="E727" i="2"/>
  <c r="E725" i="2"/>
  <c r="E747" i="2"/>
  <c r="E860" i="2"/>
  <c r="E240" i="2"/>
  <c r="E744" i="2"/>
  <c r="E270" i="2"/>
  <c r="E375" i="2"/>
  <c r="E1337" i="1"/>
  <c r="F1337" i="1" s="1"/>
  <c r="G1337" i="1" s="1"/>
  <c r="I1337" i="1" s="1"/>
  <c r="E1333" i="1"/>
  <c r="F1333" i="1" s="1"/>
  <c r="G1333" i="1" s="1"/>
  <c r="K1333" i="1" s="1"/>
  <c r="E1334" i="1"/>
  <c r="F1334" i="1" s="1"/>
  <c r="G1334" i="1" s="1"/>
  <c r="K1334" i="1" s="1"/>
  <c r="E1328" i="1"/>
  <c r="F1328" i="1"/>
  <c r="G1328" i="1" s="1"/>
  <c r="K1328" i="1" s="1"/>
  <c r="E1344" i="1"/>
  <c r="F1344" i="1" s="1"/>
  <c r="G1344" i="1" s="1"/>
  <c r="K1344" i="1" s="1"/>
  <c r="E1330" i="1"/>
  <c r="F1330" i="1" s="1"/>
  <c r="G1330" i="1" s="1"/>
  <c r="K1330" i="1" s="1"/>
  <c r="E1332" i="1"/>
  <c r="F1332" i="1" s="1"/>
  <c r="G1332" i="1" s="1"/>
  <c r="K1332" i="1" s="1"/>
  <c r="E1331" i="1"/>
  <c r="F1331" i="1" s="1"/>
  <c r="G1331" i="1" s="1"/>
  <c r="K1331" i="1" s="1"/>
  <c r="E1327" i="1"/>
  <c r="F1327" i="1" s="1"/>
  <c r="G1327" i="1" s="1"/>
  <c r="K1327" i="1" s="1"/>
  <c r="E1339" i="1"/>
  <c r="F1339" i="1" s="1"/>
  <c r="G1339" i="1" s="1"/>
  <c r="K1339" i="1" s="1"/>
  <c r="E1336" i="1"/>
  <c r="F1336" i="1" s="1"/>
  <c r="G1336" i="1" s="1"/>
  <c r="I1336" i="1" s="1"/>
  <c r="E1342" i="1"/>
  <c r="F1342" i="1" s="1"/>
  <c r="G1342" i="1" s="1"/>
  <c r="K1342" i="1" s="1"/>
  <c r="E276" i="2" l="1"/>
  <c r="E290" i="2"/>
  <c r="E92" i="2"/>
  <c r="E281" i="2"/>
  <c r="E266" i="2"/>
  <c r="E373" i="2"/>
  <c r="E1117" i="2"/>
  <c r="E1126" i="2"/>
  <c r="E1082" i="2"/>
  <c r="E1121" i="2"/>
  <c r="E337" i="2"/>
  <c r="E339" i="2"/>
  <c r="E943" i="2"/>
  <c r="E1152" i="2"/>
  <c r="E362" i="2"/>
  <c r="E35" i="2"/>
  <c r="E1161" i="2"/>
  <c r="E210" i="2"/>
  <c r="E316" i="2"/>
  <c r="E1031" i="2"/>
  <c r="E1157" i="2"/>
  <c r="E849" i="2"/>
  <c r="E219" i="2"/>
  <c r="E288" i="2"/>
  <c r="E1044" i="2"/>
  <c r="E1099" i="2"/>
  <c r="E1140" i="2"/>
  <c r="E1123" i="2"/>
  <c r="E812" i="2"/>
  <c r="E396" i="2"/>
  <c r="E167" i="2"/>
  <c r="E254" i="2"/>
  <c r="F89" i="1"/>
  <c r="G89" i="1" s="1"/>
  <c r="H89" i="1" s="1"/>
  <c r="E45" i="2"/>
  <c r="E783" i="2"/>
  <c r="E968" i="2"/>
  <c r="E981" i="2"/>
  <c r="E785" i="2"/>
  <c r="E836" i="2"/>
  <c r="E1069" i="2"/>
  <c r="E1159" i="2"/>
  <c r="E1046" i="2"/>
  <c r="E1106" i="2"/>
  <c r="F874" i="1"/>
  <c r="G874" i="1" s="1"/>
  <c r="J874" i="1" s="1"/>
  <c r="F549" i="1"/>
  <c r="G549" i="1" s="1"/>
  <c r="I549" i="1" s="1"/>
  <c r="F164" i="1"/>
  <c r="G164" i="1" s="1"/>
  <c r="H164" i="1" s="1"/>
  <c r="F167" i="1"/>
  <c r="G167" i="1" s="1"/>
  <c r="H167" i="1" s="1"/>
  <c r="E151" i="2"/>
  <c r="E259" i="2"/>
  <c r="E348" i="2"/>
  <c r="E740" i="2"/>
  <c r="E305" i="2"/>
  <c r="E271" i="2"/>
  <c r="E855" i="2"/>
  <c r="E739" i="2"/>
  <c r="E97" i="2"/>
  <c r="E1179" i="2"/>
  <c r="E245" i="2"/>
  <c r="E96" i="2"/>
  <c r="E1006" i="2"/>
  <c r="F366" i="1"/>
  <c r="G366" i="1" s="1"/>
  <c r="I366" i="1" s="1"/>
  <c r="E879" i="2"/>
  <c r="E1129" i="2"/>
  <c r="E966" i="2"/>
  <c r="E1165" i="2"/>
  <c r="E942" i="2"/>
  <c r="E404" i="2"/>
  <c r="E177" i="2"/>
  <c r="E1088" i="2"/>
  <c r="E1095" i="2"/>
  <c r="E1109" i="2"/>
  <c r="E1075" i="2"/>
  <c r="E841" i="2"/>
  <c r="E937" i="2"/>
  <c r="E1190" i="2"/>
  <c r="E436" i="2"/>
  <c r="E1067" i="2"/>
  <c r="E208" i="2"/>
  <c r="E200" i="2"/>
  <c r="E289" i="2"/>
  <c r="E762" i="2"/>
  <c r="E866" i="2"/>
  <c r="E1021" i="2"/>
  <c r="E190" i="2"/>
  <c r="E55" i="2"/>
  <c r="E1181" i="2"/>
  <c r="E988" i="2"/>
  <c r="E74" i="2"/>
  <c r="E1172" i="2"/>
  <c r="E824" i="2"/>
  <c r="E967" i="2"/>
  <c r="E345" i="2"/>
  <c r="E186" i="2"/>
  <c r="E76" i="2"/>
  <c r="E322" i="2"/>
  <c r="E933" i="2"/>
  <c r="E376" i="2"/>
  <c r="E840" i="2"/>
  <c r="E999" i="2"/>
  <c r="E336" i="2"/>
  <c r="E168" i="2"/>
  <c r="E795" i="2"/>
  <c r="E978" i="2"/>
  <c r="E234" i="2"/>
  <c r="E343" i="2"/>
  <c r="E930" i="2"/>
  <c r="E117" i="2"/>
  <c r="E204" i="2"/>
  <c r="E903" i="2"/>
  <c r="E214" i="2"/>
  <c r="E1194" i="2"/>
  <c r="E27" i="2"/>
  <c r="E119" i="2"/>
  <c r="E890" i="2"/>
  <c r="E183" i="2"/>
  <c r="E441" i="2"/>
  <c r="E1034" i="2"/>
  <c r="E411" i="2"/>
  <c r="E997" i="2"/>
  <c r="E906" i="2"/>
  <c r="E112" i="2"/>
  <c r="E53" i="2"/>
  <c r="E424" i="2"/>
  <c r="E85" i="2"/>
  <c r="E784" i="2"/>
  <c r="E787" i="2"/>
  <c r="E831" i="2"/>
  <c r="E391" i="2"/>
  <c r="E1015" i="2"/>
  <c r="E69" i="2"/>
  <c r="E1012" i="2"/>
  <c r="E368" i="2"/>
  <c r="E816" i="2"/>
  <c r="E998" i="2"/>
  <c r="E61" i="2"/>
  <c r="E1122" i="2"/>
  <c r="E792" i="2"/>
  <c r="E33" i="2"/>
  <c r="E129" i="2"/>
  <c r="E306" i="2"/>
  <c r="E1080" i="2"/>
  <c r="E1189" i="2"/>
  <c r="E446" i="2"/>
  <c r="E741" i="2"/>
  <c r="E315" i="2"/>
  <c r="E104" i="2"/>
  <c r="E131" i="2"/>
  <c r="E457" i="2"/>
  <c r="E733" i="2"/>
  <c r="E844" i="2"/>
  <c r="E278" i="2"/>
  <c r="E1003" i="2"/>
  <c r="E194" i="2"/>
  <c r="E801" i="2"/>
  <c r="G191" i="1"/>
  <c r="U191" i="1"/>
  <c r="E1146" i="2"/>
  <c r="E418" i="2"/>
  <c r="E107" i="2"/>
  <c r="E295" i="2"/>
  <c r="E430" i="2"/>
  <c r="E1192" i="2"/>
  <c r="E426" i="2"/>
  <c r="E103" i="2"/>
  <c r="E1186" i="2"/>
  <c r="F845" i="1"/>
  <c r="G845" i="1" s="1"/>
  <c r="I845" i="1" s="1"/>
  <c r="F424" i="1"/>
  <c r="G424" i="1" s="1"/>
  <c r="I424" i="1" s="1"/>
  <c r="F160" i="1"/>
  <c r="G160" i="1" s="1"/>
  <c r="H160" i="1" s="1"/>
  <c r="E1335" i="1"/>
  <c r="F1335" i="1" s="1"/>
  <c r="G1335" i="1" s="1"/>
  <c r="K1335" i="1" s="1"/>
  <c r="E207" i="2"/>
  <c r="E777" i="2"/>
  <c r="E333" i="2"/>
  <c r="E302" i="2"/>
  <c r="E416" i="2"/>
  <c r="E800" i="2"/>
  <c r="E139" i="2"/>
  <c r="E346" i="2"/>
  <c r="E1338" i="1"/>
  <c r="F1338" i="1" s="1"/>
  <c r="G1338" i="1" s="1"/>
  <c r="K1338" i="1" s="1"/>
  <c r="E1341" i="1"/>
  <c r="F1341" i="1" s="1"/>
  <c r="G1341" i="1" s="1"/>
  <c r="K1341" i="1" s="1"/>
  <c r="E820" i="2"/>
  <c r="E818" i="2"/>
  <c r="E751" i="2"/>
  <c r="E838" i="2"/>
  <c r="E273" i="2"/>
  <c r="E790" i="2"/>
  <c r="E447" i="2"/>
  <c r="E405" i="2"/>
  <c r="E720" i="2"/>
  <c r="E372" i="2"/>
  <c r="E155" i="2"/>
  <c r="E459" i="2"/>
  <c r="E1028" i="2"/>
  <c r="E187" i="2"/>
  <c r="E842" i="2"/>
  <c r="E243" i="2"/>
  <c r="E780" i="2"/>
  <c r="E386" i="2"/>
  <c r="E21" i="1"/>
  <c r="E807" i="2"/>
  <c r="E798" i="2"/>
  <c r="E1128" i="2"/>
  <c r="E1340" i="1"/>
  <c r="F1340" i="1" s="1"/>
  <c r="G1340" i="1" s="1"/>
  <c r="K1340" i="1" s="1"/>
  <c r="E1343" i="1"/>
  <c r="F1343" i="1" s="1"/>
  <c r="G1343" i="1" s="1"/>
  <c r="K1343" i="1" s="1"/>
  <c r="F95" i="1"/>
  <c r="G95" i="1" s="1"/>
  <c r="H95" i="1" s="1"/>
  <c r="E1329" i="1"/>
  <c r="F1329" i="1" s="1"/>
  <c r="G1329" i="1" s="1"/>
  <c r="K1329" i="1" s="1"/>
  <c r="E1348" i="1"/>
  <c r="F1348" i="1" s="1"/>
  <c r="G1348" i="1" s="1"/>
  <c r="K1348" i="1" s="1"/>
  <c r="E1345" i="1"/>
  <c r="F1345" i="1" s="1"/>
  <c r="G1345" i="1" s="1"/>
  <c r="K1345" i="1" s="1"/>
  <c r="E1352" i="1"/>
  <c r="F1352" i="1" s="1"/>
  <c r="G1352" i="1" s="1"/>
  <c r="K1352" i="1" s="1"/>
  <c r="E1347" i="1"/>
  <c r="F1347" i="1" s="1"/>
  <c r="G1347" i="1" s="1"/>
  <c r="K1347" i="1" s="1"/>
  <c r="E1351" i="1"/>
  <c r="F1351" i="1" s="1"/>
  <c r="G1351" i="1" s="1"/>
  <c r="K1351" i="1" s="1"/>
  <c r="E1349" i="1"/>
  <c r="F1349" i="1" s="1"/>
  <c r="G1349" i="1" s="1"/>
  <c r="K1349" i="1" s="1"/>
  <c r="E1346" i="1"/>
  <c r="F1346" i="1" s="1"/>
  <c r="G1346" i="1" s="1"/>
  <c r="K1346" i="1" s="1"/>
  <c r="E1353" i="1"/>
  <c r="F1353" i="1" s="1"/>
  <c r="G1353" i="1" s="1"/>
  <c r="K1353" i="1" s="1"/>
  <c r="E778" i="2"/>
  <c r="E729" i="2"/>
  <c r="E766" i="2"/>
  <c r="F33" i="1"/>
  <c r="G33" i="1" s="1"/>
  <c r="H33" i="1" s="1"/>
  <c r="F47" i="1"/>
  <c r="G47" i="1" s="1"/>
  <c r="H47" i="1" s="1"/>
  <c r="F39" i="1"/>
  <c r="G39" i="1" s="1"/>
  <c r="H39" i="1" s="1"/>
  <c r="F841" i="1"/>
  <c r="G841" i="1" s="1"/>
  <c r="E774" i="2"/>
  <c r="E757" i="2"/>
  <c r="E827" i="2"/>
  <c r="E340" i="2"/>
  <c r="E728" i="2"/>
  <c r="E415" i="2"/>
  <c r="E834" i="2"/>
  <c r="E776" i="2"/>
  <c r="E804" i="2"/>
  <c r="E823" i="2"/>
  <c r="C11" i="1"/>
  <c r="C12" i="1"/>
  <c r="P1356" i="1" l="1"/>
  <c r="P1355" i="1"/>
  <c r="P1354" i="1"/>
  <c r="F21" i="1"/>
  <c r="G21" i="1" s="1"/>
  <c r="H21" i="1" s="1"/>
  <c r="E719" i="2"/>
  <c r="C16" i="1"/>
  <c r="D18" i="1" s="1"/>
  <c r="P731" i="1"/>
  <c r="P1324" i="1"/>
  <c r="P1123" i="1"/>
  <c r="P767" i="1"/>
  <c r="P904" i="1"/>
  <c r="P735" i="1"/>
  <c r="P1145" i="1"/>
  <c r="P940" i="1"/>
  <c r="P1282" i="1"/>
  <c r="P1296" i="1"/>
  <c r="P1001" i="1"/>
  <c r="P711" i="1"/>
  <c r="P1172" i="1"/>
  <c r="P943" i="1"/>
  <c r="P1034" i="1"/>
  <c r="P1058" i="1"/>
  <c r="P1024" i="1"/>
  <c r="P1298" i="1"/>
  <c r="P1210" i="1"/>
  <c r="P716" i="1"/>
  <c r="P667" i="1"/>
  <c r="P1079" i="1"/>
  <c r="P687" i="1"/>
  <c r="P1275" i="1"/>
  <c r="P1099" i="1"/>
  <c r="P691" i="1"/>
  <c r="P1036" i="1"/>
  <c r="P644" i="1"/>
  <c r="P654" i="1"/>
  <c r="P798" i="1"/>
  <c r="P698" i="1"/>
  <c r="P988" i="1"/>
  <c r="P1265" i="1"/>
  <c r="P933" i="1"/>
  <c r="P824" i="1"/>
  <c r="P764" i="1"/>
  <c r="P885" i="1"/>
  <c r="P829" i="1"/>
  <c r="P810" i="1"/>
  <c r="P778" i="1"/>
  <c r="P1089" i="1"/>
  <c r="P1197" i="1"/>
  <c r="P849" i="1"/>
  <c r="P1027" i="1"/>
  <c r="P903" i="1"/>
  <c r="P918" i="1"/>
  <c r="P1142" i="1"/>
  <c r="P818" i="1"/>
  <c r="P770" i="1"/>
  <c r="P656" i="1"/>
  <c r="P1269" i="1"/>
  <c r="P1328" i="1"/>
  <c r="P926" i="1"/>
  <c r="P1211" i="1"/>
  <c r="P996" i="1"/>
  <c r="P807" i="1"/>
  <c r="P1126" i="1"/>
  <c r="P860" i="1"/>
  <c r="P915" i="1"/>
  <c r="P1088" i="1"/>
  <c r="P1190" i="1"/>
  <c r="P1169" i="1"/>
  <c r="P1303" i="1"/>
  <c r="P1104" i="1"/>
  <c r="P817" i="1"/>
  <c r="P1012" i="1"/>
  <c r="P1271" i="1"/>
  <c r="P916" i="1"/>
  <c r="P1059" i="1"/>
  <c r="P950" i="1"/>
  <c r="P672" i="1"/>
  <c r="P1235" i="1"/>
  <c r="U1235" i="1" s="1"/>
  <c r="P791" i="1"/>
  <c r="P1178" i="1"/>
  <c r="P976" i="1"/>
  <c r="P1270" i="1"/>
  <c r="P1283" i="1"/>
  <c r="P777" i="1"/>
  <c r="P650" i="1"/>
  <c r="P959" i="1"/>
  <c r="P1113" i="1"/>
  <c r="P867" i="1"/>
  <c r="P816" i="1"/>
  <c r="P895" i="1"/>
  <c r="P930" i="1"/>
  <c r="P1137" i="1"/>
  <c r="P700" i="1"/>
  <c r="P1293" i="1"/>
  <c r="P752" i="1"/>
  <c r="P946" i="1"/>
  <c r="P1161" i="1"/>
  <c r="P911" i="1"/>
  <c r="P1253" i="1"/>
  <c r="P865" i="1"/>
  <c r="P1287" i="1"/>
  <c r="P1130" i="1"/>
  <c r="P947" i="1"/>
  <c r="P907" i="1"/>
  <c r="P1280" i="1"/>
  <c r="P1032" i="1"/>
  <c r="P765" i="1"/>
  <c r="P640" i="1"/>
  <c r="P924" i="1"/>
  <c r="P1153" i="1"/>
  <c r="P657" i="1"/>
  <c r="P1045" i="1"/>
  <c r="P1008" i="1"/>
  <c r="P756" i="1"/>
  <c r="P1191" i="1"/>
  <c r="P1223" i="1"/>
  <c r="P677" i="1"/>
  <c r="P1028" i="1"/>
  <c r="P1087" i="1"/>
  <c r="P1055" i="1"/>
  <c r="P803" i="1"/>
  <c r="P1041" i="1"/>
  <c r="P748" i="1"/>
  <c r="P1020" i="1"/>
  <c r="P886" i="1"/>
  <c r="P1139" i="1"/>
  <c r="P1276" i="1"/>
  <c r="P1022" i="1"/>
  <c r="P1073" i="1"/>
  <c r="P1180" i="1"/>
  <c r="P1069" i="1"/>
  <c r="P961" i="1"/>
  <c r="P697" i="1"/>
  <c r="P975" i="1"/>
  <c r="P1081" i="1"/>
  <c r="P1066" i="1"/>
  <c r="P1065" i="1"/>
  <c r="P902" i="1"/>
  <c r="P871" i="1"/>
  <c r="P851" i="1"/>
  <c r="P954" i="1"/>
  <c r="P977" i="1"/>
  <c r="P699" i="1"/>
  <c r="P1323" i="1"/>
  <c r="P1154" i="1"/>
  <c r="P1135" i="1"/>
  <c r="P1168" i="1"/>
  <c r="P994" i="1"/>
  <c r="P1302" i="1"/>
  <c r="P1198" i="1"/>
  <c r="P955" i="1"/>
  <c r="P958" i="1"/>
  <c r="P1239" i="1"/>
  <c r="U1239" i="1" s="1"/>
  <c r="P971" i="1"/>
  <c r="P877" i="1"/>
  <c r="P1295" i="1"/>
  <c r="P1222" i="1"/>
  <c r="P1086" i="1"/>
  <c r="P1241" i="1"/>
  <c r="U1241" i="1" s="1"/>
  <c r="P825" i="1"/>
  <c r="P838" i="1"/>
  <c r="P708" i="1"/>
  <c r="P1319" i="1"/>
  <c r="P1208" i="1"/>
  <c r="P855" i="1"/>
  <c r="P991" i="1"/>
  <c r="P1106" i="1"/>
  <c r="P993" i="1"/>
  <c r="P983" i="1"/>
  <c r="P1260" i="1"/>
  <c r="P1071" i="1"/>
  <c r="P1336" i="1"/>
  <c r="P1315" i="1"/>
  <c r="P695" i="1"/>
  <c r="P863" i="1"/>
  <c r="P888" i="1"/>
  <c r="P1002" i="1"/>
  <c r="P1035" i="1"/>
  <c r="P1175" i="1"/>
  <c r="P637" i="1"/>
  <c r="P1219" i="1"/>
  <c r="P1102" i="1"/>
  <c r="P1312" i="1"/>
  <c r="P952" i="1"/>
  <c r="P1160" i="1"/>
  <c r="P1313" i="1"/>
  <c r="P1003" i="1"/>
  <c r="P1245" i="1"/>
  <c r="P1308" i="1"/>
  <c r="P686" i="1"/>
  <c r="P1109" i="1"/>
  <c r="P1326" i="1"/>
  <c r="P1116" i="1"/>
  <c r="P967" i="1"/>
  <c r="P853" i="1"/>
  <c r="P1284" i="1"/>
  <c r="P1030" i="1"/>
  <c r="P1019" i="1"/>
  <c r="P680" i="1"/>
  <c r="P645" i="1"/>
  <c r="P753" i="1"/>
  <c r="P873" i="1"/>
  <c r="P702" i="1"/>
  <c r="P1025" i="1"/>
  <c r="P840" i="1"/>
  <c r="P830" i="1"/>
  <c r="P1228" i="1"/>
  <c r="P1266" i="1"/>
  <c r="P1096" i="1"/>
  <c r="P875" i="1"/>
  <c r="P1339" i="1"/>
  <c r="P730" i="1"/>
  <c r="P969" i="1"/>
  <c r="P783" i="1"/>
  <c r="P747" i="1"/>
  <c r="P682" i="1"/>
  <c r="P1021" i="1"/>
  <c r="P659" i="1"/>
  <c r="P1188" i="1"/>
  <c r="P744" i="1"/>
  <c r="P1199" i="1"/>
  <c r="P1107" i="1"/>
  <c r="P792" i="1"/>
  <c r="P970" i="1"/>
  <c r="P917" i="1"/>
  <c r="P1290" i="1"/>
  <c r="P1203" i="1"/>
  <c r="P655" i="1"/>
  <c r="P1023" i="1"/>
  <c r="P638" i="1"/>
  <c r="P1057" i="1"/>
  <c r="P921" i="1"/>
  <c r="P1331" i="1"/>
  <c r="P1335" i="1"/>
  <c r="P1146" i="1"/>
  <c r="P718" i="1"/>
  <c r="P1200" i="1"/>
  <c r="P953" i="1"/>
  <c r="P663" i="1"/>
  <c r="P715" i="1"/>
  <c r="P963" i="1"/>
  <c r="P1348" i="1"/>
  <c r="P689" i="1"/>
  <c r="P733" i="1"/>
  <c r="P1151" i="1"/>
  <c r="P841" i="1"/>
  <c r="P1281" i="1"/>
  <c r="P1159" i="1"/>
  <c r="P1247" i="1"/>
  <c r="P1264" i="1"/>
  <c r="P1329" i="1"/>
  <c r="P979" i="1"/>
  <c r="P751" i="1"/>
  <c r="P837" i="1"/>
  <c r="P794" i="1"/>
  <c r="P665" i="1"/>
  <c r="P831" i="1"/>
  <c r="P795" i="1"/>
  <c r="P879" i="1"/>
  <c r="P771" i="1"/>
  <c r="P1018" i="1"/>
  <c r="P1049" i="1"/>
  <c r="P861" i="1"/>
  <c r="P743" i="1"/>
  <c r="P984" i="1"/>
  <c r="P1299" i="1"/>
  <c r="P721" i="1"/>
  <c r="P1013" i="1"/>
  <c r="P1352" i="1"/>
  <c r="P1156" i="1"/>
  <c r="P1162" i="1"/>
  <c r="P845" i="1"/>
  <c r="P789" i="1"/>
  <c r="P741" i="1"/>
  <c r="P755" i="1"/>
  <c r="P1029" i="1"/>
  <c r="P901" i="1"/>
  <c r="P1236" i="1"/>
  <c r="U1236" i="1" s="1"/>
  <c r="P1225" i="1"/>
  <c r="P813" i="1"/>
  <c r="P1121" i="1"/>
  <c r="P1243" i="1"/>
  <c r="P1103" i="1"/>
  <c r="P1004" i="1"/>
  <c r="P737" i="1"/>
  <c r="P1261" i="1"/>
  <c r="P1053" i="1"/>
  <c r="P714" i="1"/>
  <c r="P1115" i="1"/>
  <c r="P835" i="1"/>
  <c r="P951" i="1"/>
  <c r="P1007" i="1"/>
  <c r="P1143" i="1"/>
  <c r="P1187" i="1"/>
  <c r="P1114" i="1"/>
  <c r="P790" i="1"/>
  <c r="P706" i="1"/>
  <c r="P922" i="1"/>
  <c r="P942" i="1"/>
  <c r="P1254" i="1"/>
  <c r="U1254" i="1" s="1"/>
  <c r="P842" i="1"/>
  <c r="P1342" i="1"/>
  <c r="P678" i="1"/>
  <c r="P1124" i="1"/>
  <c r="P1327" i="1"/>
  <c r="P1334" i="1"/>
  <c r="P1322" i="1"/>
  <c r="P938" i="1"/>
  <c r="P1314" i="1"/>
  <c r="P847" i="1"/>
  <c r="P931" i="1"/>
  <c r="P1056" i="1"/>
  <c r="P949" i="1"/>
  <c r="P1167" i="1"/>
  <c r="P973" i="1"/>
  <c r="P642" i="1"/>
  <c r="P1285" i="1"/>
  <c r="P1009" i="1"/>
  <c r="P869" i="1"/>
  <c r="P1085" i="1"/>
  <c r="P1286" i="1"/>
  <c r="P749" i="1"/>
  <c r="P1195" i="1"/>
  <c r="P1046" i="1"/>
  <c r="P1317" i="1"/>
  <c r="P833" i="1"/>
  <c r="P843" i="1"/>
  <c r="P1054" i="1"/>
  <c r="P956" i="1"/>
  <c r="P1133" i="1"/>
  <c r="P1144" i="1"/>
  <c r="P1242" i="1"/>
  <c r="P1227" i="1"/>
  <c r="P707" i="1"/>
  <c r="P649" i="1"/>
  <c r="P892" i="1"/>
  <c r="P945" i="1"/>
  <c r="P1307" i="1"/>
  <c r="P643" i="1"/>
  <c r="P1064" i="1"/>
  <c r="P1311" i="1"/>
  <c r="P821" i="1"/>
  <c r="P1259" i="1"/>
  <c r="P1082" i="1"/>
  <c r="P1076" i="1"/>
  <c r="P759" i="1"/>
  <c r="P806" i="1"/>
  <c r="P965" i="1"/>
  <c r="P1301" i="1"/>
  <c r="P1291" i="1"/>
  <c r="P909" i="1"/>
  <c r="P878" i="1"/>
  <c r="P985" i="1"/>
  <c r="P927" i="1"/>
  <c r="P1350" i="1"/>
  <c r="P1010" i="1"/>
  <c r="P1125" i="1"/>
  <c r="P1074" i="1"/>
  <c r="P1138" i="1"/>
  <c r="P1157" i="1"/>
  <c r="P1098" i="1"/>
  <c r="P1038" i="1"/>
  <c r="P1111" i="1"/>
  <c r="P844" i="1"/>
  <c r="P859" i="1"/>
  <c r="P1337" i="1"/>
  <c r="P1094" i="1"/>
  <c r="P1213" i="1"/>
  <c r="P978" i="1"/>
  <c r="P784" i="1"/>
  <c r="P1173" i="1"/>
  <c r="P1033" i="1"/>
  <c r="P1132" i="1"/>
  <c r="P1305" i="1"/>
  <c r="P1215" i="1"/>
  <c r="P1184" i="1"/>
  <c r="P719" i="1"/>
  <c r="P801" i="1"/>
  <c r="P728" i="1"/>
  <c r="P1052" i="1"/>
  <c r="P1268" i="1"/>
  <c r="P939" i="1"/>
  <c r="P1237" i="1"/>
  <c r="U1237" i="1" s="1"/>
  <c r="P948" i="1"/>
  <c r="P1204" i="1"/>
  <c r="P710" i="1"/>
  <c r="P1231" i="1"/>
  <c r="U1231" i="1" s="1"/>
  <c r="P1297" i="1"/>
  <c r="P1256" i="1"/>
  <c r="P992" i="1"/>
  <c r="P836" i="1"/>
  <c r="P1255" i="1"/>
  <c r="P773" i="1"/>
  <c r="P883" i="1"/>
  <c r="P684" i="1"/>
  <c r="P1171" i="1"/>
  <c r="P639" i="1"/>
  <c r="P750" i="1"/>
  <c r="P1207" i="1"/>
  <c r="P986" i="1"/>
  <c r="P1067" i="1"/>
  <c r="P1101" i="1"/>
  <c r="P804" i="1"/>
  <c r="P1016" i="1"/>
  <c r="P781" i="1"/>
  <c r="P763" i="1"/>
  <c r="P974" i="1"/>
  <c r="P1346" i="1"/>
  <c r="P1090" i="1"/>
  <c r="P910" i="1"/>
  <c r="P862" i="1"/>
  <c r="P968" i="1"/>
  <c r="P1092" i="1"/>
  <c r="P692" i="1"/>
  <c r="P880" i="1"/>
  <c r="P852" i="1"/>
  <c r="P1274" i="1"/>
  <c r="P1318" i="1"/>
  <c r="P1163" i="1"/>
  <c r="P736" i="1"/>
  <c r="P913" i="1"/>
  <c r="P1148" i="1"/>
  <c r="P772" i="1"/>
  <c r="P1330" i="1"/>
  <c r="P668" i="1"/>
  <c r="P1250" i="1"/>
  <c r="P745" i="1"/>
  <c r="P717" i="1"/>
  <c r="P636" i="1"/>
  <c r="P1182" i="1"/>
  <c r="P866" i="1"/>
  <c r="P889" i="1"/>
  <c r="P1118" i="1"/>
  <c r="P1097" i="1"/>
  <c r="P1238" i="1"/>
  <c r="P1108" i="1"/>
  <c r="P723" i="1"/>
  <c r="P1320" i="1"/>
  <c r="P1051" i="1"/>
  <c r="P1176" i="1"/>
  <c r="P1120" i="1"/>
  <c r="P981" i="1"/>
  <c r="P1100" i="1"/>
  <c r="P1306" i="1"/>
  <c r="P1044" i="1"/>
  <c r="P1196" i="1"/>
  <c r="P647" i="1"/>
  <c r="P934" i="1"/>
  <c r="P670" i="1"/>
  <c r="P724" i="1"/>
  <c r="P935" i="1"/>
  <c r="P1263" i="1"/>
  <c r="P732" i="1"/>
  <c r="P666" i="1"/>
  <c r="P793" i="1"/>
  <c r="P1155" i="1"/>
  <c r="P662" i="1"/>
  <c r="P1248" i="1"/>
  <c r="P936" i="1"/>
  <c r="P679" i="1"/>
  <c r="P652" i="1"/>
  <c r="P1220" i="1"/>
  <c r="P786" i="1"/>
  <c r="P1244" i="1"/>
  <c r="P944" i="1"/>
  <c r="P725" i="1"/>
  <c r="P1015" i="1"/>
  <c r="P882" i="1"/>
  <c r="P704" i="1"/>
  <c r="P671" i="1"/>
  <c r="P1193" i="1"/>
  <c r="P800" i="1"/>
  <c r="P1338" i="1"/>
  <c r="P929" i="1"/>
  <c r="P874" i="1"/>
  <c r="P1218" i="1"/>
  <c r="P701" i="1"/>
  <c r="P754" i="1"/>
  <c r="P1273" i="1"/>
  <c r="P787" i="1"/>
  <c r="P1240" i="1"/>
  <c r="U1240" i="1" s="1"/>
  <c r="P1325" i="1"/>
  <c r="P739" i="1"/>
  <c r="P1333" i="1"/>
  <c r="P919" i="1"/>
  <c r="P1304" i="1"/>
  <c r="P905" i="1"/>
  <c r="P1134" i="1"/>
  <c r="P987" i="1"/>
  <c r="P989" i="1"/>
  <c r="P960" i="1"/>
  <c r="P1345" i="1"/>
  <c r="P1279" i="1"/>
  <c r="P1050" i="1"/>
  <c r="P820" i="1"/>
  <c r="P1127" i="1"/>
  <c r="P1026" i="1"/>
  <c r="P1289" i="1"/>
  <c r="P757" i="1"/>
  <c r="P1201" i="1"/>
  <c r="P1246" i="1"/>
  <c r="P646" i="1"/>
  <c r="P1212" i="1"/>
  <c r="P1014" i="1"/>
  <c r="P1119" i="1"/>
  <c r="P1344" i="1"/>
  <c r="P814" i="1"/>
  <c r="P982" i="1"/>
  <c r="P669" i="1"/>
  <c r="P1258" i="1"/>
  <c r="P705" i="1"/>
  <c r="P1005" i="1"/>
  <c r="P839" i="1"/>
  <c r="P1341" i="1"/>
  <c r="P1011" i="1"/>
  <c r="P1080" i="1"/>
  <c r="P1216" i="1"/>
  <c r="P1083" i="1"/>
  <c r="P675" i="1"/>
  <c r="P769" i="1"/>
  <c r="P887" i="1"/>
  <c r="P661" i="1"/>
  <c r="P1183" i="1"/>
  <c r="P896" i="1"/>
  <c r="P923" i="1"/>
  <c r="P1000" i="1"/>
  <c r="P1300" i="1"/>
  <c r="P891" i="1"/>
  <c r="P884" i="1"/>
  <c r="P776" i="1"/>
  <c r="P641" i="1"/>
  <c r="P1351" i="1"/>
  <c r="P720" i="1"/>
  <c r="P673" i="1"/>
  <c r="P957" i="1"/>
  <c r="P872" i="1"/>
  <c r="P742" i="1"/>
  <c r="P966" i="1"/>
  <c r="P664" i="1"/>
  <c r="P1189" i="1"/>
  <c r="P1343" i="1"/>
  <c r="P1091" i="1"/>
  <c r="P1278" i="1"/>
  <c r="P857" i="1"/>
  <c r="P1177" i="1"/>
  <c r="P1129" i="1"/>
  <c r="P722" i="1"/>
  <c r="P653" i="1"/>
  <c r="P1141" i="1"/>
  <c r="P876" i="1"/>
  <c r="P690" i="1"/>
  <c r="P1185" i="1"/>
  <c r="P1316" i="1"/>
  <c r="P726" i="1"/>
  <c r="P780" i="1"/>
  <c r="P685" i="1"/>
  <c r="P1136" i="1"/>
  <c r="P1060" i="1"/>
  <c r="P1040" i="1"/>
  <c r="P1047" i="1"/>
  <c r="P832" i="1"/>
  <c r="P709" i="1"/>
  <c r="P1214" i="1"/>
  <c r="P1332" i="1"/>
  <c r="P1347" i="1"/>
  <c r="P1233" i="1"/>
  <c r="U1233" i="1" s="1"/>
  <c r="P1206" i="1"/>
  <c r="P727" i="1"/>
  <c r="P802" i="1"/>
  <c r="P738" i="1"/>
  <c r="P811" i="1"/>
  <c r="P648" i="1"/>
  <c r="P1061" i="1"/>
  <c r="P995" i="1"/>
  <c r="P674" i="1"/>
  <c r="P846" i="1"/>
  <c r="P1075" i="1"/>
  <c r="P796" i="1"/>
  <c r="P762" i="1"/>
  <c r="P1042" i="1"/>
  <c r="P788" i="1"/>
  <c r="P962" i="1"/>
  <c r="P1174" i="1"/>
  <c r="P894" i="1"/>
  <c r="P864" i="1"/>
  <c r="P1179" i="1"/>
  <c r="P688" i="1"/>
  <c r="P734" i="1"/>
  <c r="P928" i="1"/>
  <c r="P1221" i="1"/>
  <c r="P858" i="1"/>
  <c r="P1093" i="1"/>
  <c r="P1224" i="1"/>
  <c r="P1149" i="1"/>
  <c r="P826" i="1"/>
  <c r="P760" i="1"/>
  <c r="P1277" i="1"/>
  <c r="P899" i="1"/>
  <c r="P696" i="1"/>
  <c r="P1117" i="1"/>
  <c r="P693" i="1"/>
  <c r="P900" i="1"/>
  <c r="P906" i="1"/>
  <c r="P1158" i="1"/>
  <c r="P854" i="1"/>
  <c r="P651" i="1"/>
  <c r="P848" i="1"/>
  <c r="P932" i="1"/>
  <c r="P1165" i="1"/>
  <c r="P729" i="1"/>
  <c r="P1006" i="1"/>
  <c r="P797" i="1"/>
  <c r="P1292" i="1"/>
  <c r="P1192" i="1"/>
  <c r="P1152" i="1"/>
  <c r="P1294" i="1"/>
  <c r="P1309" i="1"/>
  <c r="P774" i="1"/>
  <c r="P1226" i="1"/>
  <c r="P1140" i="1"/>
  <c r="P827" i="1"/>
  <c r="P1353" i="1"/>
  <c r="P766" i="1"/>
  <c r="P1229" i="1"/>
  <c r="P1017" i="1"/>
  <c r="P1194" i="1"/>
  <c r="P775" i="1"/>
  <c r="P1043" i="1"/>
  <c r="P761" i="1"/>
  <c r="P908" i="1"/>
  <c r="P1202" i="1"/>
  <c r="P997" i="1"/>
  <c r="P712" i="1"/>
  <c r="P1062" i="1"/>
  <c r="P980" i="1"/>
  <c r="P808" i="1"/>
  <c r="P1166" i="1"/>
  <c r="P1077" i="1"/>
  <c r="P1288" i="1"/>
  <c r="P1251" i="1"/>
  <c r="P856" i="1"/>
  <c r="P897" i="1"/>
  <c r="P660" i="1"/>
  <c r="P1110" i="1"/>
  <c r="P1031" i="1"/>
  <c r="P746" i="1"/>
  <c r="P785" i="1"/>
  <c r="P1063" i="1"/>
  <c r="P925" i="1"/>
  <c r="P890" i="1"/>
  <c r="P1181" i="1"/>
  <c r="P819" i="1"/>
  <c r="P676" i="1"/>
  <c r="P1039" i="1"/>
  <c r="P1321" i="1"/>
  <c r="P1112" i="1"/>
  <c r="P893" i="1"/>
  <c r="P1267" i="1"/>
  <c r="P1186" i="1"/>
  <c r="P1122" i="1"/>
  <c r="P812" i="1"/>
  <c r="P822" i="1"/>
  <c r="P941" i="1"/>
  <c r="P740" i="1"/>
  <c r="P779" i="1"/>
  <c r="P1164" i="1"/>
  <c r="P1340" i="1"/>
  <c r="P1072" i="1"/>
  <c r="P758" i="1"/>
  <c r="P1070" i="1"/>
  <c r="P681" i="1"/>
  <c r="P912" i="1"/>
  <c r="P1349" i="1"/>
  <c r="P1048" i="1"/>
  <c r="P1230" i="1"/>
  <c r="P1084" i="1"/>
  <c r="P1249" i="1"/>
  <c r="U1249" i="1" s="1"/>
  <c r="P870" i="1"/>
  <c r="P1078" i="1"/>
  <c r="P1257" i="1"/>
  <c r="P815" i="1"/>
  <c r="P768" i="1"/>
  <c r="P713" i="1"/>
  <c r="P881" i="1"/>
  <c r="P1310" i="1"/>
  <c r="P1234" i="1"/>
  <c r="P999" i="1"/>
  <c r="P868" i="1"/>
  <c r="P1170" i="1"/>
  <c r="P1095" i="1"/>
  <c r="P898" i="1"/>
  <c r="P694" i="1"/>
  <c r="P972" i="1"/>
  <c r="P1150" i="1"/>
  <c r="P1037" i="1"/>
  <c r="P799" i="1"/>
  <c r="P914" i="1"/>
  <c r="P823" i="1"/>
  <c r="P809" i="1"/>
  <c r="P1068" i="1"/>
  <c r="P998" i="1"/>
  <c r="P834" i="1"/>
  <c r="P703" i="1"/>
  <c r="P964" i="1"/>
  <c r="P828" i="1"/>
  <c r="P1272" i="1"/>
  <c r="P1252" i="1"/>
  <c r="P1131" i="1"/>
  <c r="P937" i="1"/>
  <c r="P990" i="1"/>
  <c r="P1147" i="1"/>
  <c r="P782" i="1"/>
  <c r="P1128" i="1"/>
  <c r="P1205" i="1"/>
  <c r="P1232" i="1"/>
  <c r="U1232" i="1" s="1"/>
  <c r="P683" i="1"/>
  <c r="P1262" i="1"/>
  <c r="C15" i="1"/>
  <c r="C18" i="1" s="1"/>
  <c r="P805" i="1"/>
  <c r="P1217" i="1"/>
  <c r="P1209" i="1"/>
  <c r="P658" i="1"/>
  <c r="P1105" i="1"/>
  <c r="P850" i="1"/>
  <c r="P920" i="1"/>
  <c r="I841" i="1"/>
  <c r="F18" i="1" l="1"/>
  <c r="F19" i="1" s="1"/>
</calcChain>
</file>

<file path=xl/sharedStrings.xml><?xml version="1.0" encoding="utf-8"?>
<sst xmlns="http://schemas.openxmlformats.org/spreadsheetml/2006/main" count="13110" uniqueCount="3908">
  <si>
    <t> 0.3663 </t>
  </si>
  <si>
    <t>2426868.7480 </t>
  </si>
  <si>
    <t> 10.06.1932 05:57 </t>
  </si>
  <si>
    <t> 0.3586 </t>
  </si>
  <si>
    <t> K.Walter </t>
  </si>
  <si>
    <t> AN 250.342 </t>
  </si>
  <si>
    <t>2427292.570 </t>
  </si>
  <si>
    <t> 08.08.1933 01:40 </t>
  </si>
  <si>
    <t> 0.363 </t>
  </si>
  <si>
    <t> K.Himpel </t>
  </si>
  <si>
    <t> AN 261.255 </t>
  </si>
  <si>
    <t>2427327.4525 </t>
  </si>
  <si>
    <t> 11.09.1933 22:51 </t>
  </si>
  <si>
    <t> 0.3424 </t>
  </si>
  <si>
    <t> AAC 2.59 </t>
  </si>
  <si>
    <t>2427676.4566 </t>
  </si>
  <si>
    <t> 26.08.1934 22:57 </t>
  </si>
  <si>
    <t> 0.3198 </t>
  </si>
  <si>
    <t> AN 276.228 </t>
  </si>
  <si>
    <t>2427721.332 </t>
  </si>
  <si>
    <t> 10.10.1934 19:58 </t>
  </si>
  <si>
    <t> 0.320 </t>
  </si>
  <si>
    <t> A.Kwiek </t>
  </si>
  <si>
    <t> AAC 2.139 </t>
  </si>
  <si>
    <t>2427743.7658 </t>
  </si>
  <si>
    <t> 02.11.1934 06:22 </t>
  </si>
  <si>
    <t> 0.3168 </t>
  </si>
  <si>
    <t> J.N.Howells </t>
  </si>
  <si>
    <t> HB 898.28 </t>
  </si>
  <si>
    <t>2427753.7230 </t>
  </si>
  <si>
    <t> 12.11.1934 05:21 </t>
  </si>
  <si>
    <t> 0.3018 </t>
  </si>
  <si>
    <t>2427756.237 </t>
  </si>
  <si>
    <t> 14.11.1934 17:41 </t>
  </si>
  <si>
    <t> 0.323 </t>
  </si>
  <si>
    <t>2427781.173 </t>
  </si>
  <si>
    <t> 09.12.1934 16:09 </t>
  </si>
  <si>
    <t> 0.328 </t>
  </si>
  <si>
    <t>2427853.457 </t>
  </si>
  <si>
    <t> 19.02.1935 22:58 </t>
  </si>
  <si>
    <t> 0.314 </t>
  </si>
  <si>
    <t>2427858.447 </t>
  </si>
  <si>
    <t> 24.02.1935 22:43 </t>
  </si>
  <si>
    <t> 0.318 </t>
  </si>
  <si>
    <t>2427868.404 </t>
  </si>
  <si>
    <t> 06.03.1935 21:41 </t>
  </si>
  <si>
    <t> 0.303 </t>
  </si>
  <si>
    <t>2427878.377 </t>
  </si>
  <si>
    <t> 16.03.1935 21:02 </t>
  </si>
  <si>
    <t> R.Szafraniec </t>
  </si>
  <si>
    <t> AAC 4.83 </t>
  </si>
  <si>
    <t>2427883.369 </t>
  </si>
  <si>
    <t> 21.03.1935 20:51 </t>
  </si>
  <si>
    <t> 0.309 </t>
  </si>
  <si>
    <t>2427893.340 </t>
  </si>
  <si>
    <t> 31.03.1935 20:09 </t>
  </si>
  <si>
    <t> 0.308 </t>
  </si>
  <si>
    <t>2427908.303 </t>
  </si>
  <si>
    <t> 15.04.1935 19:16 </t>
  </si>
  <si>
    <t> 0.313 </t>
  </si>
  <si>
    <t>2427913.287 </t>
  </si>
  <si>
    <t> 20.04.1935 18:53 </t>
  </si>
  <si>
    <t> 0.311 </t>
  </si>
  <si>
    <t>2427928.238 </t>
  </si>
  <si>
    <t> 05.05.1935 17:42 </t>
  </si>
  <si>
    <t>2427960.656 </t>
  </si>
  <si>
    <t> 07.06.1935 03:44 </t>
  </si>
  <si>
    <t> 0.312 </t>
  </si>
  <si>
    <t>2428010.511 </t>
  </si>
  <si>
    <t> 27.07.1935 00:15 </t>
  </si>
  <si>
    <t> 0.306 </t>
  </si>
  <si>
    <t>2428479.182 </t>
  </si>
  <si>
    <t> 06.11.1936 16:22 </t>
  </si>
  <si>
    <t> 0.284 </t>
  </si>
  <si>
    <t> W.Tecza </t>
  </si>
  <si>
    <t> AAC 3.131 </t>
  </si>
  <si>
    <t>2428606.320 </t>
  </si>
  <si>
    <t> 13.03.1937 19:40 </t>
  </si>
  <si>
    <t> 0.277 </t>
  </si>
  <si>
    <t> AAC 4.55 </t>
  </si>
  <si>
    <t>2428778.330 </t>
  </si>
  <si>
    <t> 01.09.1937 19:55 </t>
  </si>
  <si>
    <t> 0.266 </t>
  </si>
  <si>
    <t>2428920.394 </t>
  </si>
  <si>
    <t> 21.01.1938 21:27 </t>
  </si>
  <si>
    <t> 0.227 </t>
  </si>
  <si>
    <t>2429087.450 </t>
  </si>
  <si>
    <t> 07.07.1938 22:48 </t>
  </si>
  <si>
    <t> 0.248 </t>
  </si>
  <si>
    <t>2429284.394 </t>
  </si>
  <si>
    <t> 20.01.1939 21:27 </t>
  </si>
  <si>
    <t> 0.242 </t>
  </si>
  <si>
    <t>2429433.745 </t>
  </si>
  <si>
    <t> 19.06.1939 05:52 </t>
  </si>
  <si>
    <t> 0.010 </t>
  </si>
  <si>
    <t> S.Gaposchkin </t>
  </si>
  <si>
    <t> HA 113.73 </t>
  </si>
  <si>
    <t>2430660.465 </t>
  </si>
  <si>
    <t> 27.10.1942 23:09 </t>
  </si>
  <si>
    <t> 0.150 </t>
  </si>
  <si>
    <t> M.Pankow </t>
  </si>
  <si>
    <t> AA 15.73 </t>
  </si>
  <si>
    <t>2432168.7035 </t>
  </si>
  <si>
    <t> 14.12.1946 04:53 </t>
  </si>
  <si>
    <t> 0.0951 </t>
  </si>
  <si>
    <t>E </t>
  </si>
  <si>
    <t>?</t>
  </si>
  <si>
    <t> A.H.Batten </t>
  </si>
  <si>
    <t> PDAO 14 </t>
  </si>
  <si>
    <t>2432203.6030 </t>
  </si>
  <si>
    <t> 18.01.1947 02:28 </t>
  </si>
  <si>
    <t> 0.0920 </t>
  </si>
  <si>
    <t>2432455.403 </t>
  </si>
  <si>
    <t> 26.09.1947 21:40 </t>
  </si>
  <si>
    <t> 0.094 </t>
  </si>
  <si>
    <t>2432794.434 </t>
  </si>
  <si>
    <t> 30.08.1948 22:24 </t>
  </si>
  <si>
    <t> 0.071 </t>
  </si>
  <si>
    <t> AAC 4.114 </t>
  </si>
  <si>
    <t>2432996.364 </t>
  </si>
  <si>
    <t> 20.03.1949 20:44 </t>
  </si>
  <si>
    <t> 0.064 </t>
  </si>
  <si>
    <t> AAC 5.5 </t>
  </si>
  <si>
    <t>2433163.392 </t>
  </si>
  <si>
    <t> 03.09.1949 21:24 </t>
  </si>
  <si>
    <t> 0.058 </t>
  </si>
  <si>
    <t> E.Pohl </t>
  </si>
  <si>
    <t>BAVM 4 </t>
  </si>
  <si>
    <t>2433208.260 </t>
  </si>
  <si>
    <t> 18.10.1949 18:14 </t>
  </si>
  <si>
    <t> 0.051 </t>
  </si>
  <si>
    <t>2433340.390 </t>
  </si>
  <si>
    <t> 27.02.1950 21:21 </t>
  </si>
  <si>
    <t> 0.049 </t>
  </si>
  <si>
    <t>2433365.315 </t>
  </si>
  <si>
    <t> 24.03.1950 19:33 </t>
  </si>
  <si>
    <t> 0.044 </t>
  </si>
  <si>
    <t> AAC 5.7 </t>
  </si>
  <si>
    <t>2433472.538 </t>
  </si>
  <si>
    <t> 10.07.1950 00:54 </t>
  </si>
  <si>
    <t> 0.066 </t>
  </si>
  <si>
    <t> E.Pocher </t>
  </si>
  <si>
    <t>2433487.472 </t>
  </si>
  <si>
    <t> 24.07.1950 23:19 </t>
  </si>
  <si>
    <t> 0.042 </t>
  </si>
  <si>
    <t>BAVM 8 </t>
  </si>
  <si>
    <t>2433487.474 </t>
  </si>
  <si>
    <t> 24.07.1950 23:22 </t>
  </si>
  <si>
    <t> K.Domke </t>
  </si>
  <si>
    <t>2433512.395 </t>
  </si>
  <si>
    <t> 18.08.1950 21:28 </t>
  </si>
  <si>
    <t> 0.034 </t>
  </si>
  <si>
    <t> H.Busch </t>
  </si>
  <si>
    <t> MVS 243 </t>
  </si>
  <si>
    <t>2433512.416 </t>
  </si>
  <si>
    <t> 18.08.1950 21:59 </t>
  </si>
  <si>
    <t> 0.055 </t>
  </si>
  <si>
    <t> W.Wenzel </t>
  </si>
  <si>
    <t> MVS 125 </t>
  </si>
  <si>
    <t>2433517.380 </t>
  </si>
  <si>
    <t> 23.08.1950 21:07 </t>
  </si>
  <si>
    <t> 0.033 </t>
  </si>
  <si>
    <t>2433564.7515 </t>
  </si>
  <si>
    <t> 10.10.1950 06:02 </t>
  </si>
  <si>
    <t> 0.0365 </t>
  </si>
  <si>
    <t>2433569.741 </t>
  </si>
  <si>
    <t> 15.10.1950 05:47 </t>
  </si>
  <si>
    <t> 0.040 </t>
  </si>
  <si>
    <t> MVS 140 </t>
  </si>
  <si>
    <t>2433699.370 </t>
  </si>
  <si>
    <t> 21.02.1951 20:52 </t>
  </si>
  <si>
    <t> 0.030 </t>
  </si>
  <si>
    <t>2433704.365 </t>
  </si>
  <si>
    <t> 26.02.1951 20:45 </t>
  </si>
  <si>
    <t> 0.039 </t>
  </si>
  <si>
    <t>2433734.284 </t>
  </si>
  <si>
    <t> 28.03.1951 18:48 </t>
  </si>
  <si>
    <t> AAC 5.10 </t>
  </si>
  <si>
    <t>2433856.419 </t>
  </si>
  <si>
    <t> 28.07.1951 22:03 </t>
  </si>
  <si>
    <t> 0.017 </t>
  </si>
  <si>
    <t>2433856.424 </t>
  </si>
  <si>
    <t> 28.07.1951 22:10 </t>
  </si>
  <si>
    <t> 0.022 </t>
  </si>
  <si>
    <t>2433856.439 </t>
  </si>
  <si>
    <t> 28.07.1951 22:32 </t>
  </si>
  <si>
    <t> 0.037 </t>
  </si>
  <si>
    <t>2433896.315 </t>
  </si>
  <si>
    <t> 06.09.1951 19:33 </t>
  </si>
  <si>
    <t> 0.025 </t>
  </si>
  <si>
    <t>2434078.306 </t>
  </si>
  <si>
    <t> 06.03.1952 19:20 </t>
  </si>
  <si>
    <t> 0.023 </t>
  </si>
  <si>
    <t>BAVM 10 </t>
  </si>
  <si>
    <t>2434120.683 </t>
  </si>
  <si>
    <t> 18.04.1952 04:23 </t>
  </si>
  <si>
    <t> 0.018 </t>
  </si>
  <si>
    <t> G.Miczaika </t>
  </si>
  <si>
    <t> ZFA 33.3 </t>
  </si>
  <si>
    <t>2434195.462 </t>
  </si>
  <si>
    <t> 01.07.1952 23:05 </t>
  </si>
  <si>
    <t> 0.006 </t>
  </si>
  <si>
    <t> SAC 28.108 </t>
  </si>
  <si>
    <t>2434195.466 </t>
  </si>
  <si>
    <t> 01.07.1952 23:11 </t>
  </si>
  <si>
    <t> AAC 5.52 </t>
  </si>
  <si>
    <t>2434215.413 </t>
  </si>
  <si>
    <t> 21.07.1952 21:54 </t>
  </si>
  <si>
    <t> 0.013 </t>
  </si>
  <si>
    <t>2434437.288 </t>
  </si>
  <si>
    <t> 28.02.1953 18:54 </t>
  </si>
  <si>
    <t>2434579.398 </t>
  </si>
  <si>
    <t> 20.07.1953 21:33 </t>
  </si>
  <si>
    <t>2434594.345 </t>
  </si>
  <si>
    <t> 04.08.1953 20:16 </t>
  </si>
  <si>
    <t> 0.001 </t>
  </si>
  <si>
    <t> AAC 5.190 </t>
  </si>
  <si>
    <t>2434686.583 </t>
  </si>
  <si>
    <t> 05.11.1953 01:59 </t>
  </si>
  <si>
    <t> M.A.Svechnikov </t>
  </si>
  <si>
    <t> PZ 10.263 </t>
  </si>
  <si>
    <t>2434776.339 </t>
  </si>
  <si>
    <t> 02.02.1954 20:08 </t>
  </si>
  <si>
    <t> 0.003 </t>
  </si>
  <si>
    <t>BAVM 12 </t>
  </si>
  <si>
    <t>2434781.321 </t>
  </si>
  <si>
    <t> 07.02.1954 19:42 </t>
  </si>
  <si>
    <t> -0.001 </t>
  </si>
  <si>
    <t>2435065.5257 </t>
  </si>
  <si>
    <t> 19.11.1954 00:37 </t>
  </si>
  <si>
    <t> -0.0039 </t>
  </si>
  <si>
    <t> Lenouvel&amp;Daguillon </t>
  </si>
  <si>
    <t> JO 39.3 </t>
  </si>
  <si>
    <t>2435075.503 </t>
  </si>
  <si>
    <t> 29.11.1954 00:04 </t>
  </si>
  <si>
    <t> AAC 5.193 </t>
  </si>
  <si>
    <t>2435080.502 </t>
  </si>
  <si>
    <t> 04.12.1954 00:02 </t>
  </si>
  <si>
    <t> 0.014 </t>
  </si>
  <si>
    <t> I.Todoran </t>
  </si>
  <si>
    <t> SCA 5.330 </t>
  </si>
  <si>
    <t>2435085.487 </t>
  </si>
  <si>
    <t> 08.12.1954 23:41 </t>
  </si>
  <si>
    <t>2435237.552 </t>
  </si>
  <si>
    <t> 10.05.1955 01:14 </t>
  </si>
  <si>
    <t> 0.002 </t>
  </si>
  <si>
    <t>2435242.538 </t>
  </si>
  <si>
    <t> 15.05.1955 00:54 </t>
  </si>
  <si>
    <t>2435277.422 </t>
  </si>
  <si>
    <t> 18.06.1955 22:07 </t>
  </si>
  <si>
    <t> -0.017 </t>
  </si>
  <si>
    <t>2435277.438 </t>
  </si>
  <si>
    <t> 18.06.1955 22:30 </t>
  </si>
  <si>
    <t>2435307.351 </t>
  </si>
  <si>
    <t> 18.07.1955 20:25 </t>
  </si>
  <si>
    <t> -0.004 </t>
  </si>
  <si>
    <t>2435666.334 </t>
  </si>
  <si>
    <t> 11.07.1956 20:00 </t>
  </si>
  <si>
    <t> -0.020 </t>
  </si>
  <si>
    <t>2435798.474 </t>
  </si>
  <si>
    <t> 20.11.1956 23:22 </t>
  </si>
  <si>
    <t> -0.012 </t>
  </si>
  <si>
    <t> F.Dörr </t>
  </si>
  <si>
    <t> R.Rudolph </t>
  </si>
  <si>
    <t>2435798.480 </t>
  </si>
  <si>
    <t> 20.11.1956 23:31 </t>
  </si>
  <si>
    <t> -0.006 </t>
  </si>
  <si>
    <t> W.Quester </t>
  </si>
  <si>
    <t>2435798.486 </t>
  </si>
  <si>
    <t> 20.11.1956 23:39 </t>
  </si>
  <si>
    <t> 0.000 </t>
  </si>
  <si>
    <t> A.Jahn </t>
  </si>
  <si>
    <t>2435848.331 </t>
  </si>
  <si>
    <t> 09.01.1957 19:56 </t>
  </si>
  <si>
    <t> -0.015 </t>
  </si>
  <si>
    <t> AA 7.189 </t>
  </si>
  <si>
    <t>2435848.332 </t>
  </si>
  <si>
    <t> 09.01.1957 19:58 </t>
  </si>
  <si>
    <t> -0.014 </t>
  </si>
  <si>
    <t> J.Kordylewski </t>
  </si>
  <si>
    <t>2435955.529 </t>
  </si>
  <si>
    <t> 27.04.1957 00:41 </t>
  </si>
  <si>
    <t> -0.019 </t>
  </si>
  <si>
    <t>2435985.446 </t>
  </si>
  <si>
    <t> 26.05.1957 22:42 </t>
  </si>
  <si>
    <t> -0.018 </t>
  </si>
  <si>
    <t>2436097.6349 </t>
  </si>
  <si>
    <t> 16.09.1957 03:14 </t>
  </si>
  <si>
    <t> -0.0163 </t>
  </si>
  <si>
    <t>2436132.533 </t>
  </si>
  <si>
    <t> 21.10.1957 00:47 </t>
  </si>
  <si>
    <t> -0.021 </t>
  </si>
  <si>
    <t>2436132.537 </t>
  </si>
  <si>
    <t> 21.10.1957 00:53 </t>
  </si>
  <si>
    <t>2436137.5222 </t>
  </si>
  <si>
    <t> 26.10.1957 00:31 </t>
  </si>
  <si>
    <t> -0.0178 </t>
  </si>
  <si>
    <t>2436164.934 </t>
  </si>
  <si>
    <t> 22.11.1957 10:24 </t>
  </si>
  <si>
    <t> -0.030 </t>
  </si>
  <si>
    <t> Y.Okada </t>
  </si>
  <si>
    <t>VSB 47 </t>
  </si>
  <si>
    <t>2436207.331 </t>
  </si>
  <si>
    <t> 03.01.1958 19:56 </t>
  </si>
  <si>
    <t> W.Grauenhorst </t>
  </si>
  <si>
    <t>BAVM 13 </t>
  </si>
  <si>
    <t>2436207.333 </t>
  </si>
  <si>
    <t> 03.01.1958 19:59 </t>
  </si>
  <si>
    <t>2436207.334 </t>
  </si>
  <si>
    <t> 03.01.1958 20:00 </t>
  </si>
  <si>
    <t> -0.011 </t>
  </si>
  <si>
    <t> W.Braune </t>
  </si>
  <si>
    <t>2436284.612 </t>
  </si>
  <si>
    <t> 22.03.1958 02:41 </t>
  </si>
  <si>
    <t>2436319.51 </t>
  </si>
  <si>
    <t>JAVSO..46..184</t>
  </si>
  <si>
    <t>JAVSO..48…87</t>
  </si>
  <si>
    <t>OEJV 0211</t>
  </si>
  <si>
    <t> 08.01.1980 22:23 </t>
  </si>
  <si>
    <t> BBS 46 </t>
  </si>
  <si>
    <t>2444267.369 </t>
  </si>
  <si>
    <t> 28.01.1980 20:51 </t>
  </si>
  <si>
    <t>2444282.327 </t>
  </si>
  <si>
    <t> 12.02.1980 19:50 </t>
  </si>
  <si>
    <t>2444292.302 </t>
  </si>
  <si>
    <t> 22.02.1980 19:14 </t>
  </si>
  <si>
    <t>2444294.7911 </t>
  </si>
  <si>
    <t> 25.02.1980 06:59 </t>
  </si>
  <si>
    <t>2444297.284 </t>
  </si>
  <si>
    <t> 27.02.1980 18:48 </t>
  </si>
  <si>
    <t>2444334.6851 </t>
  </si>
  <si>
    <t> 05.04.1980 04:26 </t>
  </si>
  <si>
    <t> 0.0049 </t>
  </si>
  <si>
    <t>2444334.686 </t>
  </si>
  <si>
    <t> 05.04.1980 04:27 </t>
  </si>
  <si>
    <t>2444349.642 </t>
  </si>
  <si>
    <t> 20.04.1980 03:24 </t>
  </si>
  <si>
    <t>2444349.645 </t>
  </si>
  <si>
    <t> 20.04.1980 03:28 </t>
  </si>
  <si>
    <t> G.Hanson </t>
  </si>
  <si>
    <t>2444379.556 </t>
  </si>
  <si>
    <t> 20.05.1980 01:20 </t>
  </si>
  <si>
    <t> BBS 48 </t>
  </si>
  <si>
    <t>2444384.543 </t>
  </si>
  <si>
    <t> 25.05.1980 01:01 </t>
  </si>
  <si>
    <t> G.Mavrofridis </t>
  </si>
  <si>
    <t> BBS 49 </t>
  </si>
  <si>
    <t>2444389.526 </t>
  </si>
  <si>
    <t> 30.05.1980 00:37 </t>
  </si>
  <si>
    <t>2444394.512 </t>
  </si>
  <si>
    <t> 04.06.1980 00:17 </t>
  </si>
  <si>
    <t>2444399.497 </t>
  </si>
  <si>
    <t> 08.06.1980 23:55 </t>
  </si>
  <si>
    <t>2444404.492 </t>
  </si>
  <si>
    <t> 13.06.1980 23:48 </t>
  </si>
  <si>
    <t>2444404.496 </t>
  </si>
  <si>
    <t> 13.06.1980 23:54 </t>
  </si>
  <si>
    <t> 0.011 </t>
  </si>
  <si>
    <t>2444409.470 </t>
  </si>
  <si>
    <t> 18.06.1980 23:16 </t>
  </si>
  <si>
    <t>2444414.457 </t>
  </si>
  <si>
    <t> 23.06.1980 22:58 </t>
  </si>
  <si>
    <t>2444424.440 </t>
  </si>
  <si>
    <t> 03.07.1980 22:33 </t>
  </si>
  <si>
    <t>2444429.421 </t>
  </si>
  <si>
    <t> 08.07.1980 22:06 </t>
  </si>
  <si>
    <t> 0.005 </t>
  </si>
  <si>
    <t> BBS 52 </t>
  </si>
  <si>
    <t>2444429.423 </t>
  </si>
  <si>
    <t> 08.07.1980 22:09 </t>
  </si>
  <si>
    <t>2444444.373 </t>
  </si>
  <si>
    <t> 23.07.1980 20:57 </t>
  </si>
  <si>
    <t>2444451.8536 </t>
  </si>
  <si>
    <t> 31.07.1980 08:29 </t>
  </si>
  <si>
    <t> 0.0002 </t>
  </si>
  <si>
    <t>2444454.352 </t>
  </si>
  <si>
    <t> 02.08.1980 20:26 </t>
  </si>
  <si>
    <t>2444456.8405 </t>
  </si>
  <si>
    <t> 05.08.1980 08:10 </t>
  </si>
  <si>
    <t> 0.0010 </t>
  </si>
  <si>
    <t>2444459.340 </t>
  </si>
  <si>
    <t> 07.08.1980 20:09 </t>
  </si>
  <si>
    <t>2444459.348 </t>
  </si>
  <si>
    <t> 07.08.1980 20:21 </t>
  </si>
  <si>
    <t> 0.015 </t>
  </si>
  <si>
    <t>2444461.8270 </t>
  </si>
  <si>
    <t> 10.08.1980 07:50 </t>
  </si>
  <si>
    <t> 0.0014 </t>
  </si>
  <si>
    <t>2444471.7986 </t>
  </si>
  <si>
    <t> 20.08.1980 07:09 </t>
  </si>
  <si>
    <t>2444496.7276 </t>
  </si>
  <si>
    <t> 14.09.1980 05:27 </t>
  </si>
  <si>
    <t> -0.0006 </t>
  </si>
  <si>
    <t>2444496.728 </t>
  </si>
  <si>
    <t> 14.09.1980 05:28 </t>
  </si>
  <si>
    <t>2444506.696 </t>
  </si>
  <si>
    <t> 24.09.1980 04:42 </t>
  </si>
  <si>
    <t>2444531.6312 </t>
  </si>
  <si>
    <t> 19.10.1980 03:08 </t>
  </si>
  <si>
    <t>2444531.634 </t>
  </si>
  <si>
    <t> 19.10.1980 03:12 </t>
  </si>
  <si>
    <t>2444541.6032 </t>
  </si>
  <si>
    <t> 29.10.1980 02:28 </t>
  </si>
  <si>
    <t>2444546.5915 </t>
  </si>
  <si>
    <t> 03.11.1980 02:11 </t>
  </si>
  <si>
    <t> 0.0023 </t>
  </si>
  <si>
    <t>2444561.548 </t>
  </si>
  <si>
    <t> 18.11.1980 01:09 </t>
  </si>
  <si>
    <t> BBS 51 </t>
  </si>
  <si>
    <t>2444586.476 </t>
  </si>
  <si>
    <t> 12.12.1980 23:25 </t>
  </si>
  <si>
    <t>2444591.473 </t>
  </si>
  <si>
    <t> 17.12.1980 23:21 </t>
  </si>
  <si>
    <t>2444601.434 </t>
  </si>
  <si>
    <t> 27.12.1980 22:24 </t>
  </si>
  <si>
    <t>2444611.404 </t>
  </si>
  <si>
    <t> 06.01.1981 21:41 </t>
  </si>
  <si>
    <t>2444626.365 </t>
  </si>
  <si>
    <t> 21.01.1981 20:45 </t>
  </si>
  <si>
    <t>2444631.355 </t>
  </si>
  <si>
    <t> 26.01.1981 20:31 </t>
  </si>
  <si>
    <t> MVS 9.80 </t>
  </si>
  <si>
    <t>2444631.358 </t>
  </si>
  <si>
    <t> 26.01.1981 20:35 </t>
  </si>
  <si>
    <t> M.Dohrmann </t>
  </si>
  <si>
    <t>2444631.361 </t>
  </si>
  <si>
    <t> 26.01.1981 20:39 </t>
  </si>
  <si>
    <t>2444633.8455 </t>
  </si>
  <si>
    <t> 29.01.1981 08:17 </t>
  </si>
  <si>
    <t> -0.0004 </t>
  </si>
  <si>
    <t>IBVS 2707 </t>
  </si>
  <si>
    <t>2444636.333 </t>
  </si>
  <si>
    <t> 31.01.1981 19:59 </t>
  </si>
  <si>
    <t>2444636.338 </t>
  </si>
  <si>
    <t> 31.01.1981 20:06 </t>
  </si>
  <si>
    <t>2444636.341 </t>
  </si>
  <si>
    <t> 31.01.1981 20:11 </t>
  </si>
  <si>
    <t> P.Wils </t>
  </si>
  <si>
    <t>2444636.344 </t>
  </si>
  <si>
    <t> 31.01.1981 20:15 </t>
  </si>
  <si>
    <t>2444636.345 </t>
  </si>
  <si>
    <t> 31.01.1981 20:16 </t>
  </si>
  <si>
    <t> BBS 53 </t>
  </si>
  <si>
    <t>2444646.317 </t>
  </si>
  <si>
    <t> 10.02.1981 19:36 </t>
  </si>
  <si>
    <t> BBS 54 </t>
  </si>
  <si>
    <t>2444651.297 </t>
  </si>
  <si>
    <t> 15.02.1981 19:07 </t>
  </si>
  <si>
    <t>2444658.7768 </t>
  </si>
  <si>
    <t> 23.02.1981 06:38 </t>
  </si>
  <si>
    <t> 0.0005 </t>
  </si>
  <si>
    <t> J.P.Hickey </t>
  </si>
  <si>
    <t>2444708.639 </t>
  </si>
  <si>
    <t> 14.04.1981 03:20 </t>
  </si>
  <si>
    <t> MVS 9.163 </t>
  </si>
  <si>
    <t>2444733.569 </t>
  </si>
  <si>
    <t> 09.05.1981 01:39 </t>
  </si>
  <si>
    <t>2444733.578 </t>
  </si>
  <si>
    <t> 09.05.1981 01:52 </t>
  </si>
  <si>
    <t>2444738.557 </t>
  </si>
  <si>
    <t> 14.05.1981 01:22 </t>
  </si>
  <si>
    <t>2444753.516 </t>
  </si>
  <si>
    <t> 29.05.1981 00:23 </t>
  </si>
  <si>
    <t>2444758.500 </t>
  </si>
  <si>
    <t> 03.06.1981 00:00 </t>
  </si>
  <si>
    <t> BBS 55 </t>
  </si>
  <si>
    <t>2444783.434 </t>
  </si>
  <si>
    <t> 27.06.1981 22:24 </t>
  </si>
  <si>
    <t>2444793.392 </t>
  </si>
  <si>
    <t> 07.07.1981 21:24 </t>
  </si>
  <si>
    <t> BBS 56 </t>
  </si>
  <si>
    <t>2444820.8258 </t>
  </si>
  <si>
    <t> 04.08.1981 07:49 </t>
  </si>
  <si>
    <t>2444828.315 </t>
  </si>
  <si>
    <t> 11.08.1981 19:33 </t>
  </si>
  <si>
    <t>2444830.7979 </t>
  </si>
  <si>
    <t> 14.08.1981 07:08 </t>
  </si>
  <si>
    <t> 0.0013 </t>
  </si>
  <si>
    <t>2444833.302 </t>
  </si>
  <si>
    <t> 16.08.1981 19:14 </t>
  </si>
  <si>
    <t> 0.012 </t>
  </si>
  <si>
    <t>2444835.781 </t>
  </si>
  <si>
    <t> 19.08.1981 06:44 </t>
  </si>
  <si>
    <t>2444835.7833 </t>
  </si>
  <si>
    <t> 19.08.1981 06:47 </t>
  </si>
  <si>
    <t>2444840.7686 </t>
  </si>
  <si>
    <t> 24.08.1981 06:26 </t>
  </si>
  <si>
    <t> -0.0002 </t>
  </si>
  <si>
    <t>2444848.258 </t>
  </si>
  <si>
    <t> 31.08.1981 18:11 </t>
  </si>
  <si>
    <t>2444850.7413 </t>
  </si>
  <si>
    <t> 03.09.1981 05:47 </t>
  </si>
  <si>
    <t>2444865.701 </t>
  </si>
  <si>
    <t> 18.09.1981 04:49 </t>
  </si>
  <si>
    <t>2444870.685 </t>
  </si>
  <si>
    <t> 23.09.1981 04:26 </t>
  </si>
  <si>
    <t>2444870.694 </t>
  </si>
  <si>
    <t> 23.09.1981 04:39 </t>
  </si>
  <si>
    <t>2444875.674 </t>
  </si>
  <si>
    <t> 28.09.1981 04:10 </t>
  </si>
  <si>
    <t>2444875.678 </t>
  </si>
  <si>
    <t> 28.09.1981 04:16 </t>
  </si>
  <si>
    <t>2444875.680 </t>
  </si>
  <si>
    <t> 28.09.1981 04:19 </t>
  </si>
  <si>
    <t>2444875.683 </t>
  </si>
  <si>
    <t> 28.09.1981 04:23 </t>
  </si>
  <si>
    <t> E.Halbach </t>
  </si>
  <si>
    <t>2444880.658 </t>
  </si>
  <si>
    <t> 03.10.1981 03:47 </t>
  </si>
  <si>
    <t>2444880.667 </t>
  </si>
  <si>
    <t> 03.10.1981 04:00 </t>
  </si>
  <si>
    <t>2444885.643 </t>
  </si>
  <si>
    <t> 08.10.1981 03:25 </t>
  </si>
  <si>
    <t>2444885.652 </t>
  </si>
  <si>
    <t> 08.10.1981 03:38 </t>
  </si>
  <si>
    <t> P.Kirby </t>
  </si>
  <si>
    <t>2444895.628 </t>
  </si>
  <si>
    <t> 18.10.1981 03:04 </t>
  </si>
  <si>
    <t> BBS 57 </t>
  </si>
  <si>
    <t>2444910.583 </t>
  </si>
  <si>
    <t> 02.11.1981 01:59 </t>
  </si>
  <si>
    <t>2444930.516 </t>
  </si>
  <si>
    <t> 22.11.1981 00:23 </t>
  </si>
  <si>
    <t>2444970.407 </t>
  </si>
  <si>
    <t> 31.12.1981 21:46 </t>
  </si>
  <si>
    <t> BBS 58 </t>
  </si>
  <si>
    <t>2444970.412 </t>
  </si>
  <si>
    <t> 31.12.1981 21:53 </t>
  </si>
  <si>
    <t>2444980.383 </t>
  </si>
  <si>
    <t> 10.01.1982 21:11 </t>
  </si>
  <si>
    <t>2444985.367 </t>
  </si>
  <si>
    <t> 15.01.1982 20:48 </t>
  </si>
  <si>
    <t>2444985.369 </t>
  </si>
  <si>
    <t> 15.01.1982 20:51 </t>
  </si>
  <si>
    <t>2444995.345 </t>
  </si>
  <si>
    <t> 25.01.1982 20:16 </t>
  </si>
  <si>
    <t>2445010.291 </t>
  </si>
  <si>
    <t> 09.02.1982 18:59 </t>
  </si>
  <si>
    <t> BBS 59 </t>
  </si>
  <si>
    <t>2445015.287 </t>
  </si>
  <si>
    <t> 14.02.1982 18:53 </t>
  </si>
  <si>
    <t>2445022.763 </t>
  </si>
  <si>
    <t> 22.02.1982 06:18 </t>
  </si>
  <si>
    <t>2445037.717 </t>
  </si>
  <si>
    <t> 09.03.1982 05:12 </t>
  </si>
  <si>
    <t>2445052.679 </t>
  </si>
  <si>
    <t> 24.03.1982 04:17 </t>
  </si>
  <si>
    <t>2445092.576 </t>
  </si>
  <si>
    <t> 03.05.1982 01:49 </t>
  </si>
  <si>
    <t> BBS 60 </t>
  </si>
  <si>
    <t>2445097.556 </t>
  </si>
  <si>
    <t> 08.05.1982 01:20 </t>
  </si>
  <si>
    <t>2445102.540 </t>
  </si>
  <si>
    <t> 13.05.1982 00:57 </t>
  </si>
  <si>
    <t> MVS 10.42 </t>
  </si>
  <si>
    <t>2445117.502 </t>
  </si>
  <si>
    <t> 28.05.1982 00:02 </t>
  </si>
  <si>
    <t>2445122.486 </t>
  </si>
  <si>
    <t> 01.06.1982 23:39 </t>
  </si>
  <si>
    <t> BBS 61 </t>
  </si>
  <si>
    <t>2445122.492 </t>
  </si>
  <si>
    <t> 01.06.1982 23:48 </t>
  </si>
  <si>
    <t>2445167.376 </t>
  </si>
  <si>
    <t> 16.07.1982 21:01 </t>
  </si>
  <si>
    <t>2445172.348 </t>
  </si>
  <si>
    <t> 21.07.1982 20:21 </t>
  </si>
  <si>
    <t>2445179.8252 </t>
  </si>
  <si>
    <t> 29.07.1982 07:48 </t>
  </si>
  <si>
    <t> 0.0019 </t>
  </si>
  <si>
    <t>2445199.771 </t>
  </si>
  <si>
    <t> 18.08.1982 06:30 </t>
  </si>
  <si>
    <t>2445229.6853 </t>
  </si>
  <si>
    <t> 17.09.1982 04:26 </t>
  </si>
  <si>
    <t> 0.0011 </t>
  </si>
  <si>
    <t> D.R.Faulkner </t>
  </si>
  <si>
    <t>IBVS 2321 </t>
  </si>
  <si>
    <t>2445229.688 </t>
  </si>
  <si>
    <t> 17.09.1982 04:30 </t>
  </si>
  <si>
    <t>2445259.6035 </t>
  </si>
  <si>
    <t> 17.10.1982 02:29 </t>
  </si>
  <si>
    <t> 0.0027 </t>
  </si>
  <si>
    <t>2445264.5910 </t>
  </si>
  <si>
    <t> 22.10.1982 02:11 </t>
  </si>
  <si>
    <t> 0.0041 </t>
  </si>
  <si>
    <t>2445264.596 </t>
  </si>
  <si>
    <t> 22.10.1982 02:18 </t>
  </si>
  <si>
    <t>2445279.549 </t>
  </si>
  <si>
    <t> 06.11.1982 01:10 </t>
  </si>
  <si>
    <t>2445294.514 </t>
  </si>
  <si>
    <t> 21.11.1982 00:20 </t>
  </si>
  <si>
    <t> BBS 64 </t>
  </si>
  <si>
    <t>2445324.431 </t>
  </si>
  <si>
    <t> 20.12.1982 22:20 </t>
  </si>
  <si>
    <t> BBS 65 </t>
  </si>
  <si>
    <t>2445334.397 </t>
  </si>
  <si>
    <t> 30.12.1982 21:31 </t>
  </si>
  <si>
    <t>2445334.404 </t>
  </si>
  <si>
    <t> 30.12.1982 21:41 </t>
  </si>
  <si>
    <t>2445349.365 </t>
  </si>
  <si>
    <t> 14.01.1983 20:45 </t>
  </si>
  <si>
    <t>2445354.347 </t>
  </si>
  <si>
    <t> 19.01.1983 20:19 </t>
  </si>
  <si>
    <t>2445359.330 </t>
  </si>
  <si>
    <t> 24.01.1983 19:55 </t>
  </si>
  <si>
    <t>2445379.273 </t>
  </si>
  <si>
    <t> 13.02.1983 18:33 </t>
  </si>
  <si>
    <t>2445379.280 </t>
  </si>
  <si>
    <t> 13.02.1983 18:43 </t>
  </si>
  <si>
    <t>2445389.246 </t>
  </si>
  <si>
    <t>IBVS 6244</t>
  </si>
  <si>
    <t>OEJV 0191</t>
  </si>
  <si>
    <t> 07.08.1967 12:56 </t>
  </si>
  <si>
    <t>2439710.044 </t>
  </si>
  <si>
    <t> 07.08.1967 13:03 </t>
  </si>
  <si>
    <t> S.Kizaki </t>
  </si>
  <si>
    <t>2439727.473 </t>
  </si>
  <si>
    <t> 24.08.1967 23:21 </t>
  </si>
  <si>
    <t> -0.055 </t>
  </si>
  <si>
    <t> N.Güdür </t>
  </si>
  <si>
    <t>2439727.480 </t>
  </si>
  <si>
    <t> 24.08.1967 23:31 </t>
  </si>
  <si>
    <t> -0.048 </t>
  </si>
  <si>
    <t> H.Kurutac </t>
  </si>
  <si>
    <t>2439762.393 </t>
  </si>
  <si>
    <t> 28.09.1967 21:25 </t>
  </si>
  <si>
    <t> ORI 105 </t>
  </si>
  <si>
    <t>2439777.353 </t>
  </si>
  <si>
    <t> 13.10.1967 20:28 </t>
  </si>
  <si>
    <t>2439787.3243 </t>
  </si>
  <si>
    <t> 23.10.1967 19:46 </t>
  </si>
  <si>
    <t> -0.0372 </t>
  </si>
  <si>
    <t> COSP 9.168 </t>
  </si>
  <si>
    <t>2439834.688 </t>
  </si>
  <si>
    <t> 10.12.1967 04:30 </t>
  </si>
  <si>
    <t> S.Cook </t>
  </si>
  <si>
    <t>IBVS 795 </t>
  </si>
  <si>
    <t>2439839.674 </t>
  </si>
  <si>
    <t> 15.12.1967 04:10 </t>
  </si>
  <si>
    <t>2439844.666 </t>
  </si>
  <si>
    <t> 20.12.1967 03:59 </t>
  </si>
  <si>
    <t>2439849.650 </t>
  </si>
  <si>
    <t> 25.12.1967 03:36 </t>
  </si>
  <si>
    <t>2439854.629 </t>
  </si>
  <si>
    <t> 30.12.1967 03:05 </t>
  </si>
  <si>
    <t> -0.045 </t>
  </si>
  <si>
    <t>2439857.14 </t>
  </si>
  <si>
    <t> 01.01.1968 15:21 </t>
  </si>
  <si>
    <t> -0.03 </t>
  </si>
  <si>
    <t>2439859.622 </t>
  </si>
  <si>
    <t> 04.01.1968 02:55 </t>
  </si>
  <si>
    <t>2439867.114 </t>
  </si>
  <si>
    <t> 11.01.1968 14:44 </t>
  </si>
  <si>
    <t>2439872.092 </t>
  </si>
  <si>
    <t> 16.01.1968 14:12 </t>
  </si>
  <si>
    <t>2439877.079 </t>
  </si>
  <si>
    <t> 21.01.1968 13:53 </t>
  </si>
  <si>
    <t>2439882.063 </t>
  </si>
  <si>
    <t> 26.01.1968 13:30 </t>
  </si>
  <si>
    <t>2439892.036 </t>
  </si>
  <si>
    <t> 05.02.1968 12:51 </t>
  </si>
  <si>
    <t>2439911.979 </t>
  </si>
  <si>
    <t> 25.02.1968 11:29 </t>
  </si>
  <si>
    <t>2439921.948 </t>
  </si>
  <si>
    <t> 06.03.1968 10:45 </t>
  </si>
  <si>
    <t>2439929.413 </t>
  </si>
  <si>
    <t> 13.03.1968 21:54 </t>
  </si>
  <si>
    <t> -0.052 </t>
  </si>
  <si>
    <t> R.Germann </t>
  </si>
  <si>
    <t> ORI 106 </t>
  </si>
  <si>
    <t>2439939.401 </t>
  </si>
  <si>
    <t> 23.03.1968 21:37 </t>
  </si>
  <si>
    <t>2439944.388 </t>
  </si>
  <si>
    <t> 28.03.1968 21:18 </t>
  </si>
  <si>
    <t>2440086.4908 </t>
  </si>
  <si>
    <t> 17.08.1968 23:46 </t>
  </si>
  <si>
    <t> -0.0364 </t>
  </si>
  <si>
    <t>IBVS 456 </t>
  </si>
  <si>
    <t>2440086.4957 </t>
  </si>
  <si>
    <t> 17.08.1968 23:53 </t>
  </si>
  <si>
    <t> -0.0315 </t>
  </si>
  <si>
    <t>IBVS 394 </t>
  </si>
  <si>
    <t>2440096.4620 </t>
  </si>
  <si>
    <t> 27.08.1968 23:05 </t>
  </si>
  <si>
    <t> -0.0374 </t>
  </si>
  <si>
    <t>2440101.447 </t>
  </si>
  <si>
    <t> 01.09.1968 22:43 </t>
  </si>
  <si>
    <t> ORI 109 </t>
  </si>
  <si>
    <t>2440101.4483 </t>
  </si>
  <si>
    <t> 01.09.1968 22:45 </t>
  </si>
  <si>
    <t>2440111.4211 </t>
  </si>
  <si>
    <t> 11.09.1968 22:06 </t>
  </si>
  <si>
    <t> -0.0366 </t>
  </si>
  <si>
    <t>2440116.4211 </t>
  </si>
  <si>
    <t> 16.09.1968 22:06 </t>
  </si>
  <si>
    <t> -0.0227 </t>
  </si>
  <si>
    <t>2440121.3883 </t>
  </si>
  <si>
    <t> 21.09.1968 21:19 </t>
  </si>
  <si>
    <t> -0.0416 </t>
  </si>
  <si>
    <t>2440136.350 </t>
  </si>
  <si>
    <t> 06.10.1968 20:24 </t>
  </si>
  <si>
    <t>2440136.3542 </t>
  </si>
  <si>
    <t> 06.10.1968 20:30 </t>
  </si>
  <si>
    <t> -0.0340 </t>
  </si>
  <si>
    <t>2440141.335 </t>
  </si>
  <si>
    <t> 11.10.1968 20:02 </t>
  </si>
  <si>
    <t>2440141.336 </t>
  </si>
  <si>
    <t> 11.10.1968 20:03 </t>
  </si>
  <si>
    <t> ORI 110 </t>
  </si>
  <si>
    <t>2440151.3052 </t>
  </si>
  <si>
    <t> 21.10.1968 19:19 </t>
  </si>
  <si>
    <t> -0.0413 </t>
  </si>
  <si>
    <t>2440151.311 </t>
  </si>
  <si>
    <t> 21.10.1968 19:27 </t>
  </si>
  <si>
    <t>2440151.312 </t>
  </si>
  <si>
    <t> 21.10.1968 19:29 </t>
  </si>
  <si>
    <t>2440161.281 </t>
  </si>
  <si>
    <t> 31.10.1968 18:44 </t>
  </si>
  <si>
    <t>2440178.733 </t>
  </si>
  <si>
    <t> 18.11.1968 05:35 </t>
  </si>
  <si>
    <t>2440213.6372 </t>
  </si>
  <si>
    <t> 23.12.1968 03:17 </t>
  </si>
  <si>
    <t> -0.0354 </t>
  </si>
  <si>
    <t> Bakos &amp; Tremko </t>
  </si>
  <si>
    <t> BAC 24.298 </t>
  </si>
  <si>
    <t>2440228.5925 </t>
  </si>
  <si>
    <t> 07.01.1969 02:13 </t>
  </si>
  <si>
    <t> -0.0384 </t>
  </si>
  <si>
    <t>2440233.5810 </t>
  </si>
  <si>
    <t> 12.01.1969 01:56 </t>
  </si>
  <si>
    <t> -0.0360 </t>
  </si>
  <si>
    <t>2440243.5555 </t>
  </si>
  <si>
    <t> 22.01.1969 01:19 </t>
  </si>
  <si>
    <t> -0.0337 </t>
  </si>
  <si>
    <t> JRAC 71.234 </t>
  </si>
  <si>
    <t>2440273.4695 </t>
  </si>
  <si>
    <t> 20.02.1969 23:16 </t>
  </si>
  <si>
    <t> -0.0363 </t>
  </si>
  <si>
    <t>2440283.435 </t>
  </si>
  <si>
    <t> 02.03.1969 22:26 </t>
  </si>
  <si>
    <t> ORI 112 </t>
  </si>
  <si>
    <t>2440283.444 </t>
  </si>
  <si>
    <t> 02.03.1969 22:39 </t>
  </si>
  <si>
    <t>2440288.426 </t>
  </si>
  <si>
    <t> 07.03.1969 22:13 </t>
  </si>
  <si>
    <t>2440288.427 </t>
  </si>
  <si>
    <t> 07.03.1969 22:14 </t>
  </si>
  <si>
    <t>2440318.349 </t>
  </si>
  <si>
    <t> 06.04.1969 20:22 </t>
  </si>
  <si>
    <t> ORI 113 </t>
  </si>
  <si>
    <t>2440380.672 </t>
  </si>
  <si>
    <t> 08.06.1969 04:07 </t>
  </si>
  <si>
    <t> J.Bortle </t>
  </si>
  <si>
    <t>2440425.547 </t>
  </si>
  <si>
    <t> 23.07.1969 01:07 </t>
  </si>
  <si>
    <t> ORI 114 </t>
  </si>
  <si>
    <t>2440430.532 </t>
  </si>
  <si>
    <t> 28.07.1969 00:46 </t>
  </si>
  <si>
    <t>2440440.506 </t>
  </si>
  <si>
    <t> 07.08.1969 00:08 </t>
  </si>
  <si>
    <t>2440440.5195 </t>
  </si>
  <si>
    <t> 07.08.1969 00:28 </t>
  </si>
  <si>
    <t> -0.0205 </t>
  </si>
  <si>
    <t>2440485.381 </t>
  </si>
  <si>
    <t> 20.09.1969 21:08 </t>
  </si>
  <si>
    <t> ORI 115 </t>
  </si>
  <si>
    <t>2440485.388 </t>
  </si>
  <si>
    <t> 20.09.1969 21:18 </t>
  </si>
  <si>
    <t>2440495.353 </t>
  </si>
  <si>
    <t> 30.09.1969 20:28 </t>
  </si>
  <si>
    <t>2440500.336 </t>
  </si>
  <si>
    <t> 05.10.1969 20:03 </t>
  </si>
  <si>
    <t>2440510.308 </t>
  </si>
  <si>
    <t> 15.10.1969 19:23 </t>
  </si>
  <si>
    <t> ORI 116 </t>
  </si>
  <si>
    <t>2440510.312 </t>
  </si>
  <si>
    <t> 15.10.1969 19:29 </t>
  </si>
  <si>
    <t>2440512.8046 </t>
  </si>
  <si>
    <t> 18.10.1969 07:18 </t>
  </si>
  <si>
    <t> C.D.Scarfe </t>
  </si>
  <si>
    <t>IBVS 844 </t>
  </si>
  <si>
    <t>2440512.809 </t>
  </si>
  <si>
    <t> 18.10.1969 07:24 </t>
  </si>
  <si>
    <t>2440515.290 </t>
  </si>
  <si>
    <t> 20.10.1969 18:57 </t>
  </si>
  <si>
    <t>2440515.298 </t>
  </si>
  <si>
    <t> 20.10.1969 19:09 </t>
  </si>
  <si>
    <t>2440520.275 </t>
  </si>
  <si>
    <t> 25.10.1969 18:36 </t>
  </si>
  <si>
    <t>2440557.681 </t>
  </si>
  <si>
    <t> 02.12.1969 04:20 </t>
  </si>
  <si>
    <t>2440562.663 </t>
  </si>
  <si>
    <t> 07.12.1969 03:54 </t>
  </si>
  <si>
    <t>2440597.577 </t>
  </si>
  <si>
    <t> 11.01.1970 01:50 </t>
  </si>
  <si>
    <t> M.Daw </t>
  </si>
  <si>
    <t> AVSJ 4.88 </t>
  </si>
  <si>
    <t> R.Sweetsir </t>
  </si>
  <si>
    <t>2440644.9351 </t>
  </si>
  <si>
    <t> 27.02.1970 10:26 </t>
  </si>
  <si>
    <t> -0.0348 </t>
  </si>
  <si>
    <t> D.S.Hall </t>
  </si>
  <si>
    <t>IBVS 847 </t>
  </si>
  <si>
    <t>2440652.429 </t>
  </si>
  <si>
    <t> 06.03.1970 22:17 </t>
  </si>
  <si>
    <t> ORI 118 </t>
  </si>
  <si>
    <t>2440664.877 </t>
  </si>
  <si>
    <t> 19.03.1970 09:02 </t>
  </si>
  <si>
    <t> J.Silhan </t>
  </si>
  <si>
    <t> BRNO 12 </t>
  </si>
  <si>
    <t>2440664.878 </t>
  </si>
  <si>
    <t> 19.03.1970 09:04 </t>
  </si>
  <si>
    <t> J.Bucek </t>
  </si>
  <si>
    <t>2440667.375 </t>
  </si>
  <si>
    <t> 21.03.1970 21:00 </t>
  </si>
  <si>
    <t>2440672.361 </t>
  </si>
  <si>
    <t> 26.03.1970 20:39 </t>
  </si>
  <si>
    <t>2440679.8413 </t>
  </si>
  <si>
    <t> 03.04.1970 08:11 </t>
  </si>
  <si>
    <t> -0.0312 </t>
  </si>
  <si>
    <t>2440709.762 </t>
  </si>
  <si>
    <t> 03.05.1970 06:17 </t>
  </si>
  <si>
    <t>2440709.764 </t>
  </si>
  <si>
    <t> 03.05.1970 06:20 </t>
  </si>
  <si>
    <t> J.Green </t>
  </si>
  <si>
    <t>2440744.665 </t>
  </si>
  <si>
    <t> 07.06.1970 03:57 </t>
  </si>
  <si>
    <t>2440779.551 </t>
  </si>
  <si>
    <t> 12.07.1970 01:13 </t>
  </si>
  <si>
    <t>2440789.529 </t>
  </si>
  <si>
    <t> 22.07.1970 00:41 </t>
  </si>
  <si>
    <t>2440799.508 </t>
  </si>
  <si>
    <t> 01.08.1970 00:11 </t>
  </si>
  <si>
    <t> ORI 120 </t>
  </si>
  <si>
    <t>2440799.517 </t>
  </si>
  <si>
    <t> 01.08.1970 00:24 </t>
  </si>
  <si>
    <t>2440804.495 </t>
  </si>
  <si>
    <t> 05.08.1970 23:52 </t>
  </si>
  <si>
    <t>BAVM 25 </t>
  </si>
  <si>
    <t>2440809.4802 </t>
  </si>
  <si>
    <t> 10.08.1970 23:31 </t>
  </si>
  <si>
    <t> -0.0308 </t>
  </si>
  <si>
    <t> O.Demircan </t>
  </si>
  <si>
    <t>IBVS 530 </t>
  </si>
  <si>
    <t>2440814.464 </t>
  </si>
  <si>
    <t> 15.08.1970 23:08 </t>
  </si>
  <si>
    <t> ORI 121 </t>
  </si>
  <si>
    <t>2440824.434 </t>
  </si>
  <si>
    <t> 25.08.1970 22:24 </t>
  </si>
  <si>
    <t>2440824.440 </t>
  </si>
  <si>
    <t> 25.08.1970 22:33 </t>
  </si>
  <si>
    <t>2440824.443 </t>
  </si>
  <si>
    <t> 25.08.1970 22:37 </t>
  </si>
  <si>
    <t>2440839.395 </t>
  </si>
  <si>
    <t> 09.09.1970 21:28 </t>
  </si>
  <si>
    <t> A.Kovarik </t>
  </si>
  <si>
    <t>2440839.397 </t>
  </si>
  <si>
    <t> 09.09.1970 21:31 </t>
  </si>
  <si>
    <t>2440839.398 </t>
  </si>
  <si>
    <t> 09.09.1970 21:33 </t>
  </si>
  <si>
    <t>2440839.402 </t>
  </si>
  <si>
    <t> 09.09.1970 21:38 </t>
  </si>
  <si>
    <t>2440844.382 </t>
  </si>
  <si>
    <t> 14.09.1970 21:10 </t>
  </si>
  <si>
    <t>2440849.371 </t>
  </si>
  <si>
    <t> 19.09.1970 20:54 </t>
  </si>
  <si>
    <t>2440854.347 </t>
  </si>
  <si>
    <t> 24.09.1970 20:19 </t>
  </si>
  <si>
    <t>2440854.356 </t>
  </si>
  <si>
    <t> 24.09.1970 20:32 </t>
  </si>
  <si>
    <t>2440854.3560 </t>
  </si>
  <si>
    <t> -0.0298 </t>
  </si>
  <si>
    <t> C.Endres </t>
  </si>
  <si>
    <t>2440854.361 </t>
  </si>
  <si>
    <t> 24.09.1970 20:39 </t>
  </si>
  <si>
    <t>2440859.332 </t>
  </si>
  <si>
    <t> 29.09.1970 19:58 </t>
  </si>
  <si>
    <t> B.Wybranski </t>
  </si>
  <si>
    <t>2440859.341 </t>
  </si>
  <si>
    <t> 29.09.1970 20:11 </t>
  </si>
  <si>
    <t> J.Hübscher </t>
  </si>
  <si>
    <t>2440859.342 </t>
  </si>
  <si>
    <t> 29.09.1970 20:12 </t>
  </si>
  <si>
    <t>2440859.347 </t>
  </si>
  <si>
    <t> 29.09.1970 20:19 </t>
  </si>
  <si>
    <t>2440874.3009 </t>
  </si>
  <si>
    <t> 14.10.1970 19:13 </t>
  </si>
  <si>
    <t> -0.0293 </t>
  </si>
  <si>
    <t> H.Donmez </t>
  </si>
  <si>
    <t>2440991.473 </t>
  </si>
  <si>
    <t> 08.02.1971 23:21 </t>
  </si>
  <si>
    <t> ORI 124 </t>
  </si>
  <si>
    <t>2441068.767 </t>
  </si>
  <si>
    <t> 27.04.1971 06:24 </t>
  </si>
  <si>
    <t> I.Lenss </t>
  </si>
  <si>
    <t> AVSJ 5.33 </t>
  </si>
  <si>
    <t>2441143.548 </t>
  </si>
  <si>
    <t> 11.07.1971 01:09 </t>
  </si>
  <si>
    <t> ORI 126 </t>
  </si>
  <si>
    <t>2441148.545 </t>
  </si>
  <si>
    <t>JAVSO..43..238</t>
  </si>
  <si>
    <t>JAVSO..45..121</t>
  </si>
  <si>
    <t>JAVSO..46…79 (2018)</t>
  </si>
  <si>
    <t>2447161.833 </t>
  </si>
  <si>
    <t> 01.01.1988 07:59 </t>
  </si>
  <si>
    <t>2447181.778 </t>
  </si>
  <si>
    <t> 21.01.1988 06:40 </t>
  </si>
  <si>
    <t> MVS 11.164 </t>
  </si>
  <si>
    <t>2447226.646 </t>
  </si>
  <si>
    <t> 06.03.1988 03:30 </t>
  </si>
  <si>
    <t>2447231.632 </t>
  </si>
  <si>
    <t> 11.03.1988 03:10 </t>
  </si>
  <si>
    <t>2447236.619 </t>
  </si>
  <si>
    <t> 16.03.1988 02:51 </t>
  </si>
  <si>
    <t> 0.032 </t>
  </si>
  <si>
    <t>2447261.547 </t>
  </si>
  <si>
    <t> 10.04.1988 01:07 </t>
  </si>
  <si>
    <t> BBS 88 </t>
  </si>
  <si>
    <t>2447296.414 </t>
  </si>
  <si>
    <t> 14.05.1988 21:56 </t>
  </si>
  <si>
    <t> F.Reinberk </t>
  </si>
  <si>
    <t>2447296.416 </t>
  </si>
  <si>
    <t> 14.05.1988 21:59 </t>
  </si>
  <si>
    <t> M.Navratil </t>
  </si>
  <si>
    <t>2447358.776 </t>
  </si>
  <si>
    <t> 16.07.1988 06:37 </t>
  </si>
  <si>
    <t>2447361.2810 </t>
  </si>
  <si>
    <t> 18.07.1988 18:44 </t>
  </si>
  <si>
    <t> 0.0412 </t>
  </si>
  <si>
    <t>IBVS 3435 </t>
  </si>
  <si>
    <t>2447366.2650 </t>
  </si>
  <si>
    <t> 23.07.1988 18:21 </t>
  </si>
  <si>
    <t> 0.0391 </t>
  </si>
  <si>
    <t>2447378.733 </t>
  </si>
  <si>
    <t> 05.08.1988 05:35 </t>
  </si>
  <si>
    <t> B.Lux </t>
  </si>
  <si>
    <t>2447388.693 </t>
  </si>
  <si>
    <t> 15.08.1988 04:37 </t>
  </si>
  <si>
    <t>2447403.662 </t>
  </si>
  <si>
    <t> 30.08.1988 03:53 </t>
  </si>
  <si>
    <t>2447413.635 </t>
  </si>
  <si>
    <t> 09.09.1988 03:14 </t>
  </si>
  <si>
    <t> 0.041 </t>
  </si>
  <si>
    <t>2447483.428 </t>
  </si>
  <si>
    <t> 17.11.1988 22:16 </t>
  </si>
  <si>
    <t> BBS 90 </t>
  </si>
  <si>
    <t>2447553.241 </t>
  </si>
  <si>
    <t> 26.01.1989 17:47 </t>
  </si>
  <si>
    <t> MVS 12.16 </t>
  </si>
  <si>
    <t>2447565.708 </t>
  </si>
  <si>
    <t> 08.02.1989 04:59 </t>
  </si>
  <si>
    <t>2447585.648 </t>
  </si>
  <si>
    <t> 28.02.1989 03:33 </t>
  </si>
  <si>
    <t>2447625.531 </t>
  </si>
  <si>
    <t> 09.04.1989 00:44 </t>
  </si>
  <si>
    <t> J.Vandenbroere </t>
  </si>
  <si>
    <t> BBS 92 </t>
  </si>
  <si>
    <t>2447625.542 </t>
  </si>
  <si>
    <t> 09.04.1989 01:00 </t>
  </si>
  <si>
    <t> Y.Thirionet </t>
  </si>
  <si>
    <t>2447625.544 </t>
  </si>
  <si>
    <t> 09.04.1989 01:03 </t>
  </si>
  <si>
    <t> C.Blanchart </t>
  </si>
  <si>
    <t>2447640.499 </t>
  </si>
  <si>
    <t> 23.04.1989 23:58 </t>
  </si>
  <si>
    <t> BBS 91 </t>
  </si>
  <si>
    <t>2447645.486 </t>
  </si>
  <si>
    <t> 28.04.1989 23:39 </t>
  </si>
  <si>
    <t>2447645.490 </t>
  </si>
  <si>
    <t> 28.04.1989 23:45 </t>
  </si>
  <si>
    <t> 0.043 </t>
  </si>
  <si>
    <t> C.Friedlingstein </t>
  </si>
  <si>
    <t>2447660.442 </t>
  </si>
  <si>
    <t> 13.05.1989 22:36 </t>
  </si>
  <si>
    <t> 0.036 </t>
  </si>
  <si>
    <t> MVS 12.51 </t>
  </si>
  <si>
    <t>2447665.421 </t>
  </si>
  <si>
    <t> 18.05.1989 22:06 </t>
  </si>
  <si>
    <t>2447712.797 </t>
  </si>
  <si>
    <t> 05.07.1989 07:07 </t>
  </si>
  <si>
    <t>2447717.780 </t>
  </si>
  <si>
    <t> 10.07.1989 06:43 </t>
  </si>
  <si>
    <t>2447722.7691 </t>
  </si>
  <si>
    <t> 15.07.1989 06:27 </t>
  </si>
  <si>
    <t> 0.0374 </t>
  </si>
  <si>
    <t> E.Olson </t>
  </si>
  <si>
    <t>2447747.700 </t>
  </si>
  <si>
    <t> 09.08.1989 04:48 </t>
  </si>
  <si>
    <t>2447752.686 </t>
  </si>
  <si>
    <t> 14.08.1989 04:27 </t>
  </si>
  <si>
    <t>2447757.678 </t>
  </si>
  <si>
    <t> 19.08.1989 04:16 </t>
  </si>
  <si>
    <t>2447772.631 </t>
  </si>
  <si>
    <t> 03.09.1989 03:08 </t>
  </si>
  <si>
    <t>2447772.635 </t>
  </si>
  <si>
    <t> 03.09.1989 03:14 </t>
  </si>
  <si>
    <t>2447817.507 </t>
  </si>
  <si>
    <t> 18.10.1989 00:10 </t>
  </si>
  <si>
    <t> BBS 93 </t>
  </si>
  <si>
    <t>2447827.479 </t>
  </si>
  <si>
    <t> 27.10.1989 23:29 </t>
  </si>
  <si>
    <t> J.Borovicka </t>
  </si>
  <si>
    <t>2447857.403 </t>
  </si>
  <si>
    <t> 26.11.1989 21:40 </t>
  </si>
  <si>
    <t> 0.047 </t>
  </si>
  <si>
    <t>2447862.390 </t>
  </si>
  <si>
    <t> 01.12.1989 21:21 </t>
  </si>
  <si>
    <t> 0.048 </t>
  </si>
  <si>
    <t> A.Szauer </t>
  </si>
  <si>
    <t> MTEO 20.35 </t>
  </si>
  <si>
    <t>2447864.8764 </t>
  </si>
  <si>
    <t> 04.12.1989 09:02 </t>
  </si>
  <si>
    <t> 0.0410 </t>
  </si>
  <si>
    <t>2447882.330 </t>
  </si>
  <si>
    <t> 21.12.1989 19:55 </t>
  </si>
  <si>
    <t>2447887.307 </t>
  </si>
  <si>
    <t> 26.12.1989 19:22 </t>
  </si>
  <si>
    <t>2447914.740 </t>
  </si>
  <si>
    <t> 23.01.1990 05:45 </t>
  </si>
  <si>
    <t>2447914.749 </t>
  </si>
  <si>
    <t> 23.01.1990 05:58 </t>
  </si>
  <si>
    <t> 0.053 </t>
  </si>
  <si>
    <t>2447954.622 </t>
  </si>
  <si>
    <t> 04.03.1990 02:55 </t>
  </si>
  <si>
    <t>2448024.443 </t>
  </si>
  <si>
    <t> 12.05.1990 22:37 </t>
  </si>
  <si>
    <t> BBS 95 </t>
  </si>
  <si>
    <t>2448066.810 </t>
  </si>
  <si>
    <t> 24.06.1990 07:26 </t>
  </si>
  <si>
    <t>2448086.757 </t>
  </si>
  <si>
    <t> 14.07.1990 06:10 </t>
  </si>
  <si>
    <t> P.Sventek </t>
  </si>
  <si>
    <t>2448171.534 </t>
  </si>
  <si>
    <t> 07.10.1990 00:48 </t>
  </si>
  <si>
    <t> 0.054 </t>
  </si>
  <si>
    <t> BBS 96 </t>
  </si>
  <si>
    <t>2448256.291 </t>
  </si>
  <si>
    <t> 30.12.1990 18:59 </t>
  </si>
  <si>
    <t> MVS 12.103 </t>
  </si>
  <si>
    <t>2448308.647 </t>
  </si>
  <si>
    <t> 21.02.1991 03:31 </t>
  </si>
  <si>
    <t>2448348.529 </t>
  </si>
  <si>
    <t> 02.04.1991 00:41 </t>
  </si>
  <si>
    <t> BBS 97 </t>
  </si>
  <si>
    <t>2448373.461 </t>
  </si>
  <si>
    <t> 26.04.1991 23:03 </t>
  </si>
  <si>
    <t> BBS 98 </t>
  </si>
  <si>
    <t>2448415.842 </t>
  </si>
  <si>
    <t> 08.06.1991 08:12 </t>
  </si>
  <si>
    <t>2448480.667 </t>
  </si>
  <si>
    <t> 12.08.1991 04:00 </t>
  </si>
  <si>
    <t>2448480.670 </t>
  </si>
  <si>
    <t> 12.08.1991 04:04 </t>
  </si>
  <si>
    <t> 0.052 </t>
  </si>
  <si>
    <t> C.Hesseltine </t>
  </si>
  <si>
    <t>2448555.454 </t>
  </si>
  <si>
    <t> 25.10.1991 22:53 </t>
  </si>
  <si>
    <t> A.Kratochvil </t>
  </si>
  <si>
    <t> BRNO 31 </t>
  </si>
  <si>
    <t>2448555.458 </t>
  </si>
  <si>
    <t> 25.10.1991 22:59 </t>
  </si>
  <si>
    <t>2448555.466 </t>
  </si>
  <si>
    <t> 25.10.1991 23:11 </t>
  </si>
  <si>
    <t> 0.056 </t>
  </si>
  <si>
    <t> M.Vetrovcova </t>
  </si>
  <si>
    <t>2448555.477 </t>
  </si>
  <si>
    <t> 25.10.1991 23:26 </t>
  </si>
  <si>
    <t> 0.067 </t>
  </si>
  <si>
    <t> P.Masek </t>
  </si>
  <si>
    <t>2448555.484 </t>
  </si>
  <si>
    <t> 25.10.1991 23:36 </t>
  </si>
  <si>
    <t> 0.074 </t>
  </si>
  <si>
    <t> M.Zibar </t>
  </si>
  <si>
    <t>2448562.9387 </t>
  </si>
  <si>
    <t> 02.11.1991 10:31 </t>
  </si>
  <si>
    <t> 0.0500 </t>
  </si>
  <si>
    <t> B.Burnett </t>
  </si>
  <si>
    <t>2448567.9241 </t>
  </si>
  <si>
    <t> 07.11.1991 10:10 </t>
  </si>
  <si>
    <t> 0.0493 </t>
  </si>
  <si>
    <t>2448620.277 </t>
  </si>
  <si>
    <t> 29.12.1991 18:38 </t>
  </si>
  <si>
    <t> BBS 99 </t>
  </si>
  <si>
    <t>2448652.687 </t>
  </si>
  <si>
    <t> 31.01.1992 04:29 </t>
  </si>
  <si>
    <t> AOEB 4 </t>
  </si>
  <si>
    <t>2448662.666 </t>
  </si>
  <si>
    <t> 10.02.1992 03:59 </t>
  </si>
  <si>
    <t>2448682.608 </t>
  </si>
  <si>
    <t> 01.03.1992 02:35 </t>
  </si>
  <si>
    <t>2448722.498 </t>
  </si>
  <si>
    <t> 09.04.1992 23:57 </t>
  </si>
  <si>
    <t> W.Kriebel </t>
  </si>
  <si>
    <t>BAVM 60 </t>
  </si>
  <si>
    <t>2448727.483 </t>
  </si>
  <si>
    <t> 14.04.1992 23:35 </t>
  </si>
  <si>
    <t>2448869.596 </t>
  </si>
  <si>
    <t> 04.09.1992 02:18 </t>
  </si>
  <si>
    <t> 0.062 </t>
  </si>
  <si>
    <t>2448914.460 </t>
  </si>
  <si>
    <t> 18.10.1992 23:02 </t>
  </si>
  <si>
    <t> BBS 102 </t>
  </si>
  <si>
    <t>2448934.409 </t>
  </si>
  <si>
    <t> 07.11.1992 21:48 </t>
  </si>
  <si>
    <t> P.Molik </t>
  </si>
  <si>
    <t>OEJV 0060 </t>
  </si>
  <si>
    <t>2448954.356 </t>
  </si>
  <si>
    <t> 27.11.1992 20:32 </t>
  </si>
  <si>
    <t> 0.059 </t>
  </si>
  <si>
    <t> M.Csukas </t>
  </si>
  <si>
    <t>2448976.789 </t>
  </si>
  <si>
    <t> 20.12.1992 06:56 </t>
  </si>
  <si>
    <t>2448989.259 </t>
  </si>
  <si>
    <t> 01.01.1993 18:12 </t>
  </si>
  <si>
    <t>2449021.669 </t>
  </si>
  <si>
    <t> 03.02.1993 04:03 </t>
  </si>
  <si>
    <t> 0.060 </t>
  </si>
  <si>
    <t>2449061.553 </t>
  </si>
  <si>
    <t> 15.03.1993 01:16 </t>
  </si>
  <si>
    <t> BBS 103 </t>
  </si>
  <si>
    <t>2449066.536 </t>
  </si>
  <si>
    <t> 20.03.1993 00:51 </t>
  </si>
  <si>
    <t>2449066.537 </t>
  </si>
  <si>
    <t> 20.03.1993 00:53 </t>
  </si>
  <si>
    <t> ALBO 1994 2 </t>
  </si>
  <si>
    <t>2449101.446 </t>
  </si>
  <si>
    <t> 23.04.1993 22:42 </t>
  </si>
  <si>
    <t>2449133.843 </t>
  </si>
  <si>
    <t> 26.05.1993 08:13 </t>
  </si>
  <si>
    <t> 0.046 </t>
  </si>
  <si>
    <t>2449188.703 </t>
  </si>
  <si>
    <t> 20.07.1993 04:52 </t>
  </si>
  <si>
    <t> AOEB 7 </t>
  </si>
  <si>
    <t>2449253.528 </t>
  </si>
  <si>
    <t> 23.09.1993 00:40 </t>
  </si>
  <si>
    <t> 0.065 </t>
  </si>
  <si>
    <t>2449278.454 </t>
  </si>
  <si>
    <t> 17.10.1993 22:53 </t>
  </si>
  <si>
    <t> 0.061 </t>
  </si>
  <si>
    <t> M.Dahm </t>
  </si>
  <si>
    <t>BAVM 68 </t>
  </si>
  <si>
    <t>2449313.358 </t>
  </si>
  <si>
    <t> 21.11.1993 20:35 </t>
  </si>
  <si>
    <t> BBS 105 </t>
  </si>
  <si>
    <t>2449390.646 </t>
  </si>
  <si>
    <t> 07.02.1994 03:30 </t>
  </si>
  <si>
    <t>2449400.623 </t>
  </si>
  <si>
    <t> 17.02.1994 02:57 </t>
  </si>
  <si>
    <t> 0.070 </t>
  </si>
  <si>
    <t>2449410.586 </t>
  </si>
  <si>
    <t> 27.02.1994 02:03 </t>
  </si>
  <si>
    <t> BBS 106 </t>
  </si>
  <si>
    <t>2449580.095 </t>
  </si>
  <si>
    <t> 15.08.1994 14:16 </t>
  </si>
  <si>
    <t> Y.Takenaka </t>
  </si>
  <si>
    <t>2449580.113 </t>
  </si>
  <si>
    <t> 15.08.1994 14:42 </t>
  </si>
  <si>
    <t> M.Yamada </t>
  </si>
  <si>
    <t> VSOL 1995.5 </t>
  </si>
  <si>
    <t>2449587.597 </t>
  </si>
  <si>
    <t> 23.08.1994 02:19 </t>
  </si>
  <si>
    <t> BBS 107 </t>
  </si>
  <si>
    <t>2449600.07 </t>
  </si>
  <si>
    <t> 04.09.1994 13:40 </t>
  </si>
  <si>
    <t> 0.07 </t>
  </si>
  <si>
    <t> Y.Sekino </t>
  </si>
  <si>
    <t>2449602.5601 </t>
  </si>
  <si>
    <t> 07.09.1994 01:26 </t>
  </si>
  <si>
    <t> 0.0706 </t>
  </si>
  <si>
    <t> L.Kiss et al. </t>
  </si>
  <si>
    <t>IBVS 4181 </t>
  </si>
  <si>
    <t>2449657.442 </t>
  </si>
  <si>
    <t> 31.10.1994 22:36 </t>
  </si>
  <si>
    <t> 0.105 </t>
  </si>
  <si>
    <t> BBS 108 </t>
  </si>
  <si>
    <t>2449744.659 </t>
  </si>
  <si>
    <t> 27.01.1995 03:48 </t>
  </si>
  <si>
    <t>2449749.646 </t>
  </si>
  <si>
    <t> 01.02.1995 03:30 </t>
  </si>
  <si>
    <t>2449749.650 </t>
  </si>
  <si>
    <t> 01.02.1995 03:36 </t>
  </si>
  <si>
    <t>2449754.640 </t>
  </si>
  <si>
    <t> 06.02.1995 03:21 </t>
  </si>
  <si>
    <t> 0.075 </t>
  </si>
  <si>
    <t>2449759.621 </t>
  </si>
  <si>
    <t> 11.02.1995 02:54 </t>
  </si>
  <si>
    <t> 0.069 </t>
  </si>
  <si>
    <t>2449906.714 </t>
  </si>
  <si>
    <t> 08.07.1995 05:08 </t>
  </si>
  <si>
    <t> 0.073 </t>
  </si>
  <si>
    <t>2449916.686 </t>
  </si>
  <si>
    <t> 18.07.1995 04:27 </t>
  </si>
  <si>
    <t> 0.072 </t>
  </si>
  <si>
    <t>2449969.042 </t>
  </si>
  <si>
    <t> 08.09.1995 13:00 </t>
  </si>
  <si>
    <t>2449976.520 </t>
  </si>
  <si>
    <t> 16.09.1995 00:28 </t>
  </si>
  <si>
    <t> BBS 110 </t>
  </si>
  <si>
    <t>2450001.452 </t>
  </si>
  <si>
    <t> 10.10.1995 22:50 </t>
  </si>
  <si>
    <t> BBS 111 </t>
  </si>
  <si>
    <t>2450193.424 </t>
  </si>
  <si>
    <t> 19.04.1996 22:10 </t>
  </si>
  <si>
    <t> 0.082 </t>
  </si>
  <si>
    <t> BBS 112 </t>
  </si>
  <si>
    <t>2450203.394 </t>
  </si>
  <si>
    <t> 29.04.1996 21:27 </t>
  </si>
  <si>
    <t> 0.080 </t>
  </si>
  <si>
    <t>o</t>
  </si>
  <si>
    <t> G.Petter </t>
  </si>
  <si>
    <t>BAVM 99 </t>
  </si>
  <si>
    <t>Peter H</t>
  </si>
  <si>
    <t>BBSAG Bull....2</t>
  </si>
  <si>
    <t>B</t>
  </si>
  <si>
    <t>Locher K</t>
  </si>
  <si>
    <t>BBSAG Bull....3</t>
  </si>
  <si>
    <t>Diethelm R</t>
  </si>
  <si>
    <t>BBSAG Bull....4</t>
  </si>
  <si>
    <t>BBSAG Bull....5</t>
  </si>
  <si>
    <t>BBSAG Bull....6</t>
  </si>
  <si>
    <t>BBSAG Bull.</t>
  </si>
  <si>
    <t>Germann R</t>
  </si>
  <si>
    <t>BBSAG Bull...11</t>
  </si>
  <si>
    <t>BBSAG Bull...14</t>
  </si>
  <si>
    <t>BBSAG Bull...15</t>
  </si>
  <si>
    <t>BBSAG Bull...17</t>
  </si>
  <si>
    <t>BBSAG Bull...18</t>
  </si>
  <si>
    <t>BBSAG Bull...19</t>
  </si>
  <si>
    <t>BBSAG Bull...20</t>
  </si>
  <si>
    <t>BBSAG Bull...21</t>
  </si>
  <si>
    <t>BBSAG Bull...23</t>
  </si>
  <si>
    <t>BBSAG Bull...25</t>
  </si>
  <si>
    <t>BBSAG Bull...26</t>
  </si>
  <si>
    <t>BBSAG Bull...29</t>
  </si>
  <si>
    <t>BBSAG Bull...31</t>
  </si>
  <si>
    <t>Isles J</t>
  </si>
  <si>
    <t>BBSAG Bull...32</t>
  </si>
  <si>
    <t>Kissling E</t>
  </si>
  <si>
    <t>Pfenninger B</t>
  </si>
  <si>
    <t>BBSAG Bull.2</t>
  </si>
  <si>
    <t>BBSAG Bull.4</t>
  </si>
  <si>
    <t>BBSAG Bull.5</t>
  </si>
  <si>
    <t>BBSAG Bull.6</t>
  </si>
  <si>
    <t>Mallama A</t>
  </si>
  <si>
    <t>BBSAG Bull.8</t>
  </si>
  <si>
    <t>BBSAG Bull.9</t>
  </si>
  <si>
    <t>BBSAG Bull.10</t>
  </si>
  <si>
    <t>BBSAG Bull.11</t>
  </si>
  <si>
    <t>BBSAG Bull.13</t>
  </si>
  <si>
    <t>BBSAG Bull.14</t>
  </si>
  <si>
    <t>BBSAG Bull.16</t>
  </si>
  <si>
    <t>Zajacz G</t>
  </si>
  <si>
    <t>BBSAG Bull.17</t>
  </si>
  <si>
    <t>BBSAG Bull.20</t>
  </si>
  <si>
    <t>BBSAG Bull.21</t>
  </si>
  <si>
    <t>BBSAG Bull.23</t>
  </si>
  <si>
    <t>Mauron N</t>
  </si>
  <si>
    <t>BBSAG Bull.26</t>
  </si>
  <si>
    <t>Figer A</t>
  </si>
  <si>
    <t>W. Vollmann</t>
  </si>
  <si>
    <t>AAVSO 1</t>
  </si>
  <si>
    <t>A</t>
  </si>
  <si>
    <t>BBSAG Bull.27</t>
  </si>
  <si>
    <t>v</t>
  </si>
  <si>
    <t>M. Baldwin</t>
  </si>
  <si>
    <t>G. Samolyk</t>
  </si>
  <si>
    <t>BBSAG Bull.28</t>
  </si>
  <si>
    <t>BBSAG Bull.29</t>
  </si>
  <si>
    <t>G. Wedemayer</t>
  </si>
  <si>
    <t>M. Anderson</t>
  </si>
  <si>
    <t>BBSAG Bull.31</t>
  </si>
  <si>
    <t>BBSAG Bull.33</t>
  </si>
  <si>
    <t>BBSAG Bull.34</t>
  </si>
  <si>
    <t>BBSAG Bull.35</t>
  </si>
  <si>
    <t>BBSAG Bull.36</t>
  </si>
  <si>
    <t>BBSAG Bull.37</t>
  </si>
  <si>
    <t>BBSAG Bull.38</t>
  </si>
  <si>
    <t>BBSAG Bull.40</t>
  </si>
  <si>
    <t>Stefanopoulos</t>
  </si>
  <si>
    <t>BBSAG Bull.41</t>
  </si>
  <si>
    <t>BBSAG Bull.42</t>
  </si>
  <si>
    <t>BBSAG Bull.43</t>
  </si>
  <si>
    <t>BBSAG Bull.44</t>
  </si>
  <si>
    <t>MVS 9,10,192</t>
  </si>
  <si>
    <t>K</t>
  </si>
  <si>
    <t>Parris A</t>
  </si>
  <si>
    <t>Stoikidis N</t>
  </si>
  <si>
    <t>phe</t>
  </si>
  <si>
    <t>PASP 98,609,116</t>
  </si>
  <si>
    <t>5   K</t>
  </si>
  <si>
    <t>M. Heifner</t>
  </si>
  <si>
    <t>P. Atwood</t>
  </si>
  <si>
    <t>BBSAG 45</t>
  </si>
  <si>
    <t>BBSAG Bull.45</t>
  </si>
  <si>
    <t>BBSAG Bull.46</t>
  </si>
  <si>
    <t>G. Hanson</t>
  </si>
  <si>
    <t>BBSAG Bull.48</t>
  </si>
  <si>
    <t>Mavrofridis G</t>
  </si>
  <si>
    <t>BBSAG Bull.49</t>
  </si>
  <si>
    <t>N</t>
  </si>
  <si>
    <t>BBSAG Bull.51</t>
  </si>
  <si>
    <t>BBSAG Bull.52</t>
  </si>
  <si>
    <t>MVS 9,3,80</t>
  </si>
  <si>
    <t>P. Wils</t>
  </si>
  <si>
    <t>BBSAG Bull.53</t>
  </si>
  <si>
    <t>BBSAG Bull.54</t>
  </si>
  <si>
    <t>MVS 9,5,163</t>
  </si>
  <si>
    <t>BBSAG Bull.55</t>
  </si>
  <si>
    <t>BBSAG Bull.56</t>
  </si>
  <si>
    <t>D. Williams</t>
  </si>
  <si>
    <t>E. Halbach</t>
  </si>
  <si>
    <t>P. Kirby</t>
  </si>
  <si>
    <t>BBSAG Bull.57</t>
  </si>
  <si>
    <t>BBSAG Bull.58</t>
  </si>
  <si>
    <t>BBSAG Bull.59</t>
  </si>
  <si>
    <t>BBSAG Bull.60</t>
  </si>
  <si>
    <t>MVS 10,2,42</t>
  </si>
  <si>
    <t>BBSAG Bull.61</t>
  </si>
  <si>
    <t>V</t>
  </si>
  <si>
    <t>U</t>
  </si>
  <si>
    <t>BBSAG Bull.64</t>
  </si>
  <si>
    <t>BBSAG Bull.65</t>
  </si>
  <si>
    <t>MVS 10,4,104</t>
  </si>
  <si>
    <t>BBSAG Bull.66</t>
  </si>
  <si>
    <t>PASP 98,605,690</t>
  </si>
  <si>
    <t>Krobusek B</t>
  </si>
  <si>
    <t>BBSAG Bull.69</t>
  </si>
  <si>
    <t>BBSAG Bull.71</t>
  </si>
  <si>
    <t>MVS 10,7,163</t>
  </si>
  <si>
    <t>BBSAG Bull.72</t>
  </si>
  <si>
    <t>BBSAG Bull.73</t>
  </si>
  <si>
    <t>BBSAG Bull.74</t>
  </si>
  <si>
    <t>Paschke A</t>
  </si>
  <si>
    <t>BBSAG Bull.75</t>
  </si>
  <si>
    <t>Kohl M</t>
  </si>
  <si>
    <t>BBSAG Bull.77</t>
  </si>
  <si>
    <t>BRNO 27</t>
  </si>
  <si>
    <t>BAV-M 39</t>
  </si>
  <si>
    <t>MVS 11,1,19</t>
  </si>
  <si>
    <t>BBSAG Bull.78</t>
  </si>
  <si>
    <t>BBSAG Bull.79</t>
  </si>
  <si>
    <t>BAAVSS 66,32</t>
  </si>
  <si>
    <t>BRNO 28</t>
  </si>
  <si>
    <t>MVS 11,7,155</t>
  </si>
  <si>
    <t>BBSAG Bull.82</t>
  </si>
  <si>
    <t>BBSAG Bull.84</t>
  </si>
  <si>
    <t>Blaettler E</t>
  </si>
  <si>
    <t>BRNO 30</t>
  </si>
  <si>
    <t>BAV-M 50</t>
  </si>
  <si>
    <t>BBSAG Bull.86</t>
  </si>
  <si>
    <t>MVS 11,7,164</t>
  </si>
  <si>
    <t>BBSAG Bull.88</t>
  </si>
  <si>
    <t>B. Lux</t>
  </si>
  <si>
    <t>BBSAG Bull.90</t>
  </si>
  <si>
    <t>MVS 12,16</t>
  </si>
  <si>
    <t>Vandenbroere</t>
  </si>
  <si>
    <t>Thirionet Y</t>
  </si>
  <si>
    <t>BBSAG Bull.92</t>
  </si>
  <si>
    <t>Blanchart Ch</t>
  </si>
  <si>
    <t>BBSAG Bull.91</t>
  </si>
  <si>
    <t>Friedlingstei</t>
  </si>
  <si>
    <t>MVS 12,51</t>
  </si>
  <si>
    <t>AJ 106,1627</t>
  </si>
  <si>
    <t>BSAG 93</t>
  </si>
  <si>
    <t>BBSAG Bull.93</t>
  </si>
  <si>
    <t>BBSAG Bull.95</t>
  </si>
  <si>
    <t>P. Sventek</t>
  </si>
  <si>
    <t>BBSAG Bull.96</t>
  </si>
  <si>
    <t>MVS 12,103</t>
  </si>
  <si>
    <t>BBSAG Bull.97</t>
  </si>
  <si>
    <t>BBSAG Bull.98</t>
  </si>
  <si>
    <t>C. Hesseltine</t>
  </si>
  <si>
    <t>BRNO 31</t>
  </si>
  <si>
    <t>BBSAG Bull.99</t>
  </si>
  <si>
    <t>S. Cook</t>
  </si>
  <si>
    <t>AAVSO 4</t>
  </si>
  <si>
    <t>BAV-M 60</t>
  </si>
  <si>
    <t>BBSAG Bull.102</t>
  </si>
  <si>
    <t>M. Csukas</t>
  </si>
  <si>
    <t>BBSAG Bull.103</t>
  </si>
  <si>
    <t>BAV-M 68</t>
  </si>
  <si>
    <t>BBSAG Bull.105</t>
  </si>
  <si>
    <t>BBSAG Bull.106</t>
  </si>
  <si>
    <t>BBSAG Bull.107</t>
  </si>
  <si>
    <t>BBSAG Bull.108</t>
  </si>
  <si>
    <t>BBSAG Bull.110</t>
  </si>
  <si>
    <t>BBSAG Bull.111</t>
  </si>
  <si>
    <t>BBSAG Bull.112</t>
  </si>
  <si>
    <t>IBVS 4472</t>
  </si>
  <si>
    <t>BBSAG Bull.113</t>
  </si>
  <si>
    <t>BBSAG Bull.114</t>
  </si>
  <si>
    <t>W. Sizensky</t>
  </si>
  <si>
    <t>S8</t>
  </si>
  <si>
    <t>BBSAG Bull.67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</si>
  <si>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</si>
  <si>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</si>
  <si>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</si>
  <si>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</si>
  <si>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</si>
  <si>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</si>
  <si>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</si>
  <si>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</si>
  <si>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</si>
  <si>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</si>
  <si>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</si>
  <si>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</si>
  <si>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</si>
  <si>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</si>
  <si>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</si>
  <si>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</si>
  <si>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</si>
  <si>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</si>
  <si>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</si>
  <si>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</si>
  <si>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</si>
  <si>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</si>
  <si>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</si>
  <si>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</si>
  <si>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</si>
  <si>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B7 Ve + G8 III-IV</t>
  </si>
  <si>
    <t>EA/sd</t>
  </si>
  <si>
    <t>IBVS 4181</t>
  </si>
  <si>
    <t>IBVS 3435</t>
  </si>
  <si>
    <t>IBVS 3040</t>
  </si>
  <si>
    <t>See Khan, et al. 1986Ap&amp;SS.125..219K</t>
  </si>
  <si>
    <t>IBVS 2872</t>
  </si>
  <si>
    <t>IBVS 2707</t>
  </si>
  <si>
    <t>IBVS 2321</t>
  </si>
  <si>
    <t>1981PASP...93..464O</t>
  </si>
  <si>
    <t>Olson 1981</t>
  </si>
  <si>
    <t>Mallama 1980</t>
  </si>
  <si>
    <t>Crawford 1978</t>
  </si>
  <si>
    <t>Crawford 1978b</t>
  </si>
  <si>
    <t>IBVS 1512</t>
  </si>
  <si>
    <t>IBVS 1249</t>
  </si>
  <si>
    <t>IBVS 1335</t>
  </si>
  <si>
    <t>IBVS 1358</t>
  </si>
  <si>
    <t>IBVS 1163</t>
  </si>
  <si>
    <t>IBVS 5371</t>
  </si>
  <si>
    <t>I</t>
  </si>
  <si>
    <t>II</t>
  </si>
  <si>
    <t>IBVS 5361</t>
  </si>
  <si>
    <t>IBVS 5296</t>
  </si>
  <si>
    <t>IBVS 0187</t>
  </si>
  <si>
    <t>IBVS 0501</t>
  </si>
  <si>
    <t>pg</t>
  </si>
  <si>
    <t>IBVS 0035</t>
  </si>
  <si>
    <t>IBVS 0111</t>
  </si>
  <si>
    <t>IBVS 0180</t>
  </si>
  <si>
    <t>IBVS 0129</t>
  </si>
  <si>
    <t>IBVS 0221</t>
  </si>
  <si>
    <t>IBVS 0795</t>
  </si>
  <si>
    <t>IBVS 0456</t>
  </si>
  <si>
    <t>IBVS 0394</t>
  </si>
  <si>
    <t>pe</t>
  </si>
  <si>
    <t>IBVS 0844</t>
  </si>
  <si>
    <t>vis</t>
  </si>
  <si>
    <t>IBVS 0530</t>
  </si>
  <si>
    <t>IBVS 0775</t>
  </si>
  <si>
    <t>IBVS 0647</t>
  </si>
  <si>
    <t>IBVS 0637</t>
  </si>
  <si>
    <t>IBVS 0937</t>
  </si>
  <si>
    <t>U Cep / GSC 04505-00519</t>
  </si>
  <si>
    <t>IBVS 5438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</si>
  <si>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</si>
  <si>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</si>
  <si>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</si>
  <si>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</si>
  <si>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</si>
  <si>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</si>
  <si>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</si>
  <si>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</si>
  <si>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OEJV 0060</t>
  </si>
  <si>
    <t>Add cycle</t>
  </si>
  <si>
    <t>Old Cycle</t>
  </si>
  <si>
    <t>PE</t>
  </si>
  <si>
    <t>JAVSO..38..183</t>
  </si>
  <si>
    <t>JAVSO..37...44</t>
  </si>
  <si>
    <t>JAVSO..39...94</t>
  </si>
  <si>
    <t>JAVSO..38...85</t>
  </si>
  <si>
    <t>JAVSO..36..171</t>
  </si>
  <si>
    <t>JAVSO..41..122</t>
  </si>
  <si>
    <t>JAVSO..42..426</t>
  </si>
  <si>
    <t>IBVS 6114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</si>
  <si>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</si>
  <si>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</si>
  <si>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</si>
  <si>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</si>
  <si>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</si>
  <si>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</si>
  <si>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</si>
  <si>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</si>
  <si>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 -0.003 </t>
  </si>
  <si>
    <t>F </t>
  </si>
  <si>
    <t>2407930.257 </t>
  </si>
  <si>
    <t> 02.08.1880 18:10 </t>
  </si>
  <si>
    <t> 1.549 </t>
  </si>
  <si>
    <t>V </t>
  </si>
  <si>
    <t> J.F.J.Schmidt </t>
  </si>
  <si>
    <t> AN 99.90 </t>
  </si>
  <si>
    <t>2407935.242 </t>
  </si>
  <si>
    <t> 07.08.1880 17:48 </t>
  </si>
  <si>
    <t> 1.548 </t>
  </si>
  <si>
    <t>2407940.223 </t>
  </si>
  <si>
    <t> 12.08.1880 17:21 </t>
  </si>
  <si>
    <t> 1.543 </t>
  </si>
  <si>
    <t> AN 98.283 </t>
  </si>
  <si>
    <t>2407945.198 </t>
  </si>
  <si>
    <t> 17.08.1880 16:45 </t>
  </si>
  <si>
    <t> 1.532 </t>
  </si>
  <si>
    <t>2407997.524 </t>
  </si>
  <si>
    <t> 09.10.1880 00:34 </t>
  </si>
  <si>
    <t> 1.504 </t>
  </si>
  <si>
    <t>2408007.494 </t>
  </si>
  <si>
    <t> 18.10.1880 23:51 </t>
  </si>
  <si>
    <t> 1.502 </t>
  </si>
  <si>
    <t>2408012.477 </t>
  </si>
  <si>
    <t> 23.10.1880 23:26 </t>
  </si>
  <si>
    <t> 1.499 </t>
  </si>
  <si>
    <t> G.Knott </t>
  </si>
  <si>
    <t> AN 109.59 </t>
  </si>
  <si>
    <t>2408017.460 </t>
  </si>
  <si>
    <t> 28.10.1880 23:02 </t>
  </si>
  <si>
    <t> 1.496 </t>
  </si>
  <si>
    <t>2408022.451 </t>
  </si>
  <si>
    <t> 02.11.1880 22:49 </t>
  </si>
  <si>
    <t> 1.501 </t>
  </si>
  <si>
    <t>2408022.458 </t>
  </si>
  <si>
    <t> 02.11.1880 22:59 </t>
  </si>
  <si>
    <t> 1.508 </t>
  </si>
  <si>
    <t>2408027.426 </t>
  </si>
  <si>
    <t> 07.11.1880 22:13 </t>
  </si>
  <si>
    <t> 1.490 </t>
  </si>
  <si>
    <t>2408037.408 </t>
  </si>
  <si>
    <t> 17.11.1880 21:47 </t>
  </si>
  <si>
    <t>2408042.391 </t>
  </si>
  <si>
    <t> 22.11.1880 21:23 </t>
  </si>
  <si>
    <t>2408052.375 </t>
  </si>
  <si>
    <t> 02.12.1880 21:00 </t>
  </si>
  <si>
    <t>2408057.364 </t>
  </si>
  <si>
    <t> 07.12.1880 20:44 </t>
  </si>
  <si>
    <t> 1.511 </t>
  </si>
  <si>
    <t>2408062.337 </t>
  </si>
  <si>
    <t> 12.12.1880 20:05 </t>
  </si>
  <si>
    <t> 1.498 </t>
  </si>
  <si>
    <t>2408174.517 </t>
  </si>
  <si>
    <t> 04.04.1881 00:24 </t>
  </si>
  <si>
    <t> 1.491 </t>
  </si>
  <si>
    <t>2408184.489 </t>
  </si>
  <si>
    <t> 13.04.1881 23:44 </t>
  </si>
  <si>
    <t>2408204.433 </t>
  </si>
  <si>
    <t> 03.05.1881 22:23 </t>
  </si>
  <si>
    <t>2408209.417 </t>
  </si>
  <si>
    <t> 08.05.1881 22:00 </t>
  </si>
  <si>
    <t> 1.488 </t>
  </si>
  <si>
    <t>2408214.388 </t>
  </si>
  <si>
    <t> 13.05.1881 21:18 </t>
  </si>
  <si>
    <t> 1.473 </t>
  </si>
  <si>
    <t> AN 101.312 </t>
  </si>
  <si>
    <t>2408224.365 </t>
  </si>
  <si>
    <t> 23.05.1881 20:45 </t>
  </si>
  <si>
    <t> 1.478 </t>
  </si>
  <si>
    <t>2408229.352 </t>
  </si>
  <si>
    <t> 28.05.1881 20:26 </t>
  </si>
  <si>
    <t> 1.479 </t>
  </si>
  <si>
    <t>2408356.491 </t>
  </si>
  <si>
    <t> 02.10.1881 23:47 </t>
  </si>
  <si>
    <t> 1.472 </t>
  </si>
  <si>
    <t>2408371.447 </t>
  </si>
  <si>
    <t> 17.10.1881 22:43 </t>
  </si>
  <si>
    <t> 1.470 </t>
  </si>
  <si>
    <t>2408391.376 </t>
  </si>
  <si>
    <t> 06.11.1881 21:01 </t>
  </si>
  <si>
    <t> 1.455 </t>
  </si>
  <si>
    <t>2408406.355 </t>
  </si>
  <si>
    <t> 21.11.1881 20:31 </t>
  </si>
  <si>
    <t> 1.475 </t>
  </si>
  <si>
    <t>2408411.307 </t>
  </si>
  <si>
    <t> 26.11.1881 19:22 </t>
  </si>
  <si>
    <t> 1.441 </t>
  </si>
  <si>
    <t>2408416.310 </t>
  </si>
  <si>
    <t> 01.12.1881 19:26 </t>
  </si>
  <si>
    <t> 1.458 </t>
  </si>
  <si>
    <t>2408523.515 </t>
  </si>
  <si>
    <t> 19.03.1882 00:21 </t>
  </si>
  <si>
    <t> 1.462 </t>
  </si>
  <si>
    <t>2408543.462 </t>
  </si>
  <si>
    <t> 07.04.1882 23:05 </t>
  </si>
  <si>
    <t> 1.465 </t>
  </si>
  <si>
    <t>2408558.427 </t>
  </si>
  <si>
    <t> 22.04.1882 22:14 </t>
  </si>
  <si>
    <t> MN 42.385 </t>
  </si>
  <si>
    <t>2408563.406 </t>
  </si>
  <si>
    <t> 27.04.1882 21:44 </t>
  </si>
  <si>
    <t> 1.464 </t>
  </si>
  <si>
    <t>2408568.310 </t>
  </si>
  <si>
    <t> 02.05.1882 19:26 </t>
  </si>
  <si>
    <t> 1.382 </t>
  </si>
  <si>
    <t> AN 104 </t>
  </si>
  <si>
    <t>2408573.364 </t>
  </si>
  <si>
    <t> 07.05.1882 20:44 </t>
  </si>
  <si>
    <t> 1.450 </t>
  </si>
  <si>
    <t>2408750.361 </t>
  </si>
  <si>
    <t> 31.10.1882 20:39 </t>
  </si>
  <si>
    <t>2408775.302 </t>
  </si>
  <si>
    <t> 25.11.1882 19:14 </t>
  </si>
  <si>
    <t> 1.451 </t>
  </si>
  <si>
    <t>2408780.288 </t>
  </si>
  <si>
    <t> 30.11.1882 18:54 </t>
  </si>
  <si>
    <t>2408872.525 </t>
  </si>
  <si>
    <t> 03.03.1883 00:36 </t>
  </si>
  <si>
    <t> 1.446 </t>
  </si>
  <si>
    <t>2408882.492 </t>
  </si>
  <si>
    <t> 12.03.1883 23:48 </t>
  </si>
  <si>
    <t> 1.440 </t>
  </si>
  <si>
    <t>2408892.465 </t>
  </si>
  <si>
    <t> 22.03.1883 23:09 </t>
  </si>
  <si>
    <t>2408902.437 </t>
  </si>
  <si>
    <t> 01.04.1883 22:29 </t>
  </si>
  <si>
    <t>2409104.274 </t>
  </si>
  <si>
    <t> 20.10.1883 18:34 </t>
  </si>
  <si>
    <t> 1.341 </t>
  </si>
  <si>
    <t>2409119.308 </t>
  </si>
  <si>
    <t> 04.11.1883 19:23 </t>
  </si>
  <si>
    <t> 1.417 </t>
  </si>
  <si>
    <t> AN 108.138 </t>
  </si>
  <si>
    <t>2409236.483 </t>
  </si>
  <si>
    <t> 29.02.1884 23:35 </t>
  </si>
  <si>
    <t> 1.419 </t>
  </si>
  <si>
    <t>2409256.428 </t>
  </si>
  <si>
    <t> 20.03.1884 22:16 </t>
  </si>
  <si>
    <t>2409610.4093 </t>
  </si>
  <si>
    <t> 09.03.1885 21:49 </t>
  </si>
  <si>
    <t> 1.3878 </t>
  </si>
  <si>
    <t>  </t>
  </si>
  <si>
    <t> PZ 10.264 </t>
  </si>
  <si>
    <t>2409617.8893 </t>
  </si>
  <si>
    <t> 17.03.1885 09:20 </t>
  </si>
  <si>
    <t> 1.3886 </t>
  </si>
  <si>
    <t>2409757.4934 </t>
  </si>
  <si>
    <t> 03.08.1885 23:50 </t>
  </si>
  <si>
    <t> 1.3821 </t>
  </si>
  <si>
    <t>2409964.4000 </t>
  </si>
  <si>
    <t> 26.02.1886 21:36 </t>
  </si>
  <si>
    <t> 1.3657 </t>
  </si>
  <si>
    <t>2410308.4126 </t>
  </si>
  <si>
    <t> 05.02.1887 21:54 </t>
  </si>
  <si>
    <t> 1.3378 </t>
  </si>
  <si>
    <t>2410313.3977 </t>
  </si>
  <si>
    <t> 10.02.1887 21:32 </t>
  </si>
  <si>
    <t> 1.3368 </t>
  </si>
  <si>
    <t>2410600.0853 </t>
  </si>
  <si>
    <t> 24.11.1887 14:02 </t>
  </si>
  <si>
    <t> 1.3239 </t>
  </si>
  <si>
    <t>2410732.2049 </t>
  </si>
  <si>
    <t> 04.04.1888 16:55 </t>
  </si>
  <si>
    <t> 1.3120 </t>
  </si>
  <si>
    <t>2410921.6687 </t>
  </si>
  <si>
    <t> 11.10.1888 04:02 </t>
  </si>
  <si>
    <t> 1.3042 </t>
  </si>
  <si>
    <t>2411128.5794 </t>
  </si>
  <si>
    <t> 06.05.1889 01:54 </t>
  </si>
  <si>
    <t> 1.2919 </t>
  </si>
  <si>
    <t>2411330.5112 </t>
  </si>
  <si>
    <t> 24.11.1889 00:16 </t>
  </si>
  <si>
    <t> 1.2869 </t>
  </si>
  <si>
    <t>2411350.4369 </t>
  </si>
  <si>
    <t> 13.12.1889 22:29 </t>
  </si>
  <si>
    <t> 1.2682 </t>
  </si>
  <si>
    <t>2411664.5491 </t>
  </si>
  <si>
    <t> 24.10.1890 01:10 </t>
  </si>
  <si>
    <t> 1.2564 </t>
  </si>
  <si>
    <t>2411719.3870 </t>
  </si>
  <si>
    <t> 17.12.1890 21:17 </t>
  </si>
  <si>
    <t> 1.2473 </t>
  </si>
  <si>
    <t>2412135.6953 </t>
  </si>
  <si>
    <t> 07.02.1892 04:41 </t>
  </si>
  <si>
    <t> 1.2167 </t>
  </si>
  <si>
    <t>2412222.9485 </t>
  </si>
  <si>
    <t> 04.05.1892 10:45 </t>
  </si>
  <si>
    <t> 1.2132 </t>
  </si>
  <si>
    <t>2412676.6513 </t>
  </si>
  <si>
    <t> 01.08.1893 03:37 </t>
  </si>
  <si>
    <t> 1.1813 </t>
  </si>
  <si>
    <t>2413212.6092 </t>
  </si>
  <si>
    <t> 19.01.1895 02:37 </t>
  </si>
  <si>
    <t> 1.1340 </t>
  </si>
  <si>
    <t>2413225.0749 </t>
  </si>
  <si>
    <t> 31.01.1895 13:47 </t>
  </si>
  <si>
    <t> 1.1345 </t>
  </si>
  <si>
    <t>2413554.1343 </t>
  </si>
  <si>
    <t> 26.12.1895 15:13 </t>
  </si>
  <si>
    <t> 1.1116 </t>
  </si>
  <si>
    <t>2413564.1039 </t>
  </si>
  <si>
    <t> 05.01.1896 14:29 </t>
  </si>
  <si>
    <t> 1.1090 </t>
  </si>
  <si>
    <t>2413571.5881 </t>
  </si>
  <si>
    <t> 13.01.1896 02:06 </t>
  </si>
  <si>
    <t> 1.1141 </t>
  </si>
  <si>
    <t>2413611.438 </t>
  </si>
  <si>
    <t> 21.02.1896 22:30 </t>
  </si>
  <si>
    <t> 1.075 </t>
  </si>
  <si>
    <t> K.Bohlin </t>
  </si>
  <si>
    <t> AN 157.296 </t>
  </si>
  <si>
    <t>2413651.325 </t>
  </si>
  <si>
    <t> 01.04.1896 19:48 </t>
  </si>
  <si>
    <t> 1.073 </t>
  </si>
  <si>
    <t>2413818.347 </t>
  </si>
  <si>
    <t> 15.09.1896 20:19 </t>
  </si>
  <si>
    <t> 1.061 </t>
  </si>
  <si>
    <t>2413823.332 </t>
  </si>
  <si>
    <t> 20.09.1896 19:58 </t>
  </si>
  <si>
    <t> 1.060 </t>
  </si>
  <si>
    <t>2413833.306 </t>
  </si>
  <si>
    <t> 30.09.1896 19:20 </t>
  </si>
  <si>
    <t> 1.062 </t>
  </si>
  <si>
    <t>2415523.508 </t>
  </si>
  <si>
    <t> 19.05.1901 00:11 </t>
  </si>
  <si>
    <t> 0.978 </t>
  </si>
  <si>
    <t> J.Plassmann </t>
  </si>
  <si>
    <t> AN 156.29 </t>
  </si>
  <si>
    <t>2415867.528 </t>
  </si>
  <si>
    <t> 28.04.1902 00:40 </t>
  </si>
  <si>
    <t> 0.957 </t>
  </si>
  <si>
    <t> AN 159.60 </t>
  </si>
  <si>
    <t>2416782.417 </t>
  </si>
  <si>
    <t> 28.10.1904 22:00 </t>
  </si>
  <si>
    <t> 0.898 </t>
  </si>
  <si>
    <t> A.A.Nijland </t>
  </si>
  <si>
    <t> BAN 2.127 </t>
  </si>
  <si>
    <t>2416919.516 </t>
  </si>
  <si>
    <t> 15.03.1905 00:23 </t>
  </si>
  <si>
    <t> 0.879 </t>
  </si>
  <si>
    <t>2416939.471 </t>
  </si>
  <si>
    <t> 03.04.1905 23:18 </t>
  </si>
  <si>
    <t> 0.890 </t>
  </si>
  <si>
    <t>2416944.445 </t>
  </si>
  <si>
    <t> 08.04.1905 22:40 </t>
  </si>
  <si>
    <t> 0.878 </t>
  </si>
  <si>
    <t>2416969.375 </t>
  </si>
  <si>
    <t> 03.05.1905 21:00 </t>
  </si>
  <si>
    <t> 0.877 </t>
  </si>
  <si>
    <t>2416974.358 </t>
  </si>
  <si>
    <t> 08.05.1905 20:35 </t>
  </si>
  <si>
    <t> 0.874 </t>
  </si>
  <si>
    <t>2416979.343 </t>
  </si>
  <si>
    <t> 13.05.1905 20:13 </t>
  </si>
  <si>
    <t> 0.873 </t>
  </si>
  <si>
    <t>2416994.308 </t>
  </si>
  <si>
    <t> 28.05.1905 19:23 </t>
  </si>
  <si>
    <t> 0.880 </t>
  </si>
  <si>
    <t>2417106.480 </t>
  </si>
  <si>
    <t> 17.09.1905 23:31 </t>
  </si>
  <si>
    <t> 0.865 </t>
  </si>
  <si>
    <t>2417111.472 </t>
  </si>
  <si>
    <t> 22.09.1905 23:19 </t>
  </si>
  <si>
    <t> 0.871 </t>
  </si>
  <si>
    <t>2417146.380 </t>
  </si>
  <si>
    <t> 27.10.1905 21:07 </t>
  </si>
  <si>
    <t> 0.876 </t>
  </si>
  <si>
    <t>2417156.343 </t>
  </si>
  <si>
    <t> 06.11.1905 20:13 </t>
  </si>
  <si>
    <t> 0.867 </t>
  </si>
  <si>
    <t>2417166.320 </t>
  </si>
  <si>
    <t> 16.11.1905 19:40 </t>
  </si>
  <si>
    <t>2417186.265 </t>
  </si>
  <si>
    <t> 06.12.1905 18:21 </t>
  </si>
  <si>
    <t> 0.872 </t>
  </si>
  <si>
    <t>2417211.182 </t>
  </si>
  <si>
    <t> 31.12.1905 16:22 </t>
  </si>
  <si>
    <t> 0.859 </t>
  </si>
  <si>
    <t>2417273.517 </t>
  </si>
  <si>
    <t> 04.03.1906 00:24 </t>
  </si>
  <si>
    <t>2417303.426 </t>
  </si>
  <si>
    <t> 02.04.1906 22:13 </t>
  </si>
  <si>
    <t> 0.860 </t>
  </si>
  <si>
    <t>2417308.410 </t>
  </si>
  <si>
    <t> 07.04.1906 21:50 </t>
  </si>
  <si>
    <t> 0.858 </t>
  </si>
  <si>
    <t>2417318.386 </t>
  </si>
  <si>
    <t> 17.04.1906 21:15 </t>
  </si>
  <si>
    <t> 0.862 </t>
  </si>
  <si>
    <t>2417328.328 </t>
  </si>
  <si>
    <t> 27.04.1906 19:52 </t>
  </si>
  <si>
    <t> 0.831 </t>
  </si>
  <si>
    <t>2417405.633 </t>
  </si>
  <si>
    <t> 14.07.1906 03:11 </t>
  </si>
  <si>
    <t> 0.852 </t>
  </si>
  <si>
    <t>2417410.622 </t>
  </si>
  <si>
    <t> 19.07.1906 02:55 </t>
  </si>
  <si>
    <t> 0.855 </t>
  </si>
  <si>
    <t>2417415.602 </t>
  </si>
  <si>
    <t> 24.07.1906 02:26 </t>
  </si>
  <si>
    <t> 0.849 </t>
  </si>
  <si>
    <t>2417435.549 </t>
  </si>
  <si>
    <t> 13.08.1906 01:10 </t>
  </si>
  <si>
    <t> 0.851 </t>
  </si>
  <si>
    <t>2417445.522 </t>
  </si>
  <si>
    <t> 23.08.1906 00:31 </t>
  </si>
  <si>
    <t>2417480.422 </t>
  </si>
  <si>
    <t> 26.09.1906 22:07 </t>
  </si>
  <si>
    <t> 0.850 </t>
  </si>
  <si>
    <t>2417495.381 </t>
  </si>
  <si>
    <t> 11.10.1906 21:08 </t>
  </si>
  <si>
    <t>2417582.627 </t>
  </si>
  <si>
    <t> 07.01.1907 03:02 </t>
  </si>
  <si>
    <t> 0.840 </t>
  </si>
  <si>
    <t>2417652.432 </t>
  </si>
  <si>
    <t> 17.03.1907 22:22 </t>
  </si>
  <si>
    <t> 0.839 </t>
  </si>
  <si>
    <t>2417707.270 </t>
  </si>
  <si>
    <t> 11.05.1907 18:28 </t>
  </si>
  <si>
    <t> 0.830 </t>
  </si>
  <si>
    <t>2417794.525 </t>
  </si>
  <si>
    <t> 07.08.1907 00:36 </t>
  </si>
  <si>
    <t> 0.829 </t>
  </si>
  <si>
    <t>2417799.508 </t>
  </si>
  <si>
    <t> 12.08.1907 00:11 </t>
  </si>
  <si>
    <t> 0.825 </t>
  </si>
  <si>
    <t>2417804.495 </t>
  </si>
  <si>
    <t> 16.08.1907 23:52 </t>
  </si>
  <si>
    <t> 0.826 </t>
  </si>
  <si>
    <t>2417829.428 </t>
  </si>
  <si>
    <t> 10.09.1907 22:16 </t>
  </si>
  <si>
    <t>2419417.417 </t>
  </si>
  <si>
    <t> 15.01.1912 22:00 </t>
  </si>
  <si>
    <t> 0.747 </t>
  </si>
  <si>
    <t> R.Lehnert </t>
  </si>
  <si>
    <t> AN 192.200 </t>
  </si>
  <si>
    <t>2419422.399 </t>
  </si>
  <si>
    <t> 20.01.1912 21:34 </t>
  </si>
  <si>
    <t> 0.743 </t>
  </si>
  <si>
    <t>2419432.374 </t>
  </si>
  <si>
    <t> 30.01.1912 20:58 </t>
  </si>
  <si>
    <t> 0.745 </t>
  </si>
  <si>
    <t>2419442.346 </t>
  </si>
  <si>
    <t> 09.02.1912 20:18 </t>
  </si>
  <si>
    <t>2419554.518 </t>
  </si>
  <si>
    <t> 01.06.1912 00:25 </t>
  </si>
  <si>
    <t> 0.730 </t>
  </si>
  <si>
    <t> AN 194.166 </t>
  </si>
  <si>
    <t>2419579.446 </t>
  </si>
  <si>
    <t> 25.06.1912 22:42 </t>
  </si>
  <si>
    <t> 0.728 </t>
  </si>
  <si>
    <t>2419776.394 </t>
  </si>
  <si>
    <t> 08.01.1913 21:27 </t>
  </si>
  <si>
    <t> 0.725 </t>
  </si>
  <si>
    <t> AN 200.163 </t>
  </si>
  <si>
    <t>2419913.494 </t>
  </si>
  <si>
    <t> 25.05.1913 23:51 </t>
  </si>
  <si>
    <t> 0.707 </t>
  </si>
  <si>
    <t>2420115.423 </t>
  </si>
  <si>
    <t> 13.12.1913 22:09 </t>
  </si>
  <si>
    <t> 0.699 </t>
  </si>
  <si>
    <t> A.Bemporad </t>
  </si>
  <si>
    <t> AN 199.217 </t>
  </si>
  <si>
    <t>2420364.7096 </t>
  </si>
  <si>
    <t> 20.08.1914 05:01 </t>
  </si>
  <si>
    <t> 0.6812 </t>
  </si>
  <si>
    <t> R.S.Dugan </t>
  </si>
  <si>
    <t> CPRI 5.30 </t>
  </si>
  <si>
    <t>2420903.1727 </t>
  </si>
  <si>
    <t> 09.02.1916 16:08 </t>
  </si>
  <si>
    <t> 0.6460 </t>
  </si>
  <si>
    <t> R.H.Baker </t>
  </si>
  <si>
    <t> LAWS 30 </t>
  </si>
  <si>
    <t>2421157.450 </t>
  </si>
  <si>
    <t> 20.10.1916 22:48 </t>
  </si>
  <si>
    <t> 0.632 </t>
  </si>
  <si>
    <t> W.J.Luyten </t>
  </si>
  <si>
    <t> AOLD 13.62 </t>
  </si>
  <si>
    <t>2421289.5751 </t>
  </si>
  <si>
    <t> 02.03.1917 01:48 </t>
  </si>
  <si>
    <t> 0.6260 </t>
  </si>
  <si>
    <t>2422336.5942 </t>
  </si>
  <si>
    <t> 13.01.1920 02:15 </t>
  </si>
  <si>
    <t> 0.5652 </t>
  </si>
  <si>
    <t>2422715.521 </t>
  </si>
  <si>
    <t> 26.01.1921 00:30 </t>
  </si>
  <si>
    <t> 0.549 </t>
  </si>
  <si>
    <t> J.Gadomski </t>
  </si>
  <si>
    <t> AAB 1.17 </t>
  </si>
  <si>
    <t>2422720.498 </t>
  </si>
  <si>
    <t> 30.01.1921 23:57 </t>
  </si>
  <si>
    <t> 0.540 </t>
  </si>
  <si>
    <t>2422730.469 </t>
  </si>
  <si>
    <t> 09.02.1921 23:15 </t>
  </si>
  <si>
    <t> 0.538 </t>
  </si>
  <si>
    <t>2422745.430 </t>
  </si>
  <si>
    <t> 24.02.1921 22:19 </t>
  </si>
  <si>
    <t> 0.541 </t>
  </si>
  <si>
    <t>2422760.378 </t>
  </si>
  <si>
    <t> 11.03.1921 21:04 </t>
  </si>
  <si>
    <t> 0.531 </t>
  </si>
  <si>
    <t>2422765.369 </t>
  </si>
  <si>
    <t> 16.03.1921 20:51 </t>
  </si>
  <si>
    <t> 0.536 </t>
  </si>
  <si>
    <t>2422837.672 </t>
  </si>
  <si>
    <t> 28.05.1921 04:07 </t>
  </si>
  <si>
    <t>2422847.654 </t>
  </si>
  <si>
    <t> 07.06.1921 03:41 </t>
  </si>
  <si>
    <t> 0.550 </t>
  </si>
  <si>
    <t>2422857.632 </t>
  </si>
  <si>
    <t> 17.06.1921 03:10 </t>
  </si>
  <si>
    <t> 0.556 </t>
  </si>
  <si>
    <t>2422867.597 </t>
  </si>
  <si>
    <t> 27.06.1921 02:19 </t>
  </si>
  <si>
    <t>2422882.548 </t>
  </si>
  <si>
    <t> 12.07.1921 01:09 </t>
  </si>
  <si>
    <t> 0.542 </t>
  </si>
  <si>
    <t>2422887.534 </t>
  </si>
  <si>
    <t> 17.07.1921 00:48 </t>
  </si>
  <si>
    <t>2422897.503 </t>
  </si>
  <si>
    <t> 27.07.1921 00:04 </t>
  </si>
  <si>
    <t>2422902.489 </t>
  </si>
  <si>
    <t> 31.07.1921 23:44 </t>
  </si>
  <si>
    <t>2422922.430 </t>
  </si>
  <si>
    <t> 20.08.1921 22:19 </t>
  </si>
  <si>
    <t> 0.535 </t>
  </si>
  <si>
    <t>2422942.376 </t>
  </si>
  <si>
    <t> 09.09.1921 21:01 </t>
  </si>
  <si>
    <t>2422957.330 </t>
  </si>
  <si>
    <t> 24.09.1921 19:55 </t>
  </si>
  <si>
    <t> 0.532 </t>
  </si>
  <si>
    <t>2422962.313 </t>
  </si>
  <si>
    <t> 29.09.1921 19:30 </t>
  </si>
  <si>
    <t> 0.529 </t>
  </si>
  <si>
    <t>2423022.151 </t>
  </si>
  <si>
    <t> 28.11.1921 15:37 </t>
  </si>
  <si>
    <t> 0.534 </t>
  </si>
  <si>
    <t>2423037.118 </t>
  </si>
  <si>
    <t> 13.12.1921 14:49 </t>
  </si>
  <si>
    <t> 0.543 </t>
  </si>
  <si>
    <t>2423047.044 </t>
  </si>
  <si>
    <t> 23.12.1921 13:03 </t>
  </si>
  <si>
    <t> 0.496 </t>
  </si>
  <si>
    <t>2423054.5500 </t>
  </si>
  <si>
    <t> 31.12.1921 01:12 </t>
  </si>
  <si>
    <t> 0.5233 </t>
  </si>
  <si>
    <t> L.Campbell </t>
  </si>
  <si>
    <t> AN 5398 </t>
  </si>
  <si>
    <t>2423079.486 </t>
  </si>
  <si>
    <t> 24.01.1922 23:39 </t>
  </si>
  <si>
    <t>2423099.430 </t>
  </si>
  <si>
    <t> 13.02.1922 22:19 </t>
  </si>
  <si>
    <t> 0.528 </t>
  </si>
  <si>
    <t>2423144.298 </t>
  </si>
  <si>
    <t> 30.03.1922 19:09 </t>
  </si>
  <si>
    <t> 0.522 </t>
  </si>
  <si>
    <t>2423159.259 </t>
  </si>
  <si>
    <t> 14.04.1922 18:12 </t>
  </si>
  <si>
    <t> 0.524 </t>
  </si>
  <si>
    <t>2423191.682 </t>
  </si>
  <si>
    <t> 17.05.1922 04:22 </t>
  </si>
  <si>
    <t>2423206.633 </t>
  </si>
  <si>
    <t> 01.06.1922 03:11 </t>
  </si>
  <si>
    <t> 0.530 </t>
  </si>
  <si>
    <t>2423226.564 </t>
  </si>
  <si>
    <t> 21.06.1922 01:32 </t>
  </si>
  <si>
    <t> 0.517 </t>
  </si>
  <si>
    <t>2423241.526 </t>
  </si>
  <si>
    <t> 06.07.1922 00:37 </t>
  </si>
  <si>
    <t> 0.521 </t>
  </si>
  <si>
    <t>2423246.511 </t>
  </si>
  <si>
    <t> 11.07.1922 00:15 </t>
  </si>
  <si>
    <t> 0.520 </t>
  </si>
  <si>
    <t>2423403.561 </t>
  </si>
  <si>
    <t> 15.12.1922 01:27 </t>
  </si>
  <si>
    <t> 0.508 </t>
  </si>
  <si>
    <t> AAB 1.18 </t>
  </si>
  <si>
    <t>2423413.539 </t>
  </si>
  <si>
    <t> 25.12.1922 00:56 </t>
  </si>
  <si>
    <t> 0.513 </t>
  </si>
  <si>
    <t>2423483.341 </t>
  </si>
  <si>
    <t> 04.03.1923 20:11 </t>
  </si>
  <si>
    <t> 0.510 </t>
  </si>
  <si>
    <t>2423498.304 </t>
  </si>
  <si>
    <t> 19.03.1923 19:17 </t>
  </si>
  <si>
    <t> 0.515 </t>
  </si>
  <si>
    <t>2423605.495 </t>
  </si>
  <si>
    <t> 04.07.1923 23:52 </t>
  </si>
  <si>
    <t> 0.505 </t>
  </si>
  <si>
    <t>2423610.480 </t>
  </si>
  <si>
    <t> 09.07.1923 23:31 </t>
  </si>
  <si>
    <t> 0.504 </t>
  </si>
  <si>
    <t>2423615.469 </t>
  </si>
  <si>
    <t> 14.07.1923 23:15 </t>
  </si>
  <si>
    <t> 0.507 </t>
  </si>
  <si>
    <t>2423675.292 </t>
  </si>
  <si>
    <t> 12.09.1923 19:00 </t>
  </si>
  <si>
    <t>2423725.155 </t>
  </si>
  <si>
    <t> 01.11.1923 15:43 </t>
  </si>
  <si>
    <t> 0.499 </t>
  </si>
  <si>
    <t>2423730.124 </t>
  </si>
  <si>
    <t> 06.11.1923 14:58 </t>
  </si>
  <si>
    <t> 0.481 </t>
  </si>
  <si>
    <t>2423847.309 </t>
  </si>
  <si>
    <t> 02.03.1924 19:24 </t>
  </si>
  <si>
    <t> 0.493 </t>
  </si>
  <si>
    <t>2423934.567 </t>
  </si>
  <si>
    <t> 29.05.1924 01:36 </t>
  </si>
  <si>
    <t> 0.495 </t>
  </si>
  <si>
    <t>2423944.537 </t>
  </si>
  <si>
    <t> 08.06.1924 00:53 </t>
  </si>
  <si>
    <t> 0.492 </t>
  </si>
  <si>
    <t>2423979.434 </t>
  </si>
  <si>
    <t> 12.07.1924 22:24 </t>
  </si>
  <si>
    <t> 0.487 </t>
  </si>
  <si>
    <t>2424049.237 </t>
  </si>
  <si>
    <t> 20.09.1924 17:41 </t>
  </si>
  <si>
    <t> 0.484 </t>
  </si>
  <si>
    <t>2424069.178 </t>
  </si>
  <si>
    <t> 10.10.1924 16:16 </t>
  </si>
  <si>
    <t>2424084.135 </t>
  </si>
  <si>
    <t> 25.10.1924 15:14 </t>
  </si>
  <si>
    <t> 0.480 </t>
  </si>
  <si>
    <t>2424106.5750 </t>
  </si>
  <si>
    <t> 17.11.1924 01:48 </t>
  </si>
  <si>
    <t> 0.4823 </t>
  </si>
  <si>
    <t> J.Hellerich </t>
  </si>
  <si>
    <t> BZ 7.43 </t>
  </si>
  <si>
    <t>2424171.392 </t>
  </si>
  <si>
    <t> 20.01.1925 21:24 </t>
  </si>
  <si>
    <t> J.Pagaczewski </t>
  </si>
  <si>
    <t> CRAC 23 </t>
  </si>
  <si>
    <t>2424201.314 </t>
  </si>
  <si>
    <t> 19.02.1925 19:32 </t>
  </si>
  <si>
    <t> 0.485 </t>
  </si>
  <si>
    <t>2424450.601 </t>
  </si>
  <si>
    <t> 27.10.1925 02:25 </t>
  </si>
  <si>
    <t> 0.468 </t>
  </si>
  <si>
    <t>2424535.370 </t>
  </si>
  <si>
    <t> 19.01.1926 20:52 </t>
  </si>
  <si>
    <t> 0.473 </t>
  </si>
  <si>
    <t> W.Zessewitsch </t>
  </si>
  <si>
    <t> IODE 4.1.186 </t>
  </si>
  <si>
    <t>2424550.331 </t>
  </si>
  <si>
    <t> 03.02.1926 19:56 </t>
  </si>
  <si>
    <t> 0.476 </t>
  </si>
  <si>
    <t>2424646.521 </t>
  </si>
  <si>
    <t> 11.05.1926 00:30 </t>
  </si>
  <si>
    <t> 0.683 </t>
  </si>
  <si>
    <t>2424804.604 </t>
  </si>
  <si>
    <t> 16.10.1926 02:29 </t>
  </si>
  <si>
    <t> 0.458 </t>
  </si>
  <si>
    <t> HB 842.11 </t>
  </si>
  <si>
    <t>2424909.220 </t>
  </si>
  <si>
    <t> 28.01.1927 17:16 </t>
  </si>
  <si>
    <t> 0.366 </t>
  </si>
  <si>
    <t>2424934.248 </t>
  </si>
  <si>
    <t> 22.02.1927 17:57 </t>
  </si>
  <si>
    <t> 0.463 </t>
  </si>
  <si>
    <t>2425031.474 </t>
  </si>
  <si>
    <t> 30.05.1927 23:22 </t>
  </si>
  <si>
    <t> 0.461 </t>
  </si>
  <si>
    <t>2425183.531 </t>
  </si>
  <si>
    <t> 30.10.1927 00:44 </t>
  </si>
  <si>
    <t> 0.442 </t>
  </si>
  <si>
    <t> K.Kordylewski </t>
  </si>
  <si>
    <t> AAC 1.35 </t>
  </si>
  <si>
    <t>2425278.2641 </t>
  </si>
  <si>
    <t> 01.02.1928 18:20 </t>
  </si>
  <si>
    <t> 0.4390 </t>
  </si>
  <si>
    <t> M.Merola </t>
  </si>
  <si>
    <t> CNAP 2 </t>
  </si>
  <si>
    <t>2425325.630 </t>
  </si>
  <si>
    <t> 20.03.1928 03:07 </t>
  </si>
  <si>
    <t> 0.437 </t>
  </si>
  <si>
    <t> J.Mergentaler </t>
  </si>
  <si>
    <t>2425400.416 </t>
  </si>
  <si>
    <t> 02.06.1928 21:59 </t>
  </si>
  <si>
    <t> 0.432 </t>
  </si>
  <si>
    <t> P.Parenago </t>
  </si>
  <si>
    <t> PSMO 12(1) </t>
  </si>
  <si>
    <t>2425425.3465 </t>
  </si>
  <si>
    <t> 27.06.1928 20:18 </t>
  </si>
  <si>
    <t> 0.4316 </t>
  </si>
  <si>
    <t>2425480.193 </t>
  </si>
  <si>
    <t> 21.08.1928 16:37 </t>
  </si>
  <si>
    <t> 0.431 </t>
  </si>
  <si>
    <t> AN 238.210 </t>
  </si>
  <si>
    <t>2425502.613 </t>
  </si>
  <si>
    <t> 13.09.1928 02:42 </t>
  </si>
  <si>
    <t> 0.414 </t>
  </si>
  <si>
    <t> F.de Roy </t>
  </si>
  <si>
    <t> AAC 1.30 </t>
  </si>
  <si>
    <t>2425512.586 </t>
  </si>
  <si>
    <t> 23.09.1928 02:03 </t>
  </si>
  <si>
    <t>2425552.4779 </t>
  </si>
  <si>
    <t> 01.11.1928 23:28 </t>
  </si>
  <si>
    <t> 0.4176 </t>
  </si>
  <si>
    <t> P.Ahnert </t>
  </si>
  <si>
    <t> AN 250.376 </t>
  </si>
  <si>
    <t>2425557.4648 </t>
  </si>
  <si>
    <t> 06.11.1928 23:09 </t>
  </si>
  <si>
    <t> 0.4184 </t>
  </si>
  <si>
    <t> HB 862 </t>
  </si>
  <si>
    <t>2425622.2801 </t>
  </si>
  <si>
    <t> 10.01.1929 18:43 </t>
  </si>
  <si>
    <t> 0.4145 </t>
  </si>
  <si>
    <t>2425672.153 </t>
  </si>
  <si>
    <t> 01.03.1929 15:40 </t>
  </si>
  <si>
    <t> 0.426 </t>
  </si>
  <si>
    <t>2425682.137 </t>
  </si>
  <si>
    <t> 11.03.1929 15:17 </t>
  </si>
  <si>
    <t> 0.438 </t>
  </si>
  <si>
    <t>2425709.530 </t>
  </si>
  <si>
    <t> 08.04.1929 00:43 </t>
  </si>
  <si>
    <t> 0.408 </t>
  </si>
  <si>
    <t> AAC 1.97 </t>
  </si>
  <si>
    <t>2425719.5035 </t>
  </si>
  <si>
    <t> 18.04.1929 00:05 </t>
  </si>
  <si>
    <t> 0.4090 </t>
  </si>
  <si>
    <t>2425734.4628 </t>
  </si>
  <si>
    <t> 02.05.1929 23:06 </t>
  </si>
  <si>
    <t> 0.4100 </t>
  </si>
  <si>
    <t>2425881.540 </t>
  </si>
  <si>
    <t> 27.09.1929 00:57 </t>
  </si>
  <si>
    <t> 0.397 </t>
  </si>
  <si>
    <t>2425901.4868 </t>
  </si>
  <si>
    <t> 16.10.1929 23:40 </t>
  </si>
  <si>
    <t> 0.3999 </t>
  </si>
  <si>
    <t> HB 871 </t>
  </si>
  <si>
    <t>2425966.3031 </t>
  </si>
  <si>
    <t> 20.12.1929 19:16 </t>
  </si>
  <si>
    <t> 0.3969 </t>
  </si>
  <si>
    <t>2426068.5130 </t>
  </si>
  <si>
    <t> 02.04.1930 00:18 </t>
  </si>
  <si>
    <t> 0.3919 </t>
  </si>
  <si>
    <t>2426260.4696 </t>
  </si>
  <si>
    <t> 10.10.1930 23:16 </t>
  </si>
  <si>
    <t> 0.3838 </t>
  </si>
  <si>
    <t>2426270.4394 </t>
  </si>
  <si>
    <t> 20.10.1930 22:32 </t>
  </si>
  <si>
    <t> 0.3814 </t>
  </si>
  <si>
    <t> HB 880.4 </t>
  </si>
  <si>
    <t>2426624.4370 </t>
  </si>
  <si>
    <t> 09.10.1931 22:29 </t>
  </si>
  <si>
    <t>JAVSO..47..105</t>
  </si>
  <si>
    <t>VSB-66</t>
  </si>
  <si>
    <t> 23.02.1983 17:54 </t>
  </si>
  <si>
    <t>2445416.677 </t>
  </si>
  <si>
    <t> 23.03.1983 04:14 </t>
  </si>
  <si>
    <t>2445441.598 </t>
  </si>
  <si>
    <t> 17.04.1983 02:21 </t>
  </si>
  <si>
    <t> MVS 10.104 </t>
  </si>
  <si>
    <t>2445466.534 </t>
  </si>
  <si>
    <t> 12.05.1983 00:48 </t>
  </si>
  <si>
    <t> BBS 66 </t>
  </si>
  <si>
    <t>2445471.523 </t>
  </si>
  <si>
    <t> 17.05.1983 00:33 </t>
  </si>
  <si>
    <t>2445481.498 </t>
  </si>
  <si>
    <t> 26.05.1983 23:57 </t>
  </si>
  <si>
    <t> 0.016 </t>
  </si>
  <si>
    <t> BBS 67 </t>
  </si>
  <si>
    <t>2445486.475 </t>
  </si>
  <si>
    <t> 31.05.1983 23:24 </t>
  </si>
  <si>
    <t>2445496.448 </t>
  </si>
  <si>
    <t> 10.06.1983 22:45 </t>
  </si>
  <si>
    <t>2445506.415 </t>
  </si>
  <si>
    <t> 20.06.1983 21:57 </t>
  </si>
  <si>
    <t>2445511.403 </t>
  </si>
  <si>
    <t> 25.06.1983 21:40 </t>
  </si>
  <si>
    <t>2445521.374 </t>
  </si>
  <si>
    <t> 05.07.1983 20:58 </t>
  </si>
  <si>
    <t>2445538.8309 </t>
  </si>
  <si>
    <t> 23.07.1983 07:56 </t>
  </si>
  <si>
    <t> 0.0088 </t>
  </si>
  <si>
    <t>2445541.324 </t>
  </si>
  <si>
    <t> 25.07.1983 19:46 </t>
  </si>
  <si>
    <t>2445546.310 </t>
  </si>
  <si>
    <t> 30.07.1983 19:26 </t>
  </si>
  <si>
    <t>2445548.8028 </t>
  </si>
  <si>
    <t> 02.08.1983 07:16 </t>
  </si>
  <si>
    <t> 0.0085 </t>
  </si>
  <si>
    <t> PASP 98.691 </t>
  </si>
  <si>
    <t>2445558.7746 </t>
  </si>
  <si>
    <t> 12.08.1983 06:35 </t>
  </si>
  <si>
    <t> 0.0081 </t>
  </si>
  <si>
    <t> V.Paylor </t>
  </si>
  <si>
    <t>2445561.269 </t>
  </si>
  <si>
    <t> 14.08.1983 18:27 </t>
  </si>
  <si>
    <t>2445578.722 </t>
  </si>
  <si>
    <t> 01.09.1983 05:19 </t>
  </si>
  <si>
    <t>2445583.709 </t>
  </si>
  <si>
    <t> 06.09.1983 05:00 </t>
  </si>
  <si>
    <t>2445588.694 </t>
  </si>
  <si>
    <t> 11.09.1983 04:39 </t>
  </si>
  <si>
    <t> BBS 69 </t>
  </si>
  <si>
    <t>2445593.678 </t>
  </si>
  <si>
    <t> 16.09.1983 04:16 </t>
  </si>
  <si>
    <t>2445598.668 </t>
  </si>
  <si>
    <t> 21.09.1983 04:01 </t>
  </si>
  <si>
    <t>2445608.638 </t>
  </si>
  <si>
    <t> 01.10.1983 03:18 </t>
  </si>
  <si>
    <t>2445608.6386 </t>
  </si>
  <si>
    <t> 01.10.1983 03:19 </t>
  </si>
  <si>
    <t> 0.0112 </t>
  </si>
  <si>
    <t>2445608.642 </t>
  </si>
  <si>
    <t> 01.10.1983 03:24 </t>
  </si>
  <si>
    <t>2445613.625 </t>
  </si>
  <si>
    <t> 06.10.1983 03:00 </t>
  </si>
  <si>
    <t>2445613.630 </t>
  </si>
  <si>
    <t> 06.10.1983 03:07 </t>
  </si>
  <si>
    <t>2445623.595 </t>
  </si>
  <si>
    <t> 16.10.1983 02:16 </t>
  </si>
  <si>
    <t>2445703.366 </t>
  </si>
  <si>
    <t> 03.01.1984 20:47 </t>
  </si>
  <si>
    <t>2445718.341 </t>
  </si>
  <si>
    <t> 18.01.1984 20:11 </t>
  </si>
  <si>
    <t> 0.019 </t>
  </si>
  <si>
    <t> BBS 71 </t>
  </si>
  <si>
    <t>2445720.8302 </t>
  </si>
  <si>
    <t> 21.01.1984 07:55 </t>
  </si>
  <si>
    <t> 0.0156 </t>
  </si>
  <si>
    <t> L.Humes </t>
  </si>
  <si>
    <t>2445750.755 </t>
  </si>
  <si>
    <t> 20.02.1984 06:07 </t>
  </si>
  <si>
    <t> 0.024 </t>
  </si>
  <si>
    <t>2445763.220 </t>
  </si>
  <si>
    <t> 03.03.1984 17:16 </t>
  </si>
  <si>
    <t>2445785.650 </t>
  </si>
  <si>
    <t> 26.03.1984 03:36 </t>
  </si>
  <si>
    <t>2445815.568 </t>
  </si>
  <si>
    <t> 25.04.1984 01:37 </t>
  </si>
  <si>
    <t> MVS 10.163 </t>
  </si>
  <si>
    <t>2445830.527 </t>
  </si>
  <si>
    <t> 10.05.1984 00:38 </t>
  </si>
  <si>
    <t> BBS 72 </t>
  </si>
  <si>
    <t>2445890.358 </t>
  </si>
  <si>
    <t> 08.07.1984 20:35 </t>
  </si>
  <si>
    <t>2445892.8503 </t>
  </si>
  <si>
    <t> 11.07.1984 08:24 </t>
  </si>
  <si>
    <t> 0.0155 </t>
  </si>
  <si>
    <t> J.M.Gagne </t>
  </si>
  <si>
    <t>2445897.8374 </t>
  </si>
  <si>
    <t> 16.07.1984 08:05 </t>
  </si>
  <si>
    <t> 0.0165 </t>
  </si>
  <si>
    <t>2445900.334 </t>
  </si>
  <si>
    <t> 18.07.1984 20:00 </t>
  </si>
  <si>
    <t> 0.020 </t>
  </si>
  <si>
    <t> BBS 73 </t>
  </si>
  <si>
    <t>2445902.8231 </t>
  </si>
  <si>
    <t> 21.07.1984 07:45 </t>
  </si>
  <si>
    <t> 0.0161 </t>
  </si>
  <si>
    <t>2445937.727 </t>
  </si>
  <si>
    <t> 25.08.1984 05:26 </t>
  </si>
  <si>
    <t>2445937.7272 </t>
  </si>
  <si>
    <t> 25.08.1984 05:27 </t>
  </si>
  <si>
    <t> 0.0175 </t>
  </si>
  <si>
    <t>2445962.659 </t>
  </si>
  <si>
    <t> 19.09.1984 03:48 </t>
  </si>
  <si>
    <t>2445977.619 </t>
  </si>
  <si>
    <t> 04.10.1984 02:51 </t>
  </si>
  <si>
    <t> 0.021 </t>
  </si>
  <si>
    <t>2445987.591 </t>
  </si>
  <si>
    <t> 14.10.1984 02:11 </t>
  </si>
  <si>
    <t> BBS 74 </t>
  </si>
  <si>
    <t>2446007.534 </t>
  </si>
  <si>
    <t> 03.11.1984 00:48 </t>
  </si>
  <si>
    <t>2446017.506 </t>
  </si>
  <si>
    <t> 13.11.1984 00:08 </t>
  </si>
  <si>
    <t>2446032.466 </t>
  </si>
  <si>
    <t> 27.11.1984 23:11 </t>
  </si>
  <si>
    <t>2446042.427 </t>
  </si>
  <si>
    <t> 07.12.1984 22:14 </t>
  </si>
  <si>
    <t>2446049.9151 </t>
  </si>
  <si>
    <t> 15.12.1984 09:57 </t>
  </si>
  <si>
    <t> 0.0183 </t>
  </si>
  <si>
    <t>2446057.389 </t>
  </si>
  <si>
    <t> 22.12.1984 21:20 </t>
  </si>
  <si>
    <t> A.Paschke </t>
  </si>
  <si>
    <t> BBS 75 </t>
  </si>
  <si>
    <t>2446057.390 </t>
  </si>
  <si>
    <t> 22.12.1984 21:21 </t>
  </si>
  <si>
    <t> M.Kohl </t>
  </si>
  <si>
    <t>2446072.345 </t>
  </si>
  <si>
    <t> 06.01.1985 20:16 </t>
  </si>
  <si>
    <t>2446072.354 </t>
  </si>
  <si>
    <t> 06.01.1985 20:29 </t>
  </si>
  <si>
    <t>2446077.342 </t>
  </si>
  <si>
    <t> 11.01.1985 20:12 </t>
  </si>
  <si>
    <t>2446082.324 </t>
  </si>
  <si>
    <t> 16.01.1985 19:46 </t>
  </si>
  <si>
    <t>2446109.759 </t>
  </si>
  <si>
    <t> 13.02.1985 06:12 </t>
  </si>
  <si>
    <t> 0.029 </t>
  </si>
  <si>
    <t>2446114.738 </t>
  </si>
  <si>
    <t> 18.02.1985 05:42 </t>
  </si>
  <si>
    <t>2446134.682 </t>
  </si>
  <si>
    <t> 10.03.1985 04:22 </t>
  </si>
  <si>
    <t>2446144.652 </t>
  </si>
  <si>
    <t> 20.03.1985 03:38 </t>
  </si>
  <si>
    <t>2446159.609 </t>
  </si>
  <si>
    <t> 04.04.1985 02:36 </t>
  </si>
  <si>
    <t>2446189.530 </t>
  </si>
  <si>
    <t> 04.05.1985 00:43 </t>
  </si>
  <si>
    <t> BBS 77 </t>
  </si>
  <si>
    <t>2446194.514 </t>
  </si>
  <si>
    <t> 09.05.1985 00:20 </t>
  </si>
  <si>
    <t> T.Cervinka </t>
  </si>
  <si>
    <t> BRNO 27 </t>
  </si>
  <si>
    <t>2446204.490 </t>
  </si>
  <si>
    <t> 18.05.1985 23:45 </t>
  </si>
  <si>
    <t> T.Dümichen </t>
  </si>
  <si>
    <t>BAVM 39 </t>
  </si>
  <si>
    <t>2446204.495 </t>
  </si>
  <si>
    <t> 18.05.1985 23:52 </t>
  </si>
  <si>
    <t> J.Hansen </t>
  </si>
  <si>
    <t>2446219.448 </t>
  </si>
  <si>
    <t> 02.06.1985 22:45 </t>
  </si>
  <si>
    <t> MVS 11.19 </t>
  </si>
  <si>
    <t>2446241.8799 </t>
  </si>
  <si>
    <t> 25.06.1985 09:07 </t>
  </si>
  <si>
    <t> 0.0184 </t>
  </si>
  <si>
    <t> Heller&amp;Kramer </t>
  </si>
  <si>
    <t> AJ 106.1627 </t>
  </si>
  <si>
    <t>2446241.8810 </t>
  </si>
  <si>
    <t> 25.06.1985 09:08 </t>
  </si>
  <si>
    <t> 0.0195 </t>
  </si>
  <si>
    <t>2446271.801 </t>
  </si>
  <si>
    <t> 25.07.1985 07:13 </t>
  </si>
  <si>
    <t>2446291.7429 </t>
  </si>
  <si>
    <t> 14.08.1985 05:49 </t>
  </si>
  <si>
    <t> 0.0205 </t>
  </si>
  <si>
    <t> J.B.Rafert et al. </t>
  </si>
  <si>
    <t>IBVS 2872 </t>
  </si>
  <si>
    <t>2446296.725 </t>
  </si>
  <si>
    <t> 19.08.1985 05:24 </t>
  </si>
  <si>
    <t>2446311.685 </t>
  </si>
  <si>
    <t> 03.09.1985 04:26 </t>
  </si>
  <si>
    <t>2446326.650 </t>
  </si>
  <si>
    <t> 18.09.1985 03:36 </t>
  </si>
  <si>
    <t>2446351.580 </t>
  </si>
  <si>
    <t> 13.10.1985 01:55 </t>
  </si>
  <si>
    <t> BBS 78 </t>
  </si>
  <si>
    <t>2446413.907 </t>
  </si>
  <si>
    <t> 14.12.1985 09:46 </t>
  </si>
  <si>
    <t>2446421.391 </t>
  </si>
  <si>
    <t> 21.12.1985 21:23 </t>
  </si>
  <si>
    <t>2446446.340 </t>
  </si>
  <si>
    <t> 15.01.1986 20:09 </t>
  </si>
  <si>
    <t> British amateurs </t>
  </si>
  <si>
    <t> VSSC 66.36 </t>
  </si>
  <si>
    <t>2446473.738 </t>
  </si>
  <si>
    <t> 12.02.1986 05:42 </t>
  </si>
  <si>
    <t>2446496.1757 </t>
  </si>
  <si>
    <t> 06.03.1986 16:13 </t>
  </si>
  <si>
    <t> 0.0234 </t>
  </si>
  <si>
    <t> Sato &amp; Nishimura </t>
  </si>
  <si>
    <t>IBVS 3040 </t>
  </si>
  <si>
    <t>2446526.0905 </t>
  </si>
  <si>
    <t> 05.04.1986 14:10 </t>
  </si>
  <si>
    <t> 0.0216 </t>
  </si>
  <si>
    <t>2446553.516 </t>
  </si>
  <si>
    <t> 03.05.1986 00:23 </t>
  </si>
  <si>
    <t> O.Rehacek </t>
  </si>
  <si>
    <t> BRNO 28 </t>
  </si>
  <si>
    <t>2446558.501 </t>
  </si>
  <si>
    <t> 08.05.1986 00:01 </t>
  </si>
  <si>
    <t>2446615.848 </t>
  </si>
  <si>
    <t> 04.07.1986 08:21 </t>
  </si>
  <si>
    <t>2446705.593 </t>
  </si>
  <si>
    <t> 02.10.1986 02:13 </t>
  </si>
  <si>
    <t> MVS 11.155 </t>
  </si>
  <si>
    <t>2446723.0434 </t>
  </si>
  <si>
    <t> 19.10.1986 13:02 </t>
  </si>
  <si>
    <t> 0.0237 </t>
  </si>
  <si>
    <t>2446805.321 </t>
  </si>
  <si>
    <t> 09.01.1987 19:42 </t>
  </si>
  <si>
    <t> 0.031 </t>
  </si>
  <si>
    <t> BBS 82 </t>
  </si>
  <si>
    <t>2446822.767 </t>
  </si>
  <si>
    <t> 27.01.1987 06:24 </t>
  </si>
  <si>
    <t>2446827.753 </t>
  </si>
  <si>
    <t> 01.02.1987 06:04 </t>
  </si>
  <si>
    <t>2446830.250 </t>
  </si>
  <si>
    <t> 03.02.1987 18:00 </t>
  </si>
  <si>
    <t>2446857.672 </t>
  </si>
  <si>
    <t> 03.03.1987 04:07 </t>
  </si>
  <si>
    <t> 0.028 </t>
  </si>
  <si>
    <t>2446857.674 </t>
  </si>
  <si>
    <t> 03.03.1987 04:10 </t>
  </si>
  <si>
    <t>2446857.675 </t>
  </si>
  <si>
    <t> 03.03.1987 04:12 </t>
  </si>
  <si>
    <t>2446862.668 </t>
  </si>
  <si>
    <t> 08.03.1987 04:01 </t>
  </si>
  <si>
    <t> 0.038 </t>
  </si>
  <si>
    <t>2446867.651 </t>
  </si>
  <si>
    <t> 13.03.1987 03:37 </t>
  </si>
  <si>
    <t> 0.035 </t>
  </si>
  <si>
    <t>2446877.620 </t>
  </si>
  <si>
    <t> 23.03.1987 02:52 </t>
  </si>
  <si>
    <t>2446917.502 </t>
  </si>
  <si>
    <t> 02.05.1987 00:02 </t>
  </si>
  <si>
    <t> BBS 84 </t>
  </si>
  <si>
    <t>2446957.399 </t>
  </si>
  <si>
    <t> 10.06.1987 21:34 </t>
  </si>
  <si>
    <t> E.Blättler </t>
  </si>
  <si>
    <t>2446994.787 </t>
  </si>
  <si>
    <t> 18.07.1987 06:53 </t>
  </si>
  <si>
    <t>2447004.767 </t>
  </si>
  <si>
    <t> 28.07.1987 06:24 </t>
  </si>
  <si>
    <t>2447019.719 </t>
  </si>
  <si>
    <t> 12.08.1987 05:15 </t>
  </si>
  <si>
    <t> 0.027 </t>
  </si>
  <si>
    <t>2447024.705 </t>
  </si>
  <si>
    <t> 17.08.1987 04:55 </t>
  </si>
  <si>
    <t>2447029.689 </t>
  </si>
  <si>
    <t> 22.08.1987 04:32 </t>
  </si>
  <si>
    <t>2447039.663 </t>
  </si>
  <si>
    <t> 01.09.1987 03:54 </t>
  </si>
  <si>
    <t> 0.026 </t>
  </si>
  <si>
    <t>2447064.594 </t>
  </si>
  <si>
    <t> 26.09.1987 02:15 </t>
  </si>
  <si>
    <t>2447079.548 </t>
  </si>
  <si>
    <t> 11.10.1987 01:09 </t>
  </si>
  <si>
    <t> L.Honzik </t>
  </si>
  <si>
    <t> BRNO 30 </t>
  </si>
  <si>
    <t>2447079.552 </t>
  </si>
  <si>
    <t> 11.10.1987 01:14 </t>
  </si>
  <si>
    <t> J.Polak </t>
  </si>
  <si>
    <t>2447089.5282 </t>
  </si>
  <si>
    <t> 21.10.1987 00:40 </t>
  </si>
  <si>
    <t> 0.0306 </t>
  </si>
  <si>
    <t>B;V</t>
  </si>
  <si>
    <t> F.Agerer </t>
  </si>
  <si>
    <t>BAVM 50 </t>
  </si>
  <si>
    <t>2447149.355 </t>
  </si>
  <si>
    <t> 19.12.1987 20:31 </t>
  </si>
  <si>
    <t> BBS 86 </t>
  </si>
  <si>
    <t>2447154.316 </t>
  </si>
  <si>
    <t> 24.12.1987 19:35 </t>
  </si>
  <si>
    <t> J.Pirita </t>
  </si>
  <si>
    <t> ALBO 1988 3 </t>
  </si>
  <si>
    <t> 26.04.1958 00:14 </t>
  </si>
  <si>
    <t> -0.02 </t>
  </si>
  <si>
    <t>? </t>
  </si>
  <si>
    <t> SAC 30.105 </t>
  </si>
  <si>
    <t>2436319.512 </t>
  </si>
  <si>
    <t> 26.04.1958 00:17 </t>
  </si>
  <si>
    <t> AA 9.48 </t>
  </si>
  <si>
    <t>2436344.449 </t>
  </si>
  <si>
    <t> 20.05.1958 22:46 </t>
  </si>
  <si>
    <t>2436349.43 </t>
  </si>
  <si>
    <t> 25.05.1958 22:19 </t>
  </si>
  <si>
    <t>2436349.432 </t>
  </si>
  <si>
    <t> 25.05.1958 22:22 </t>
  </si>
  <si>
    <t>2436369.371 </t>
  </si>
  <si>
    <t> 14.06.1958 20:54 </t>
  </si>
  <si>
    <t> -0.022 </t>
  </si>
  <si>
    <t>2436466.6013 </t>
  </si>
  <si>
    <t> 20.09.1958 02:25 </t>
  </si>
  <si>
    <t> -0.0209 </t>
  </si>
  <si>
    <t> L.P.Surkova </t>
  </si>
  <si>
    <t>IBVS 501 </t>
  </si>
  <si>
    <t>2436518.9576 </t>
  </si>
  <si>
    <t> 11.11.1958 10:58 </t>
  </si>
  <si>
    <t> -0.0186 </t>
  </si>
  <si>
    <t>2436541.3858 </t>
  </si>
  <si>
    <t> 03.12.1958 21:15 </t>
  </si>
  <si>
    <t> -0.0279 </t>
  </si>
  <si>
    <t>2436576.2872 </t>
  </si>
  <si>
    <t> 07.01.1959 18:53 </t>
  </si>
  <si>
    <t> -0.0291 </t>
  </si>
  <si>
    <t>2436581.2729 </t>
  </si>
  <si>
    <t> 12.01.1959 18:32 </t>
  </si>
  <si>
    <t> -0.0295 </t>
  </si>
  <si>
    <t>2436728.354 </t>
  </si>
  <si>
    <t> 08.06.1959 20:29 </t>
  </si>
  <si>
    <t> -0.038 </t>
  </si>
  <si>
    <t> AA 10.69 </t>
  </si>
  <si>
    <t>2436825.5791 </t>
  </si>
  <si>
    <t> 14.09.1959 01:53 </t>
  </si>
  <si>
    <t> -0.0420 </t>
  </si>
  <si>
    <t>2437022.548 </t>
  </si>
  <si>
    <t> 29.03.1960 01:09 </t>
  </si>
  <si>
    <t> -0.024 </t>
  </si>
  <si>
    <t> AA 13.79 </t>
  </si>
  <si>
    <t>2437027.538 </t>
  </si>
  <si>
    <t> 03.04.1960 00:54 </t>
  </si>
  <si>
    <t>BAVM 15 </t>
  </si>
  <si>
    <t>2437027.542 </t>
  </si>
  <si>
    <t> 03.04.1960 01:00 </t>
  </si>
  <si>
    <t> -0.016 </t>
  </si>
  <si>
    <t>2437027.545 </t>
  </si>
  <si>
    <t> 03.04.1960 01:04 </t>
  </si>
  <si>
    <t> -0.013 </t>
  </si>
  <si>
    <t>2437199.552 </t>
  </si>
  <si>
    <t> 22.09.1960 01:14 </t>
  </si>
  <si>
    <t> -0.026 </t>
  </si>
  <si>
    <t> SCA 8.244 </t>
  </si>
  <si>
    <t>2437259.339 </t>
  </si>
  <si>
    <t> 20.11.1960 20:08 </t>
  </si>
  <si>
    <t> -0.072 </t>
  </si>
  <si>
    <t> V.Surda </t>
  </si>
  <si>
    <t> BRNO 6 </t>
  </si>
  <si>
    <t>2437279.286 </t>
  </si>
  <si>
    <t> 10.12.1960 18:51 </t>
  </si>
  <si>
    <t> -0.070 </t>
  </si>
  <si>
    <t>2437356.614 </t>
  </si>
  <si>
    <t> 26.02.1961 02:44 </t>
  </si>
  <si>
    <t>2437356.622 </t>
  </si>
  <si>
    <t> 26.02.1961 02:55 </t>
  </si>
  <si>
    <t> P.B.Lehmann </t>
  </si>
  <si>
    <t>2437533.564 </t>
  </si>
  <si>
    <t> 22.08.1961 01:32 </t>
  </si>
  <si>
    <t> -0.083 </t>
  </si>
  <si>
    <t> F.Navratil </t>
  </si>
  <si>
    <t>2437548.576 </t>
  </si>
  <si>
    <t> 06.09.1961 01:49 </t>
  </si>
  <si>
    <t> -0.029 </t>
  </si>
  <si>
    <t>2437558.546 </t>
  </si>
  <si>
    <t> 16.09.1961 01:06 </t>
  </si>
  <si>
    <t> -0.031 </t>
  </si>
  <si>
    <t>2437578.509 </t>
  </si>
  <si>
    <t> 06.10.1961 00:12 </t>
  </si>
  <si>
    <t> R.Mende </t>
  </si>
  <si>
    <t>2437623.381 </t>
  </si>
  <si>
    <t> 19.11.1961 21:08 </t>
  </si>
  <si>
    <t>2437633.348 </t>
  </si>
  <si>
    <t> 29.11.1961 20:21 </t>
  </si>
  <si>
    <t>2437658.270 </t>
  </si>
  <si>
    <t> 24.12.1961 18:28 </t>
  </si>
  <si>
    <t>2437745.516 </t>
  </si>
  <si>
    <t> 22.03.1962 00:23 </t>
  </si>
  <si>
    <t> -0.040 </t>
  </si>
  <si>
    <t> P.Hoffmann </t>
  </si>
  <si>
    <t> K.Klocke </t>
  </si>
  <si>
    <t>2437922.512 </t>
  </si>
  <si>
    <t> 15.09.1962 00:17 </t>
  </si>
  <si>
    <t> -0.050 </t>
  </si>
  <si>
    <t>2437927.521 </t>
  </si>
  <si>
    <t> 20.09.1962 00:30 </t>
  </si>
  <si>
    <t> -0.027 </t>
  </si>
  <si>
    <t> M.Fernandes </t>
  </si>
  <si>
    <t>2437932.502 </t>
  </si>
  <si>
    <t> 25.09.1962 00:02 </t>
  </si>
  <si>
    <t> -0.032 </t>
  </si>
  <si>
    <t> H.Jungbluth </t>
  </si>
  <si>
    <t>2437937.486 </t>
  </si>
  <si>
    <t> 29.09.1962 23:39 </t>
  </si>
  <si>
    <t> -0.034 </t>
  </si>
  <si>
    <t>2437942.472 </t>
  </si>
  <si>
    <t> 04.10.1962 23:19 </t>
  </si>
  <si>
    <t>2437947.458 </t>
  </si>
  <si>
    <t> 09.10.1962 22:59 </t>
  </si>
  <si>
    <t>2437947.460 </t>
  </si>
  <si>
    <t> 09.10.1962 23:02 </t>
  </si>
  <si>
    <t> J.Masuch </t>
  </si>
  <si>
    <t>2437962.362 </t>
  </si>
  <si>
    <t> 24.10.1962 20:41 </t>
  </si>
  <si>
    <t> -0.089 </t>
  </si>
  <si>
    <t> J.Tojfl </t>
  </si>
  <si>
    <t>2437962.363 </t>
  </si>
  <si>
    <t> 24.10.1962 20:42 </t>
  </si>
  <si>
    <t> -0.088 </t>
  </si>
  <si>
    <t> J.Matula </t>
  </si>
  <si>
    <t> D.Simkova </t>
  </si>
  <si>
    <t>2438002.315 </t>
  </si>
  <si>
    <t> 03.12.1962 19:33 </t>
  </si>
  <si>
    <t> -0.025 </t>
  </si>
  <si>
    <t>2438256.590 </t>
  </si>
  <si>
    <t> 15.08.1963 02:09 </t>
  </si>
  <si>
    <t>IBVS 35 </t>
  </si>
  <si>
    <t>2438271.562 </t>
  </si>
  <si>
    <t> 30.08.1963 01:29 </t>
  </si>
  <si>
    <t> I.Popa </t>
  </si>
  <si>
    <t>IBVS 187 </t>
  </si>
  <si>
    <t>2438286.522 </t>
  </si>
  <si>
    <t> 14.09.1963 00:31 </t>
  </si>
  <si>
    <t>2438291.508 </t>
  </si>
  <si>
    <t> 19.09.1963 00:11 </t>
  </si>
  <si>
    <t>2438306.463 </t>
  </si>
  <si>
    <t> 03.10.1963 23:06 </t>
  </si>
  <si>
    <t> -0.028 </t>
  </si>
  <si>
    <t>2438311.374 </t>
  </si>
  <si>
    <t> 08.10.1963 20:58 </t>
  </si>
  <si>
    <t> -0.103 </t>
  </si>
  <si>
    <t> F.Zdarsky </t>
  </si>
  <si>
    <t>2438311.448 </t>
  </si>
  <si>
    <t> 08.10.1963 22:45 </t>
  </si>
  <si>
    <t>2438316.358 </t>
  </si>
  <si>
    <t> 13.10.1963 20:35 </t>
  </si>
  <si>
    <t> -0.105 </t>
  </si>
  <si>
    <t>2438316.434 </t>
  </si>
  <si>
    <t> 13.10.1963 22:24 </t>
  </si>
  <si>
    <t>2438321.358 </t>
  </si>
  <si>
    <t> 18.10.1963 20:35 </t>
  </si>
  <si>
    <t> -0.092 </t>
  </si>
  <si>
    <t>2438331.339 </t>
  </si>
  <si>
    <t> 28.10.1963 20:08 </t>
  </si>
  <si>
    <t> J.Solc </t>
  </si>
  <si>
    <t>2438336.378 </t>
  </si>
  <si>
    <t> 02.11.1963 21:04 </t>
  </si>
  <si>
    <t>2438463.519 </t>
  </si>
  <si>
    <t> 09.03.1964 00:27 </t>
  </si>
  <si>
    <t> H.Marx </t>
  </si>
  <si>
    <t>BAVM 18 </t>
  </si>
  <si>
    <t>2438503.370 </t>
  </si>
  <si>
    <t> 17.04.1964 20:52 </t>
  </si>
  <si>
    <t>2438503.379 </t>
  </si>
  <si>
    <t> 17.04.1964 21:05 </t>
  </si>
  <si>
    <t> -0.063 </t>
  </si>
  <si>
    <t> V.Mlynek </t>
  </si>
  <si>
    <t>2438670.409 </t>
  </si>
  <si>
    <t> 01.10.1964 21:48 </t>
  </si>
  <si>
    <t> -0.067 </t>
  </si>
  <si>
    <t>2438670.441 </t>
  </si>
  <si>
    <t> 01.10.1964 22:35 </t>
  </si>
  <si>
    <t> -0.035 </t>
  </si>
  <si>
    <t> AN 289.191 </t>
  </si>
  <si>
    <t>2438675.366 </t>
  </si>
  <si>
    <t> 06.10.1964 20:47 </t>
  </si>
  <si>
    <t> -0.096 </t>
  </si>
  <si>
    <t> J.Friml </t>
  </si>
  <si>
    <t>2438675.370 </t>
  </si>
  <si>
    <t> 06.10.1964 20:52 </t>
  </si>
  <si>
    <t>2438727.781 </t>
  </si>
  <si>
    <t> 28.11.1964 06:44 </t>
  </si>
  <si>
    <t> M.Baldwin </t>
  </si>
  <si>
    <t>IBVS 111 </t>
  </si>
  <si>
    <t>2438842.474 </t>
  </si>
  <si>
    <t> 22.03.1965 23:22 </t>
  </si>
  <si>
    <t> -0.023 </t>
  </si>
  <si>
    <t> F.Hromada </t>
  </si>
  <si>
    <t> BRNO 5 </t>
  </si>
  <si>
    <t>2438852.429 </t>
  </si>
  <si>
    <t> 01.04.1965 22:17 </t>
  </si>
  <si>
    <t> H.Peter </t>
  </si>
  <si>
    <t>2438857.418 </t>
  </si>
  <si>
    <t> 06.04.1965 22:01 </t>
  </si>
  <si>
    <t> -0.037 </t>
  </si>
  <si>
    <t> AA 16.158 </t>
  </si>
  <si>
    <t>2438909.773 </t>
  </si>
  <si>
    <t> 29.05.1965 06:33 </t>
  </si>
  <si>
    <t> -0.036 </t>
  </si>
  <si>
    <t> D.Williams </t>
  </si>
  <si>
    <t>IBVS 180 </t>
  </si>
  <si>
    <t>2438969.615 </t>
  </si>
  <si>
    <t> 28.07.1965 02:45 </t>
  </si>
  <si>
    <t>2438979.587 </t>
  </si>
  <si>
    <t> 07.08.1965 02:05 </t>
  </si>
  <si>
    <t>2438999.522 </t>
  </si>
  <si>
    <t> 27.08.1965 00:31 </t>
  </si>
  <si>
    <t>2439019.462 </t>
  </si>
  <si>
    <t> 15.09.1965 23:05 </t>
  </si>
  <si>
    <t> -0.041 </t>
  </si>
  <si>
    <t>2439024.449 </t>
  </si>
  <si>
    <t> 20.09.1965 22:46 </t>
  </si>
  <si>
    <t> K.Locher </t>
  </si>
  <si>
    <t> ORI 93 </t>
  </si>
  <si>
    <t>2439024.455 </t>
  </si>
  <si>
    <t> 20.09.1965 22:55 </t>
  </si>
  <si>
    <t>2439029.432 </t>
  </si>
  <si>
    <t> 25.09.1965 22:22 </t>
  </si>
  <si>
    <t> -0.043 </t>
  </si>
  <si>
    <t>2439029.440 </t>
  </si>
  <si>
    <t> 25.09.1965 22:33 </t>
  </si>
  <si>
    <t> W.Eckert </t>
  </si>
  <si>
    <t>2439029.444 </t>
  </si>
  <si>
    <t> 25.09.1965 22:39 </t>
  </si>
  <si>
    <t>2439029.452 </t>
  </si>
  <si>
    <t> 25.09.1965 22:50 </t>
  </si>
  <si>
    <t>2439034.430 </t>
  </si>
  <si>
    <t> 30.09.1965 22:19 </t>
  </si>
  <si>
    <t>2439044.397 </t>
  </si>
  <si>
    <t> 10.10.1965 21:31 </t>
  </si>
  <si>
    <t>2439044.3978 </t>
  </si>
  <si>
    <t> 10.10.1965 21:32 </t>
  </si>
  <si>
    <t> -0.0356 </t>
  </si>
  <si>
    <t> G.Weigelt </t>
  </si>
  <si>
    <t>2439044.399 </t>
  </si>
  <si>
    <t> 10.10.1965 21:34 </t>
  </si>
  <si>
    <t>2439049.383 </t>
  </si>
  <si>
    <t> 15.10.1965 21:11 </t>
  </si>
  <si>
    <t> ORI 95 </t>
  </si>
  <si>
    <t>2439049.389 </t>
  </si>
  <si>
    <t> 15.10.1965 21:20 </t>
  </si>
  <si>
    <t>2439086.776 </t>
  </si>
  <si>
    <t> 22.11.1965 06:37 </t>
  </si>
  <si>
    <t> -0.039 </t>
  </si>
  <si>
    <t>IBVS 129 </t>
  </si>
  <si>
    <t>2439091.764 </t>
  </si>
  <si>
    <t> 27.11.1965 06:20 </t>
  </si>
  <si>
    <t>2439094.259 </t>
  </si>
  <si>
    <t> 29.11.1965 18:12 </t>
  </si>
  <si>
    <t>2439144.116 </t>
  </si>
  <si>
    <t> 18.01.1966 14:47 </t>
  </si>
  <si>
    <t>2439176.526 </t>
  </si>
  <si>
    <t> 20.02.1966 00:37 </t>
  </si>
  <si>
    <t>2439231.379 </t>
  </si>
  <si>
    <t> 15.04.1966 21:05 </t>
  </si>
  <si>
    <t> -0.033 </t>
  </si>
  <si>
    <t> R.Diethelm </t>
  </si>
  <si>
    <t> ORI 97 </t>
  </si>
  <si>
    <t>2439348.545 </t>
  </si>
  <si>
    <t> 11.08.1966 01:04 </t>
  </si>
  <si>
    <t> ORI 98 </t>
  </si>
  <si>
    <t>2439383.451 </t>
  </si>
  <si>
    <t> 14.09.1966 22:49 </t>
  </si>
  <si>
    <t> ORI 100 </t>
  </si>
  <si>
    <t>2439393.422 </t>
  </si>
  <si>
    <t> 24.09.1966 22:07 </t>
  </si>
  <si>
    <t>2439403.3935 </t>
  </si>
  <si>
    <t> 04.10.1966 21:26 </t>
  </si>
  <si>
    <t> -0.0387 </t>
  </si>
  <si>
    <t> A.Bickel </t>
  </si>
  <si>
    <t> AN 291.112 </t>
  </si>
  <si>
    <t>2439403.395 </t>
  </si>
  <si>
    <t> 04.10.1966 21:28 </t>
  </si>
  <si>
    <t>2439413.355 </t>
  </si>
  <si>
    <t> 14.10.1966 20:31 </t>
  </si>
  <si>
    <t> -0.049 </t>
  </si>
  <si>
    <t>2439435.805 </t>
  </si>
  <si>
    <t> 06.11.1966 07:19 </t>
  </si>
  <si>
    <t>2439440.789 </t>
  </si>
  <si>
    <t> 11.11.1966 06:56 </t>
  </si>
  <si>
    <t>IBVS 221 </t>
  </si>
  <si>
    <t>2439495.633 </t>
  </si>
  <si>
    <t> 05.01.1967 03:11 </t>
  </si>
  <si>
    <t> -0.042 </t>
  </si>
  <si>
    <t>2439500.624 </t>
  </si>
  <si>
    <t> 10.01.1967 02:58 </t>
  </si>
  <si>
    <t>2439505.605 </t>
  </si>
  <si>
    <t> 15.01.1967 02:31 </t>
  </si>
  <si>
    <t>2439513.058 </t>
  </si>
  <si>
    <t> 22.01.1967 13:23 </t>
  </si>
  <si>
    <t> -0.068 </t>
  </si>
  <si>
    <t> M.Morita </t>
  </si>
  <si>
    <t>2439518.047 </t>
  </si>
  <si>
    <t> 27.01.1967 13:07 </t>
  </si>
  <si>
    <t> -0.065 </t>
  </si>
  <si>
    <t>2439537.99 </t>
  </si>
  <si>
    <t> 16.02.1967 11:45 </t>
  </si>
  <si>
    <t> -0.07 </t>
  </si>
  <si>
    <t>2439552.95 </t>
  </si>
  <si>
    <t> 03.03.1967 10:48 </t>
  </si>
  <si>
    <t>2439695.076 </t>
  </si>
  <si>
    <t> 23.07.1967 13:49 </t>
  </si>
  <si>
    <t>2439710.039 </t>
  </si>
  <si>
    <t>2450270.706 </t>
  </si>
  <si>
    <t> 06.07.1996 04:56 </t>
  </si>
  <si>
    <t>2450298.15 </t>
  </si>
  <si>
    <t> 02.08.1996 15:36 </t>
  </si>
  <si>
    <t> 0.10 </t>
  </si>
  <si>
    <t> S.Takahashi </t>
  </si>
  <si>
    <t>2450370.434 </t>
  </si>
  <si>
    <t> 13.10.1996 22:24 </t>
  </si>
  <si>
    <t> 0.086 </t>
  </si>
  <si>
    <t> BBS 113 </t>
  </si>
  <si>
    <t>2450410.319 </t>
  </si>
  <si>
    <t> 22.11.1996 19:39 </t>
  </si>
  <si>
    <t> BBS 114 </t>
  </si>
  <si>
    <t>2450487.596 </t>
  </si>
  <si>
    <t> 08.02.1997 02:18 </t>
  </si>
  <si>
    <t>2450579.853 </t>
  </si>
  <si>
    <t> 11.05.1997 08:28 </t>
  </si>
  <si>
    <t> 0.089 </t>
  </si>
  <si>
    <t>2450614.752 </t>
  </si>
  <si>
    <t> 15.06.1997 06:02 </t>
  </si>
  <si>
    <t> 0.085 </t>
  </si>
  <si>
    <t>2450624.732 </t>
  </si>
  <si>
    <t> 25.06.1997 05:34 </t>
  </si>
  <si>
    <t> 0.093 </t>
  </si>
  <si>
    <t> W.Sizensky </t>
  </si>
  <si>
    <t>2450634.690 </t>
  </si>
  <si>
    <t> 05.07.1997 04:33 </t>
  </si>
  <si>
    <t> 0.079 </t>
  </si>
  <si>
    <t>2450871.539 </t>
  </si>
  <si>
    <t> 27.02.1998 00:56 </t>
  </si>
  <si>
    <t> 0.088 </t>
  </si>
  <si>
    <t> K.Tikkanen </t>
  </si>
  <si>
    <t> BBS 122 </t>
  </si>
  <si>
    <t>2450906.446 </t>
  </si>
  <si>
    <t> 02.04.1998 22:42 </t>
  </si>
  <si>
    <t>2450938.860 </t>
  </si>
  <si>
    <t> 05.05.1998 08:38 </t>
  </si>
  <si>
    <t> 0.097 </t>
  </si>
  <si>
    <t>2450963.780 </t>
  </si>
  <si>
    <t> 30.05.1998 06:43 </t>
  </si>
  <si>
    <t> 0.087 </t>
  </si>
  <si>
    <t>2450988.715 </t>
  </si>
  <si>
    <t> 24.06.1998 05:09 </t>
  </si>
  <si>
    <t> 0.091 </t>
  </si>
  <si>
    <t>2451123.353 </t>
  </si>
  <si>
    <t> 05.11.1998 20:28 </t>
  </si>
  <si>
    <t> 0.104 </t>
  </si>
  <si>
    <t> R.Meyer </t>
  </si>
  <si>
    <t>BAVM 122 </t>
  </si>
  <si>
    <t>2451123.369 </t>
  </si>
  <si>
    <t> 05.11.1998 20:51 </t>
  </si>
  <si>
    <t> 0.120 </t>
  </si>
  <si>
    <t> A.Viertel </t>
  </si>
  <si>
    <t>2451138.3074 </t>
  </si>
  <si>
    <t> 20.11.1998 19:22 </t>
  </si>
  <si>
    <t> 0.1006 </t>
  </si>
  <si>
    <t> H.Ak </t>
  </si>
  <si>
    <t>IBVS 5361 </t>
  </si>
  <si>
    <t>2451160.738 </t>
  </si>
  <si>
    <t> 13.12.1998 05:42 </t>
  </si>
  <si>
    <t>2451250.493 </t>
  </si>
  <si>
    <t> 12.03.1999 23:49 </t>
  </si>
  <si>
    <t> 0.099 </t>
  </si>
  <si>
    <t>2451347.723 </t>
  </si>
  <si>
    <t> 18.06.1999 05:21 </t>
  </si>
  <si>
    <t> 0.100 </t>
  </si>
  <si>
    <t>2451381.3993 </t>
  </si>
  <si>
    <t> 21.07.1999 21:34 </t>
  </si>
  <si>
    <t> 0.1204 </t>
  </si>
  <si>
    <t>2451385.133 </t>
  </si>
  <si>
    <t> 25.07.1999 15:11 </t>
  </si>
  <si>
    <t> 0.115 </t>
  </si>
  <si>
    <t> M.Sato </t>
  </si>
  <si>
    <t>2451432.4648 </t>
  </si>
  <si>
    <t> 10.09.1999 23:09 </t>
  </si>
  <si>
    <t> 0.0784 </t>
  </si>
  <si>
    <t> M.Rottenborn </t>
  </si>
  <si>
    <t> BRNO 32 </t>
  </si>
  <si>
    <t>2451437.473 </t>
  </si>
  <si>
    <t> 15.09.1999 23:21 </t>
  </si>
  <si>
    <t> 0.101 </t>
  </si>
  <si>
    <t>2451457.420 </t>
  </si>
  <si>
    <t> 05.10.1999 22:04 </t>
  </si>
  <si>
    <t> 0.103 </t>
  </si>
  <si>
    <t>2451492.323 </t>
  </si>
  <si>
    <t> 09.11.1999 19:45 </t>
  </si>
  <si>
    <t>2451544.678 </t>
  </si>
  <si>
    <t> 01.01.2000 04:16 </t>
  </si>
  <si>
    <t>2451544.681 </t>
  </si>
  <si>
    <t> 01.01.2000 04:20 </t>
  </si>
  <si>
    <t> 0.107 </t>
  </si>
  <si>
    <t>2451544.683 </t>
  </si>
  <si>
    <t> 01.01.2000 04:23 </t>
  </si>
  <si>
    <t> 0.109 </t>
  </si>
  <si>
    <t>2451609.505 </t>
  </si>
  <si>
    <t> 06.03.2000 00:07 </t>
  </si>
  <si>
    <t> 0.112 </t>
  </si>
  <si>
    <t> BBS 123 </t>
  </si>
  <si>
    <t>2451624.459 </t>
  </si>
  <si>
    <t> 20.03.2000 23:00 </t>
  </si>
  <si>
    <t> 0.108 </t>
  </si>
  <si>
    <t>2451629.448 </t>
  </si>
  <si>
    <t> 25.03.2000 22:45 </t>
  </si>
  <si>
    <t> 0.111 </t>
  </si>
  <si>
    <t>2451721.689 </t>
  </si>
  <si>
    <t> 26.06.2000 04:32 </t>
  </si>
  <si>
    <t>2451766.550 </t>
  </si>
  <si>
    <t> 10.08.2000 01:12 </t>
  </si>
  <si>
    <t> 0.095 </t>
  </si>
  <si>
    <t>BAVM 143 </t>
  </si>
  <si>
    <t>2451796.4867 </t>
  </si>
  <si>
    <t> 08.09.2000 23:40 </t>
  </si>
  <si>
    <t> 0.1154 </t>
  </si>
  <si>
    <t> H.Diederich </t>
  </si>
  <si>
    <t>BAVM 152 </t>
  </si>
  <si>
    <t>2451816.431 </t>
  </si>
  <si>
    <t> 28.09.2000 22:20 </t>
  </si>
  <si>
    <t>2451816.437 </t>
  </si>
  <si>
    <t> 28.09.2000 22:29 </t>
  </si>
  <si>
    <t> 0.121 </t>
  </si>
  <si>
    <t>2451836.366 </t>
  </si>
  <si>
    <t> 18.10.2000 20:47 </t>
  </si>
  <si>
    <t> 0.106 </t>
  </si>
  <si>
    <t> S.Foglia </t>
  </si>
  <si>
    <t>2451841.350 </t>
  </si>
  <si>
    <t> 23.10.2000 20:24 </t>
  </si>
  <si>
    <t>2451868.775 </t>
  </si>
  <si>
    <t> 20.11.2000 06:36 </t>
  </si>
  <si>
    <t> R.Hill </t>
  </si>
  <si>
    <t>2451898.693 </t>
  </si>
  <si>
    <t> 20.12.2000 04:37 </t>
  </si>
  <si>
    <t>2451913.104 </t>
  </si>
  <si>
    <t> 03.01.2001 14:29 </t>
  </si>
  <si>
    <t> -0.441 </t>
  </si>
  <si>
    <t> BBS 129 </t>
  </si>
  <si>
    <t>2451988.452 </t>
  </si>
  <si>
    <t> 19.03.2001 22:50 </t>
  </si>
  <si>
    <t> 0.116 </t>
  </si>
  <si>
    <t>2452070.719 </t>
  </si>
  <si>
    <t> 10.06.2001 05:15 </t>
  </si>
  <si>
    <t>2452185.399 </t>
  </si>
  <si>
    <t> 02.10.2001 21:34 </t>
  </si>
  <si>
    <t> M.Brhel </t>
  </si>
  <si>
    <t>OEJV 0074 </t>
  </si>
  <si>
    <t>2452185.412 </t>
  </si>
  <si>
    <t> 02.10.2001 21:53 </t>
  </si>
  <si>
    <t> 0.125 </t>
  </si>
  <si>
    <t>BAVM 154 </t>
  </si>
  <si>
    <t>2452195.375 </t>
  </si>
  <si>
    <t> 12.10.2001 21:00 </t>
  </si>
  <si>
    <t>2452205.343 </t>
  </si>
  <si>
    <t> 22.10.2001 20:13 </t>
  </si>
  <si>
    <t>2452252.711 </t>
  </si>
  <si>
    <t> 09.12.2001 05:03 </t>
  </si>
  <si>
    <t>2452280.148 </t>
  </si>
  <si>
    <t> 05.01.2002 15:33 </t>
  </si>
  <si>
    <t> Itoh </t>
  </si>
  <si>
    <t>VSB 40 </t>
  </si>
  <si>
    <t>2452342.468 </t>
  </si>
  <si>
    <t> 08.03.2002 23:13 </t>
  </si>
  <si>
    <t> 0.119 </t>
  </si>
  <si>
    <t> S.Kracenicki </t>
  </si>
  <si>
    <t> AOEB 10 </t>
  </si>
  <si>
    <t>2452362.409 </t>
  </si>
  <si>
    <t> 28.03.2002 21:48 </t>
  </si>
  <si>
    <t>2452367.399 </t>
  </si>
  <si>
    <t> 02.04.2002 21:34 </t>
  </si>
  <si>
    <t> W.Proksch </t>
  </si>
  <si>
    <t>2452372.381 </t>
  </si>
  <si>
    <t> 07.04.2002 21:08 </t>
  </si>
  <si>
    <t>2452382.354 </t>
  </si>
  <si>
    <t> 17.04.2002 20:29 </t>
  </si>
  <si>
    <t> 0.117 </t>
  </si>
  <si>
    <t>2452434.718 </t>
  </si>
  <si>
    <t> 09.06.2002 05:13 </t>
  </si>
  <si>
    <t> 0.127 </t>
  </si>
  <si>
    <t>2452529.441 </t>
  </si>
  <si>
    <t> 11.09.2002 22:35 </t>
  </si>
  <si>
    <t> 0.114 </t>
  </si>
  <si>
    <t>2452616.701 </t>
  </si>
  <si>
    <t> 08.12.2002 04:49 </t>
  </si>
  <si>
    <t>2452616.705 </t>
  </si>
  <si>
    <t> 08.12.2002 04:55 </t>
  </si>
  <si>
    <t>2452995.654 </t>
  </si>
  <si>
    <t> 22.12.2003 03:41 </t>
  </si>
  <si>
    <t>2453005.632 </t>
  </si>
  <si>
    <t> 01.01.2004 03:10 </t>
  </si>
  <si>
    <t> 0.133 </t>
  </si>
  <si>
    <t>2453274.885 </t>
  </si>
  <si>
    <t> 26.09.2004 09:14 </t>
  </si>
  <si>
    <t> 0.137 </t>
  </si>
  <si>
    <t>2453314.780 </t>
  </si>
  <si>
    <t> 05.11.2004 06:43 </t>
  </si>
  <si>
    <t> 0.143 </t>
  </si>
  <si>
    <t>2453332.2291 </t>
  </si>
  <si>
    <t> 22.11.2004 17:29 </t>
  </si>
  <si>
    <t> 0.1405 </t>
  </si>
  <si>
    <t> Maehara </t>
  </si>
  <si>
    <t>VSB 43 </t>
  </si>
  <si>
    <t>2453337.2143 </t>
  </si>
  <si>
    <t> 27.11.2004 17:08 </t>
  </si>
  <si>
    <t> 0.1396 </t>
  </si>
  <si>
    <t>2453354.670 </t>
  </si>
  <si>
    <t> 15.12.2004 04:04 </t>
  </si>
  <si>
    <t> 0.144 </t>
  </si>
  <si>
    <t>2453399.541 </t>
  </si>
  <si>
    <t> 29.01.2005 00:59 </t>
  </si>
  <si>
    <t> 0.140 </t>
  </si>
  <si>
    <t> G.Chaple </t>
  </si>
  <si>
    <t>2453511.7301 </t>
  </si>
  <si>
    <t> 21.05.2005 05:31 </t>
  </si>
  <si>
    <t> 0.1421 </t>
  </si>
  <si>
    <t>C </t>
  </si>
  <si>
    <t>2453611.466 </t>
  </si>
  <si>
    <t> 28.08.2005 23:11 </t>
  </si>
  <si>
    <t> 0.156 </t>
  </si>
  <si>
    <t>BAVM 179 </t>
  </si>
  <si>
    <t>2453693.731 </t>
  </si>
  <si>
    <t> 19.11.2005 05:32 </t>
  </si>
  <si>
    <t> 0.151 </t>
  </si>
  <si>
    <t> C.Stephan </t>
  </si>
  <si>
    <t> AOEB 12 </t>
  </si>
  <si>
    <t>2453763.539 </t>
  </si>
  <si>
    <t> 28.01.2006 00:56 </t>
  </si>
  <si>
    <t> 0.153 </t>
  </si>
  <si>
    <t>2453875.7213 </t>
  </si>
  <si>
    <t> 20.05.2006 05:18 </t>
  </si>
  <si>
    <t> 0.1484 </t>
  </si>
  <si>
    <t>2454057.7179 </t>
  </si>
  <si>
    <t> 18.11.2006 05:13 </t>
  </si>
  <si>
    <t> 0.1525 </t>
  </si>
  <si>
    <t> R.Poklar </t>
  </si>
  <si>
    <t>2454077.669 </t>
  </si>
  <si>
    <t> 08.12.2006 04:03 </t>
  </si>
  <si>
    <t> 0.159 </t>
  </si>
  <si>
    <t>BAVM 192 </t>
  </si>
  <si>
    <t>2454107.5795 </t>
  </si>
  <si>
    <t> 07.01.2007 01:54 </t>
  </si>
  <si>
    <t> 0.1531 </t>
  </si>
  <si>
    <t>2454219.7680 </t>
  </si>
  <si>
    <t> 29.04.2007 06:25 </t>
  </si>
  <si>
    <t> 0.1545 </t>
  </si>
  <si>
    <t>2454386.8068 </t>
  </si>
  <si>
    <t> 13.10.2007 07:21 </t>
  </si>
  <si>
    <t> 0.1591 </t>
  </si>
  <si>
    <t>JAAVSO 36(2);171 </t>
  </si>
  <si>
    <t>2454394.289 </t>
  </si>
  <si>
    <t> 20.10.2007 18:56 </t>
  </si>
  <si>
    <t> 0.162 </t>
  </si>
  <si>
    <t>VSB 46 </t>
  </si>
  <si>
    <t>2454770.7405 </t>
  </si>
  <si>
    <t> 31.10.2008 05:46 </t>
  </si>
  <si>
    <t> 0.1635 </t>
  </si>
  <si>
    <t> JAAVSO 37;44 </t>
  </si>
  <si>
    <t>2454937.7766 </t>
  </si>
  <si>
    <t> 16.04.2009 06:38 </t>
  </si>
  <si>
    <t> 0.1654 </t>
  </si>
  <si>
    <t> JAAVSO 38;85 </t>
  </si>
  <si>
    <t>2455067.4176 </t>
  </si>
  <si>
    <t> 23.08.2009 22:01 </t>
  </si>
  <si>
    <t> 0.1680 </t>
  </si>
  <si>
    <t> G.-U.Flechsig </t>
  </si>
  <si>
    <t>BAVM 212 </t>
  </si>
  <si>
    <t>2455084.8674 </t>
  </si>
  <si>
    <t> 10.09.2009 08:49 </t>
  </si>
  <si>
    <t> 0.1664 </t>
  </si>
  <si>
    <t> JAAVSO 38;120 </t>
  </si>
  <si>
    <t>2455142.214 </t>
  </si>
  <si>
    <t> 06.11.2009 17:08 </t>
  </si>
  <si>
    <t> 0.173 </t>
  </si>
  <si>
    <t> K.Kanai </t>
  </si>
  <si>
    <t>VSB 50 </t>
  </si>
  <si>
    <t>2455167.136 </t>
  </si>
  <si>
    <t> 01.12.2009 15:15 </t>
  </si>
  <si>
    <t> 0.164 </t>
  </si>
  <si>
    <t>2455172.123 </t>
  </si>
  <si>
    <t> 06.12.2009 14:57 </t>
  </si>
  <si>
    <t> 0.165 </t>
  </si>
  <si>
    <t>2455336.6685 </t>
  </si>
  <si>
    <t> 20.05.2010 04:02 </t>
  </si>
  <si>
    <t> 0.1697 </t>
  </si>
  <si>
    <t> JAAVSO 39;94 </t>
  </si>
  <si>
    <t>2455521.155 </t>
  </si>
  <si>
    <t> 20.11.2010 15:43 </t>
  </si>
  <si>
    <t> 0.171 </t>
  </si>
  <si>
    <t>VSB 51 </t>
  </si>
  <si>
    <t>2455860.2184 </t>
  </si>
  <si>
    <t> 25.10.2011 17:14 </t>
  </si>
  <si>
    <t> 0.1796 </t>
  </si>
  <si>
    <t>cG</t>
  </si>
  <si>
    <t>VSB 53 </t>
  </si>
  <si>
    <t>2456196.7859 </t>
  </si>
  <si>
    <t> 26.09.2012 06:51 </t>
  </si>
  <si>
    <t> 0.1857 </t>
  </si>
  <si>
    <t> JAAVSO 41;122 </t>
  </si>
  <si>
    <t>2456245.41607 </t>
  </si>
  <si>
    <t> 13.11.2012 21:59 </t>
  </si>
  <si>
    <t> 0.20148 </t>
  </si>
  <si>
    <t> R.Uhlar </t>
  </si>
  <si>
    <t>IBVS 6114 </t>
  </si>
  <si>
    <t>2456478.5013 </t>
  </si>
  <si>
    <t> 05.07.2013 00:01 </t>
  </si>
  <si>
    <t> 0.1868 </t>
  </si>
  <si>
    <t>2456564.51645 </t>
  </si>
  <si>
    <t> 29.09.2013 00:23 </t>
  </si>
  <si>
    <t> 0.19178 </t>
  </si>
  <si>
    <t>2456615.6221 </t>
  </si>
  <si>
    <t> 19.11.2013 02:55 </t>
  </si>
  <si>
    <t> 0.1900 </t>
  </si>
  <si>
    <t> JAAVSO 42;426 </t>
  </si>
  <si>
    <t>2456857.446 </t>
  </si>
  <si>
    <t> 18.07.2014 22:42 </t>
  </si>
  <si>
    <t> 0.188 </t>
  </si>
  <si>
    <t>OEJV 0172 </t>
  </si>
  <si>
    <t>BAD?</t>
  </si>
  <si>
    <t>s5</t>
  </si>
  <si>
    <t>s6</t>
  </si>
  <si>
    <t>s7</t>
  </si>
  <si>
    <t>vis/CCD</t>
  </si>
  <si>
    <t>pg/vis</t>
  </si>
  <si>
    <t>pg/PE</t>
  </si>
  <si>
    <t> 16.07.1971 01:04 </t>
  </si>
  <si>
    <t>2441158.507 </t>
  </si>
  <si>
    <t> 26.07.1971 00:10 </t>
  </si>
  <si>
    <t> S.Rauch </t>
  </si>
  <si>
    <t> BRNO 14 </t>
  </si>
  <si>
    <t>2441158.508 </t>
  </si>
  <si>
    <t> 26.07.1971 00:11 </t>
  </si>
  <si>
    <t> P.Kocarek </t>
  </si>
  <si>
    <t>2441158.510 </t>
  </si>
  <si>
    <t> 26.07.1971 00:14 </t>
  </si>
  <si>
    <t> A.Bohmova </t>
  </si>
  <si>
    <t>2441158.511 </t>
  </si>
  <si>
    <t> 26.07.1971 00:15 </t>
  </si>
  <si>
    <t> J.Mazanek </t>
  </si>
  <si>
    <t>2441158.512 </t>
  </si>
  <si>
    <t> 26.07.1971 00:17 </t>
  </si>
  <si>
    <t>2441158.513 </t>
  </si>
  <si>
    <t> 26.07.1971 00:18 </t>
  </si>
  <si>
    <t> P.Baxa </t>
  </si>
  <si>
    <t> K.Brancik </t>
  </si>
  <si>
    <t>2441158.521 </t>
  </si>
  <si>
    <t> 26.07.1971 00:30 </t>
  </si>
  <si>
    <t> J.Isles </t>
  </si>
  <si>
    <t>2441163.501 </t>
  </si>
  <si>
    <t> 31.07.1971 00:01 </t>
  </si>
  <si>
    <t>2441168.486 </t>
  </si>
  <si>
    <t> 04.08.1971 23:39 </t>
  </si>
  <si>
    <t>2441168.490 </t>
  </si>
  <si>
    <t> 04.08.1971 23:45 </t>
  </si>
  <si>
    <t> ORI 127 </t>
  </si>
  <si>
    <t>2441173.471 </t>
  </si>
  <si>
    <t> 09.08.1971 23:18 </t>
  </si>
  <si>
    <t>2441178.463 </t>
  </si>
  <si>
    <t> 14.08.1971 23:06 </t>
  </si>
  <si>
    <t>2441178.478 </t>
  </si>
  <si>
    <t> 14.08.1971 23:28 </t>
  </si>
  <si>
    <t>2441188.434 </t>
  </si>
  <si>
    <t> 24.08.1971 22:24 </t>
  </si>
  <si>
    <t>2441190.9261 </t>
  </si>
  <si>
    <t> 27.08.1971 10:13 </t>
  </si>
  <si>
    <t> -0.0212 </t>
  </si>
  <si>
    <t> B.W.Baldwin </t>
  </si>
  <si>
    <t>2441193.423 </t>
  </si>
  <si>
    <t> 29.08.1971 22:09 </t>
  </si>
  <si>
    <t>2441198.4067 </t>
  </si>
  <si>
    <t> 03.09.1971 21:45 </t>
  </si>
  <si>
    <t> -0.0197 </t>
  </si>
  <si>
    <t>IBVS 775 </t>
  </si>
  <si>
    <t>2441203.387 </t>
  </si>
  <si>
    <t> 08.09.1971 21:17 </t>
  </si>
  <si>
    <t>2441203.3925 </t>
  </si>
  <si>
    <t> 08.09.1971 21:25 </t>
  </si>
  <si>
    <t> -0.0200 </t>
  </si>
  <si>
    <t> R.Akinci </t>
  </si>
  <si>
    <t>IBVS 647 </t>
  </si>
  <si>
    <t>2441208.371 </t>
  </si>
  <si>
    <t> 13.09.1971 20:54 </t>
  </si>
  <si>
    <t> E.Kobelt </t>
  </si>
  <si>
    <t>2441208.373 </t>
  </si>
  <si>
    <t> 13.09.1971 20:57 </t>
  </si>
  <si>
    <t> B.Pfenninger </t>
  </si>
  <si>
    <t>2441210.8706 </t>
  </si>
  <si>
    <t> 16.09.1971 08:53 </t>
  </si>
  <si>
    <t> -0.0210 </t>
  </si>
  <si>
    <t>2441215.8567 </t>
  </si>
  <si>
    <t> 21.09.1971 08:33 </t>
  </si>
  <si>
    <t>2441218.3500 </t>
  </si>
  <si>
    <t> 23.09.1971 20:24 </t>
  </si>
  <si>
    <t> -0.0208 </t>
  </si>
  <si>
    <t>2441223.3360 </t>
  </si>
  <si>
    <t> 28.09.1971 20:03 </t>
  </si>
  <si>
    <t>2441245.777 </t>
  </si>
  <si>
    <t> 21.10.1971 06:38 </t>
  </si>
  <si>
    <t>2441350.484 </t>
  </si>
  <si>
    <t> 02.02.1972 23:36 </t>
  </si>
  <si>
    <t> Z.Klimek </t>
  </si>
  <si>
    <t>IBVS 637 </t>
  </si>
  <si>
    <t>2441360.450 </t>
  </si>
  <si>
    <t> 12.02.1972 22:48 </t>
  </si>
  <si>
    <t> M.J.Currie </t>
  </si>
  <si>
    <t> JBAA 83.453 </t>
  </si>
  <si>
    <t>2441380.406 </t>
  </si>
  <si>
    <t> 03.03.1972 21:44 </t>
  </si>
  <si>
    <t> BBS 2 </t>
  </si>
  <si>
    <t>2441390.368 </t>
  </si>
  <si>
    <t> 13.03.1972 20:49 </t>
  </si>
  <si>
    <t> T.Lehmann </t>
  </si>
  <si>
    <t>BAVM 26 </t>
  </si>
  <si>
    <t>2441390.370 </t>
  </si>
  <si>
    <t> 13.03.1972 20:52 </t>
  </si>
  <si>
    <t>2441390.377 </t>
  </si>
  <si>
    <t> 13.03.1972 21:02 </t>
  </si>
  <si>
    <t> G.Pfeiffer </t>
  </si>
  <si>
    <t>2441395.361 </t>
  </si>
  <si>
    <t> 18.03.1972 20:39 </t>
  </si>
  <si>
    <t> E.Meier </t>
  </si>
  <si>
    <t>IBVS 937 </t>
  </si>
  <si>
    <t>2441395.366 </t>
  </si>
  <si>
    <t> 18.03.1972 20:47 </t>
  </si>
  <si>
    <t>2441400.349 </t>
  </si>
  <si>
    <t> 23.03.1972 20:22 </t>
  </si>
  <si>
    <t>2441405.338 </t>
  </si>
  <si>
    <t> 28.03.1972 20:06 </t>
  </si>
  <si>
    <t>2441422.780 </t>
  </si>
  <si>
    <t> 15.04.1972 06:43 </t>
  </si>
  <si>
    <t> B.Small </t>
  </si>
  <si>
    <t>2441512.532 </t>
  </si>
  <si>
    <t> 14.07.1972 00:46 </t>
  </si>
  <si>
    <t> BBS 4 </t>
  </si>
  <si>
    <t>2441512.534 </t>
  </si>
  <si>
    <t> 14.07.1972 00:48 </t>
  </si>
  <si>
    <t>ns</t>
  </si>
  <si>
    <t> A.Schulz </t>
  </si>
  <si>
    <t>2441522.500 </t>
  </si>
  <si>
    <t> 24.07.1972 00:00 </t>
  </si>
  <si>
    <t>2441522.505 </t>
  </si>
  <si>
    <t> 24.07.1972 00:07 </t>
  </si>
  <si>
    <t>2441537.467 </t>
  </si>
  <si>
    <t> 07.08.1972 23:12 </t>
  </si>
  <si>
    <t>2441552.410 </t>
  </si>
  <si>
    <t> 22.08.1972 21:50 </t>
  </si>
  <si>
    <t>2441562.397 </t>
  </si>
  <si>
    <t> 01.09.1972 21:31 </t>
  </si>
  <si>
    <t> BBS 5 </t>
  </si>
  <si>
    <t>2441582.343 </t>
  </si>
  <si>
    <t> 21.09.1972 20:13 </t>
  </si>
  <si>
    <t>2441587.324 </t>
  </si>
  <si>
    <t> 26.09.1972 19:46 </t>
  </si>
  <si>
    <t>2441592.307 </t>
  </si>
  <si>
    <t> 01.10.1972 19:22 </t>
  </si>
  <si>
    <t>2441592.313 </t>
  </si>
  <si>
    <t> 01.10.1972 19:30 </t>
  </si>
  <si>
    <t> BBS 6 </t>
  </si>
  <si>
    <t>2441597.302 </t>
  </si>
  <si>
    <t> 06.10.1972 19:14 </t>
  </si>
  <si>
    <t>2441679.5715 </t>
  </si>
  <si>
    <t> 28.12.1972 01:42 </t>
  </si>
  <si>
    <t> -0.0131 </t>
  </si>
  <si>
    <t> V.Piirola </t>
  </si>
  <si>
    <t> PASP 93.465 </t>
  </si>
  <si>
    <t>2441719.4651 </t>
  </si>
  <si>
    <t> 05.02.1973 23:09 </t>
  </si>
  <si>
    <t> -0.0082 </t>
  </si>
  <si>
    <t>2441724.4465 </t>
  </si>
  <si>
    <t> 10.02.1973 22:42 </t>
  </si>
  <si>
    <t> -0.0129 </t>
  </si>
  <si>
    <t>2441741.898 </t>
  </si>
  <si>
    <t> 28.02.1973 09:33 </t>
  </si>
  <si>
    <t> A.Mallama </t>
  </si>
  <si>
    <t> BBS 8 </t>
  </si>
  <si>
    <t>2441759.349 </t>
  </si>
  <si>
    <t> 17.03.1973 20:22 </t>
  </si>
  <si>
    <t>2441759.350 </t>
  </si>
  <si>
    <t> 17.03.1973 20:24 </t>
  </si>
  <si>
    <t>2441761.843 </t>
  </si>
  <si>
    <t> 20.03.1973 08:13 </t>
  </si>
  <si>
    <t>2441764.334 </t>
  </si>
  <si>
    <t> 22.03.1973 20:00 </t>
  </si>
  <si>
    <t>2441764.338 </t>
  </si>
  <si>
    <t> 22.03.1973 20:06 </t>
  </si>
  <si>
    <t> -0.010 </t>
  </si>
  <si>
    <t>BAVM 28 </t>
  </si>
  <si>
    <t>2441764.340 </t>
  </si>
  <si>
    <t> 22.03.1973 20:09 </t>
  </si>
  <si>
    <t> -0.008 </t>
  </si>
  <si>
    <t>2441786.774 </t>
  </si>
  <si>
    <t> 14.04.1973 06:34 </t>
  </si>
  <si>
    <t> BBS 9 </t>
  </si>
  <si>
    <t>2441821.678 </t>
  </si>
  <si>
    <t> 19.05.1973 04:16 </t>
  </si>
  <si>
    <t>2441871.542 </t>
  </si>
  <si>
    <t> 08.07.1973 01:00 </t>
  </si>
  <si>
    <t> -0.007 </t>
  </si>
  <si>
    <t> BBS 10 </t>
  </si>
  <si>
    <t>2441901.457 </t>
  </si>
  <si>
    <t> 06.08.1973 22:58 </t>
  </si>
  <si>
    <t> -0.009 </t>
  </si>
  <si>
    <t> BBS 11 </t>
  </si>
  <si>
    <t>2441901.463 </t>
  </si>
  <si>
    <t> 06.08.1973 23:06 </t>
  </si>
  <si>
    <t>2441901.4641 </t>
  </si>
  <si>
    <t> 06.08.1973 23:08 </t>
  </si>
  <si>
    <t> -0.0017 </t>
  </si>
  <si>
    <t>2441911.425 </t>
  </si>
  <si>
    <t> 16.08.1973 22:12 </t>
  </si>
  <si>
    <t>2441911.431 </t>
  </si>
  <si>
    <t> 16.08.1973 22:20 </t>
  </si>
  <si>
    <t> P.Enskonatus </t>
  </si>
  <si>
    <t> MVS 7.32 </t>
  </si>
  <si>
    <t>2441913.935 </t>
  </si>
  <si>
    <t> 19.08.1973 10:26 </t>
  </si>
  <si>
    <t> 0.004 </t>
  </si>
  <si>
    <t> S.J.Anderson </t>
  </si>
  <si>
    <t> JBAA 85.445 </t>
  </si>
  <si>
    <t>2441916.417 </t>
  </si>
  <si>
    <t> 21.08.1973 22:00 </t>
  </si>
  <si>
    <t>2441916.423 </t>
  </si>
  <si>
    <t> 21.08.1973 22:09 </t>
  </si>
  <si>
    <t>2441931.367 </t>
  </si>
  <si>
    <t> 05.09.1973 20:48 </t>
  </si>
  <si>
    <t>2441931.369 </t>
  </si>
  <si>
    <t> 05.09.1973 20:51 </t>
  </si>
  <si>
    <t>2441931.370 </t>
  </si>
  <si>
    <t> 05.09.1973 20:52 </t>
  </si>
  <si>
    <t>2441938.8476 </t>
  </si>
  <si>
    <t> 13.09.1973 08:20 </t>
  </si>
  <si>
    <t> -0.0139 </t>
  </si>
  <si>
    <t>2441941.344 </t>
  </si>
  <si>
    <t> 15.09.1973 20:15 </t>
  </si>
  <si>
    <t>2441941.345 </t>
  </si>
  <si>
    <t> 15.09.1973 20:16 </t>
  </si>
  <si>
    <t>2441941.354 </t>
  </si>
  <si>
    <t> 15.09.1973 20:29 </t>
  </si>
  <si>
    <t>2441948.8207 </t>
  </si>
  <si>
    <t> 23.09.1973 07:41 </t>
  </si>
  <si>
    <t> -0.0130 </t>
  </si>
  <si>
    <t> G.V.Coyne </t>
  </si>
  <si>
    <t> RIA 8.475 </t>
  </si>
  <si>
    <t>2441983.726 </t>
  </si>
  <si>
    <t> 28.10.1973 05:25 </t>
  </si>
  <si>
    <t> AVSJ 5.86 </t>
  </si>
  <si>
    <t>2441983.732 </t>
  </si>
  <si>
    <t> 28.10.1973 05:34 </t>
  </si>
  <si>
    <t> R.Harvin </t>
  </si>
  <si>
    <t>2442003.678 </t>
  </si>
  <si>
    <t> 17.11.1973 04:16 </t>
  </si>
  <si>
    <t>2442018.633 </t>
  </si>
  <si>
    <t> 02.12.1973 03:11 </t>
  </si>
  <si>
    <t>2442043.556 </t>
  </si>
  <si>
    <t> 27.12.1973 01:20 </t>
  </si>
  <si>
    <t> BBS 13 </t>
  </si>
  <si>
    <t>2442083.461 </t>
  </si>
  <si>
    <t> 04.02.1974 23:03 </t>
  </si>
  <si>
    <t> P.W.Hornby </t>
  </si>
  <si>
    <t>2442083.462 </t>
  </si>
  <si>
    <t> 04.02.1974 23:05 </t>
  </si>
  <si>
    <t> E.J.West </t>
  </si>
  <si>
    <t>2442118.357 </t>
  </si>
  <si>
    <t> 11.03.1974 20:34 </t>
  </si>
  <si>
    <t> BBS 14 </t>
  </si>
  <si>
    <t>2442155.743 </t>
  </si>
  <si>
    <t> 18.04.1974 05:49 </t>
  </si>
  <si>
    <t> AVSJ 6.27 </t>
  </si>
  <si>
    <t>2442235.526 </t>
  </si>
  <si>
    <t> 07.07.1974 00:37 </t>
  </si>
  <si>
    <t>2442250.481 </t>
  </si>
  <si>
    <t> 21.07.1974 23:32 </t>
  </si>
  <si>
    <t>2442255.462 </t>
  </si>
  <si>
    <t> 26.07.1974 23:05 </t>
  </si>
  <si>
    <t> BBS 16 </t>
  </si>
  <si>
    <t>2442255.465 </t>
  </si>
  <si>
    <t> 26.07.1974 23:09 </t>
  </si>
  <si>
    <t>2442255.467 </t>
  </si>
  <si>
    <t> 26.07.1974 23:12 </t>
  </si>
  <si>
    <t> G.Zajacz </t>
  </si>
  <si>
    <t>2442267.9330 </t>
  </si>
  <si>
    <t> 08.08.1974 10:23 </t>
  </si>
  <si>
    <t> -0.0108 </t>
  </si>
  <si>
    <t> Plevec &amp; Polidan </t>
  </si>
  <si>
    <t> NATR 253.173 </t>
  </si>
  <si>
    <t>2442275.417 </t>
  </si>
  <si>
    <t> 15.08.1974 22:00 </t>
  </si>
  <si>
    <t> BBS 17 </t>
  </si>
  <si>
    <t>2442275.420 </t>
  </si>
  <si>
    <t> 15.08.1974 22:04 </t>
  </si>
  <si>
    <t>2442275.422 </t>
  </si>
  <si>
    <t> 15.08.1974 22:07 </t>
  </si>
  <si>
    <t>2442285.378 </t>
  </si>
  <si>
    <t> 25.08.1974 21:04 </t>
  </si>
  <si>
    <t>2442290.360 </t>
  </si>
  <si>
    <t> 30.08.1974 20:38 </t>
  </si>
  <si>
    <t>2442290.376 </t>
  </si>
  <si>
    <t> 30.08.1974 21:01 </t>
  </si>
  <si>
    <t> -0.005 </t>
  </si>
  <si>
    <t>2442302.8389 </t>
  </si>
  <si>
    <t> 12.09.1974 08:08 </t>
  </si>
  <si>
    <t> -0.0075 </t>
  </si>
  <si>
    <t> PASP 98.1166 </t>
  </si>
  <si>
    <t>2442307.8255 </t>
  </si>
  <si>
    <t> 17.09.1974 07:48 </t>
  </si>
  <si>
    <t> -0.0070 </t>
  </si>
  <si>
    <t> Baldwin &amp; Scarfe </t>
  </si>
  <si>
    <t>2442312.8053 </t>
  </si>
  <si>
    <t> 22.09.1974 07:19 </t>
  </si>
  <si>
    <t> -0.0133 </t>
  </si>
  <si>
    <t>2442317.7921 </t>
  </si>
  <si>
    <t> 27.09.1974 07:00 </t>
  </si>
  <si>
    <t> -0.0126 </t>
  </si>
  <si>
    <t>2442322.7858 </t>
  </si>
  <si>
    <t> 02.10.1974 06:51 </t>
  </si>
  <si>
    <t> -0.0050 </t>
  </si>
  <si>
    <t> E.C.Olson </t>
  </si>
  <si>
    <t> APJS 31.1 </t>
  </si>
  <si>
    <t>2442327.7675 </t>
  </si>
  <si>
    <t> 07.10.1974 06:25 </t>
  </si>
  <si>
    <t> -0.0094 </t>
  </si>
  <si>
    <t>2442337.7364 </t>
  </si>
  <si>
    <t> 17.10.1974 05:40 </t>
  </si>
  <si>
    <t> -0.0127 </t>
  </si>
  <si>
    <t>2442342.7229 </t>
  </si>
  <si>
    <t> 22.10.1974 05:20 </t>
  </si>
  <si>
    <t> -0.0123 </t>
  </si>
  <si>
    <t>2442342.7239 </t>
  </si>
  <si>
    <t> 22.10.1974 05:22 </t>
  </si>
  <si>
    <t> -0.0113 </t>
  </si>
  <si>
    <t> PASP 91.414 </t>
  </si>
  <si>
    <t>2442342.7242 </t>
  </si>
  <si>
    <t> -0.0110 </t>
  </si>
  <si>
    <t> Crawford &amp; Olson </t>
  </si>
  <si>
    <t>2442347.7144 </t>
  </si>
  <si>
    <t> 27.10.1974 05:08 </t>
  </si>
  <si>
    <t> -0.0069 </t>
  </si>
  <si>
    <t>2442357.683 </t>
  </si>
  <si>
    <t> 06.11.1974 04:23 </t>
  </si>
  <si>
    <t> S.Thompson </t>
  </si>
  <si>
    <t>2442362.6696 </t>
  </si>
  <si>
    <t> 11.11.1974 04:04 </t>
  </si>
  <si>
    <t> -0.0100 </t>
  </si>
  <si>
    <t> N.Markworth </t>
  </si>
  <si>
    <t>2442362.670 </t>
  </si>
  <si>
    <t>2442367.655 </t>
  </si>
  <si>
    <t> 16.11.1974 03:43 </t>
  </si>
  <si>
    <t>2442367.656 </t>
  </si>
  <si>
    <t> 16.11.1974 03:44 </t>
  </si>
  <si>
    <t>2442367.6590 </t>
  </si>
  <si>
    <t> 16.11.1974 03:48 </t>
  </si>
  <si>
    <t> -0.0067 </t>
  </si>
  <si>
    <t>2442367.665 </t>
  </si>
  <si>
    <t> 16.11.1974 03:57 </t>
  </si>
  <si>
    <t> K.Simmons </t>
  </si>
  <si>
    <t>2442367.674 </t>
  </si>
  <si>
    <t> 16.11.1974 04:10 </t>
  </si>
  <si>
    <t> 0.008 </t>
  </si>
  <si>
    <t>2442377.624 </t>
  </si>
  <si>
    <t> 26.11.1974 02:58 </t>
  </si>
  <si>
    <t> APJ 204.141 </t>
  </si>
  <si>
    <t>2442387.592 </t>
  </si>
  <si>
    <t> 06.12.1974 02:12 </t>
  </si>
  <si>
    <t>2442387.601 </t>
  </si>
  <si>
    <t> 06.12.1974 02:25 </t>
  </si>
  <si>
    <t>2442387.605 </t>
  </si>
  <si>
    <t> 06.12.1974 02:31 </t>
  </si>
  <si>
    <t>2442392.583 </t>
  </si>
  <si>
    <t> 11.12.1974 01:59 </t>
  </si>
  <si>
    <t> B.A.Krobusek </t>
  </si>
  <si>
    <t>IBVS 1249 </t>
  </si>
  <si>
    <t>2442417.512 </t>
  </si>
  <si>
    <t> 05.01.1975 00:17 </t>
  </si>
  <si>
    <t> BBS 20 </t>
  </si>
  <si>
    <t>2442447.428 </t>
  </si>
  <si>
    <t> 03.02.1975 22:16 </t>
  </si>
  <si>
    <t> BBS 21 </t>
  </si>
  <si>
    <t>2442452.417 </t>
  </si>
  <si>
    <t> 08.02.1975 22:00 </t>
  </si>
  <si>
    <t> G.Arneth </t>
  </si>
  <si>
    <t>IBVS 1163 </t>
  </si>
  <si>
    <t>2442462.3927 </t>
  </si>
  <si>
    <t> 18.02.1975 21:25 </t>
  </si>
  <si>
    <t> -0.0088 </t>
  </si>
  <si>
    <t> P.Surkova </t>
  </si>
  <si>
    <t> AC 882.5 </t>
  </si>
  <si>
    <t>2442467.371 </t>
  </si>
  <si>
    <t> 23.02.1975 20:54 </t>
  </si>
  <si>
    <t>2442467.382 </t>
  </si>
  <si>
    <t> 23.02.1975 21:10 </t>
  </si>
  <si>
    <t>2442474.855 </t>
  </si>
  <si>
    <t> 03.03.1975 08:31 </t>
  </si>
  <si>
    <t> P.Atwood </t>
  </si>
  <si>
    <t> AVSJ 7.32 </t>
  </si>
  <si>
    <t>2442504.769 </t>
  </si>
  <si>
    <t> 02.04.1975 06:27 </t>
  </si>
  <si>
    <t>2442534.688 </t>
  </si>
  <si>
    <t> 02.05.1975 04:30 </t>
  </si>
  <si>
    <t> G.Samolyk </t>
  </si>
  <si>
    <t>2442589.539 </t>
  </si>
  <si>
    <t> 26.06.1975 00:56 </t>
  </si>
  <si>
    <t> BBS 23 </t>
  </si>
  <si>
    <t>2442604.476 </t>
  </si>
  <si>
    <t> 10.07.1975 23:25 </t>
  </si>
  <si>
    <t> N.Mauron </t>
  </si>
  <si>
    <t>2442604.496 </t>
  </si>
  <si>
    <t> 10.07.1975 23:54 </t>
  </si>
  <si>
    <t>2442614.476 </t>
  </si>
  <si>
    <t> 20.07.1975 23:25 </t>
  </si>
  <si>
    <t>2442619.448 </t>
  </si>
  <si>
    <t> 25.07.1975 22:45 </t>
  </si>
  <si>
    <t>2442619.457 </t>
  </si>
  <si>
    <t> 25.07.1975 22:58 </t>
  </si>
  <si>
    <t>2442624.447 </t>
  </si>
  <si>
    <t> 30.07.1975 22:43 </t>
  </si>
  <si>
    <t>2442629.428 </t>
  </si>
  <si>
    <t> 04.08.1975 22:16 </t>
  </si>
  <si>
    <t>2442634.407 </t>
  </si>
  <si>
    <t> 09.08.1975 21:46 </t>
  </si>
  <si>
    <t>2442651.8644 </t>
  </si>
  <si>
    <t> 27.08.1975 08:44 </t>
  </si>
  <si>
    <t> -0.0087 </t>
  </si>
  <si>
    <t> R.C.Crawford </t>
  </si>
  <si>
    <t> PASP 91.114 </t>
  </si>
  <si>
    <t>2442661.8384 </t>
  </si>
  <si>
    <t> 06.09.1975 08:07 </t>
  </si>
  <si>
    <t> D.H.McNamara </t>
  </si>
  <si>
    <t>2442664.337 </t>
  </si>
  <si>
    <t> 08.09.1975 20:05 </t>
  </si>
  <si>
    <t>BAVM 29 </t>
  </si>
  <si>
    <t>2442671.8086 </t>
  </si>
  <si>
    <t> 16.09.1975 07:24 </t>
  </si>
  <si>
    <t> -0.0089 </t>
  </si>
  <si>
    <t>2442676.7942 </t>
  </si>
  <si>
    <t> 21.09.1975 07:03 </t>
  </si>
  <si>
    <t>2442676.7956 </t>
  </si>
  <si>
    <t> 21.09.1975 07:05 </t>
  </si>
  <si>
    <t> -0.0080 </t>
  </si>
  <si>
    <t>2442676.7959 </t>
  </si>
  <si>
    <t> 21.09.1975 07:06 </t>
  </si>
  <si>
    <t> -0.0077 </t>
  </si>
  <si>
    <t>2442681.7825 </t>
  </si>
  <si>
    <t> 26.09.1975 06:46 </t>
  </si>
  <si>
    <t> -0.0072 </t>
  </si>
  <si>
    <t>2442696.7421 </t>
  </si>
  <si>
    <t> 11.10.1975 05:48 </t>
  </si>
  <si>
    <t> -0.0059 </t>
  </si>
  <si>
    <t>2442701.724 </t>
  </si>
  <si>
    <t> 16.10.1975 05:22 </t>
  </si>
  <si>
    <t>2442706.7154 </t>
  </si>
  <si>
    <t> 21.10.1975 05:10 </t>
  </si>
  <si>
    <t> -0.0047 </t>
  </si>
  <si>
    <t>2442706.7160 </t>
  </si>
  <si>
    <t> 21.10.1975 05:11 </t>
  </si>
  <si>
    <t> -0.0041 </t>
  </si>
  <si>
    <t> Hall &amp; Keel </t>
  </si>
  <si>
    <t> AA 27.172 </t>
  </si>
  <si>
    <t>2442711.7000 </t>
  </si>
  <si>
    <t> 26.10.1975 04:48 </t>
  </si>
  <si>
    <t> -0.0062 </t>
  </si>
  <si>
    <t> C.G.Rhombs </t>
  </si>
  <si>
    <t>2442711.700 </t>
  </si>
  <si>
    <t>2442711.7007 </t>
  </si>
  <si>
    <t> 26.10.1975 04:49 </t>
  </si>
  <si>
    <t> -0.0055 </t>
  </si>
  <si>
    <t>2442716.6879 </t>
  </si>
  <si>
    <t> 31.10.1975 04:30 </t>
  </si>
  <si>
    <t> -0.0044 </t>
  </si>
  <si>
    <t>2442724.166 </t>
  </si>
  <si>
    <t> 07.11.1975 15:59 </t>
  </si>
  <si>
    <t> K.Hirosawa </t>
  </si>
  <si>
    <t>2442731.6400 </t>
  </si>
  <si>
    <t> 15.11.1975 03:21 </t>
  </si>
  <si>
    <t> -0.0106 </t>
  </si>
  <si>
    <t>2442736.6281 </t>
  </si>
  <si>
    <t> 20.11.1975 03:04 </t>
  </si>
  <si>
    <t> -0.0086 </t>
  </si>
  <si>
    <t>2442741.617 </t>
  </si>
  <si>
    <t> 25.11.1975 02:48 </t>
  </si>
  <si>
    <t>2442751.585 </t>
  </si>
  <si>
    <t> 05.12.1975 02:02 </t>
  </si>
  <si>
    <t>2442786.490 </t>
  </si>
  <si>
    <t> 08.01.1976 23:45 </t>
  </si>
  <si>
    <t> BBS 26 </t>
  </si>
  <si>
    <t>2442796.451 </t>
  </si>
  <si>
    <t> 18.01.1976 22:49 </t>
  </si>
  <si>
    <t>2442801.447 </t>
  </si>
  <si>
    <t> 23.01.1976 22:43 </t>
  </si>
  <si>
    <t> M.D.Taylor </t>
  </si>
  <si>
    <t> VSSC 58.14 </t>
  </si>
  <si>
    <t>2442806.429 </t>
  </si>
  <si>
    <t> 28.01.1976 22:17 </t>
  </si>
  <si>
    <t>2442806.4320 </t>
  </si>
  <si>
    <t> 28.01.1976 22:22 </t>
  </si>
  <si>
    <t> J.Ebersberger </t>
  </si>
  <si>
    <t>IBVS 1358 </t>
  </si>
  <si>
    <t>2442816.4050 </t>
  </si>
  <si>
    <t> 07.02.1976 21:43 </t>
  </si>
  <si>
    <t> -0.0092 </t>
  </si>
  <si>
    <t>2442826.371 </t>
  </si>
  <si>
    <t> 17.02.1976 20:54 </t>
  </si>
  <si>
    <t>2442826.382 </t>
  </si>
  <si>
    <t> 17.02.1976 21:10 </t>
  </si>
  <si>
    <t> A.Fenyvesi </t>
  </si>
  <si>
    <t>2442831.3625 </t>
  </si>
  <si>
    <t> 22.02.1976 20:42 </t>
  </si>
  <si>
    <t>2442836.347 </t>
  </si>
  <si>
    <t> 27.02.1976 20:19 </t>
  </si>
  <si>
    <t> W.Vollmann </t>
  </si>
  <si>
    <t> AOEB 1 </t>
  </si>
  <si>
    <t>2442841.324 </t>
  </si>
  <si>
    <t> 03.03.1976 19:46 </t>
  </si>
  <si>
    <t>2442841.342 </t>
  </si>
  <si>
    <t> 03.03.1976 20:12 </t>
  </si>
  <si>
    <t> BBS 27 </t>
  </si>
  <si>
    <t>2442846.330 </t>
  </si>
  <si>
    <t> 08.03.1976 19:55 </t>
  </si>
  <si>
    <t>2442873.7445 </t>
  </si>
  <si>
    <t> 05.04.1976 05:52 </t>
  </si>
  <si>
    <t> -0.0098 </t>
  </si>
  <si>
    <t>2442878.7316 </t>
  </si>
  <si>
    <t> 10.04.1976 05:33 </t>
  </si>
  <si>
    <t>2442898.680 </t>
  </si>
  <si>
    <t> 30.04.1976 04:19 </t>
  </si>
  <si>
    <t>2442901.170 </t>
  </si>
  <si>
    <t> 02.05.1976 16:04 </t>
  </si>
  <si>
    <t> V.Wagner </t>
  </si>
  <si>
    <t> BRNO 23 </t>
  </si>
  <si>
    <t>2442906.157 </t>
  </si>
  <si>
    <t> 07.05.1976 15:46 </t>
  </si>
  <si>
    <t>2442908.652 </t>
  </si>
  <si>
    <t> 10.05.1976 03:38 </t>
  </si>
  <si>
    <t>2442908.656 </t>
  </si>
  <si>
    <t> 10.05.1976 03:44 </t>
  </si>
  <si>
    <t>2442943.551 </t>
  </si>
  <si>
    <t> 14.06.1976 01:13 </t>
  </si>
  <si>
    <t> BBS 28 </t>
  </si>
  <si>
    <t>2442948.535 </t>
  </si>
  <si>
    <t> 19.06.1976 00:50 </t>
  </si>
  <si>
    <t>2442953.523 </t>
  </si>
  <si>
    <t> 24.06.1976 00:33 </t>
  </si>
  <si>
    <t>2442953.529 </t>
  </si>
  <si>
    <t> 24.06.1976 00:41 </t>
  </si>
  <si>
    <t> G.J.Kirby </t>
  </si>
  <si>
    <t>2442963.493 </t>
  </si>
  <si>
    <t> 03.07.1976 23:49 </t>
  </si>
  <si>
    <t> T.Brelstaff </t>
  </si>
  <si>
    <t>2442963.4980 </t>
  </si>
  <si>
    <t> 03.07.1976 23:57 </t>
  </si>
  <si>
    <t> -0.0060 </t>
  </si>
  <si>
    <t> W.Hetterich </t>
  </si>
  <si>
    <t>2442978.452 </t>
  </si>
  <si>
    <t> 18.07.1976 22:50 </t>
  </si>
  <si>
    <t>2442978.462 </t>
  </si>
  <si>
    <t> 18.07.1976 23:05 </t>
  </si>
  <si>
    <t> -0.000 </t>
  </si>
  <si>
    <t> BRNO 21 </t>
  </si>
  <si>
    <t>2442988.430 </t>
  </si>
  <si>
    <t> 28.07.1976 22:19 </t>
  </si>
  <si>
    <t> BBS 29 </t>
  </si>
  <si>
    <t>2442988.444 </t>
  </si>
  <si>
    <t> 28.07.1976 22:39 </t>
  </si>
  <si>
    <t> 0.009 </t>
  </si>
  <si>
    <t>2442993.419 </t>
  </si>
  <si>
    <t> 02.08.1976 22:03 </t>
  </si>
  <si>
    <t> -0.002 </t>
  </si>
  <si>
    <t>2442998.406 </t>
  </si>
  <si>
    <t> 07.08.1976 21:44 </t>
  </si>
  <si>
    <t>2443010.8735 </t>
  </si>
  <si>
    <t> 20.08.1976 08:57 </t>
  </si>
  <si>
    <t> 0.0016 </t>
  </si>
  <si>
    <t>2443013.365 </t>
  </si>
  <si>
    <t> 22.08.1976 20:45 </t>
  </si>
  <si>
    <t>2443015.8566 </t>
  </si>
  <si>
    <t> 25.08.1976 08:33 </t>
  </si>
  <si>
    <t> -0.0014 </t>
  </si>
  <si>
    <t>2443020.8368 </t>
  </si>
  <si>
    <t> 30.08.1976 08:04 </t>
  </si>
  <si>
    <t> -0.0073 </t>
  </si>
  <si>
    <t>2443025.8218 </t>
  </si>
  <si>
    <t> 04.09.1976 07:43 </t>
  </si>
  <si>
    <t> -0.0084 </t>
  </si>
  <si>
    <t>2443030.8093 </t>
  </si>
  <si>
    <t> 09.09.1976 07:25 </t>
  </si>
  <si>
    <t> D.J.Barlow </t>
  </si>
  <si>
    <t>2443035.7952 </t>
  </si>
  <si>
    <t> 14.09.1976 07:05 </t>
  </si>
  <si>
    <t>2443035.799 </t>
  </si>
  <si>
    <t> 14.09.1976 07:10 </t>
  </si>
  <si>
    <t>2443040.7823 </t>
  </si>
  <si>
    <t> 19.09.1976 06:46 </t>
  </si>
  <si>
    <t>2443040.785 </t>
  </si>
  <si>
    <t> 19.09.1976 06:50 </t>
  </si>
  <si>
    <t> G.Wedemayer </t>
  </si>
  <si>
    <t>2443055.738 </t>
  </si>
  <si>
    <t> 04.10.1976 05:42 </t>
  </si>
  <si>
    <t>2443055.7392 </t>
  </si>
  <si>
    <t> 04.10.1976 05:44 </t>
  </si>
  <si>
    <t> -0.0076 </t>
  </si>
  <si>
    <t>2443070.6992 </t>
  </si>
  <si>
    <t> 19.10.1976 04:46 </t>
  </si>
  <si>
    <t>2443078.17 </t>
  </si>
  <si>
    <t> 26.10.1976 16:04 </t>
  </si>
  <si>
    <t> -0.01 </t>
  </si>
  <si>
    <t> M.Sakura </t>
  </si>
  <si>
    <t>2443078.187 </t>
  </si>
  <si>
    <t> 26.10.1976 16:29 </t>
  </si>
  <si>
    <t> O.Enomae </t>
  </si>
  <si>
    <t>2443080.669 </t>
  </si>
  <si>
    <t> 29.10.1976 04:03 </t>
  </si>
  <si>
    <t>2443080.6714 </t>
  </si>
  <si>
    <t> 29.10.1976 04:06 </t>
  </si>
  <si>
    <t>2443085.666 </t>
  </si>
  <si>
    <t> 03.11.1976 03:59 </t>
  </si>
  <si>
    <t> M.Anderson </t>
  </si>
  <si>
    <t>2443090.6422 </t>
  </si>
  <si>
    <t> 08.11.1976 03:24 </t>
  </si>
  <si>
    <t>2443090.648 </t>
  </si>
  <si>
    <t> 08.11.1976 03:33 </t>
  </si>
  <si>
    <t> BBS 31 </t>
  </si>
  <si>
    <t>2443095.630 </t>
  </si>
  <si>
    <t> 13.11.1976 03:07 </t>
  </si>
  <si>
    <t>2443098.119 </t>
  </si>
  <si>
    <t> 15.11.1976 14:51 </t>
  </si>
  <si>
    <t>IBVS 1335 </t>
  </si>
  <si>
    <t>2443105.600 </t>
  </si>
  <si>
    <t> 23.11.1976 02:24 </t>
  </si>
  <si>
    <t>2443113.083 </t>
  </si>
  <si>
    <t> 30.11.1976 13:59 </t>
  </si>
  <si>
    <t>2443128.041 </t>
  </si>
  <si>
    <t> 15.12.1976 12:59 </t>
  </si>
  <si>
    <t>2443138.012 </t>
  </si>
  <si>
    <t> 25.12.1976 12:17 </t>
  </si>
  <si>
    <t>2443140.506 </t>
  </si>
  <si>
    <t> 28.12.1976 00:08 </t>
  </si>
  <si>
    <t>2443142.998 </t>
  </si>
  <si>
    <t> 30.12.1976 11:57 </t>
  </si>
  <si>
    <t>2443150.473 </t>
  </si>
  <si>
    <t> 06.01.1977 23:21 </t>
  </si>
  <si>
    <t>2443160.443 </t>
  </si>
  <si>
    <t> 16.01.1977 22:37 </t>
  </si>
  <si>
    <t>2443160.444 </t>
  </si>
  <si>
    <t> 16.01.1977 22:39 </t>
  </si>
  <si>
    <t> A.J.Hollis </t>
  </si>
  <si>
    <t>2443165.436 </t>
  </si>
  <si>
    <t> 21.01.1977 22:27 </t>
  </si>
  <si>
    <t> MVS 8.24 </t>
  </si>
  <si>
    <t>2443202.8311 </t>
  </si>
  <si>
    <t> 28.02.1977 07:56 </t>
  </si>
  <si>
    <t>2443207.8187 </t>
  </si>
  <si>
    <t> 05.03.1977 07:38 </t>
  </si>
  <si>
    <t> -0.0040 </t>
  </si>
  <si>
    <t>2443210.312 </t>
  </si>
  <si>
    <t> 07.03.1977 19:29 </t>
  </si>
  <si>
    <t> BBS 33 </t>
  </si>
  <si>
    <t>2443262.661 </t>
  </si>
  <si>
    <t> 29.04.1977 03:51 </t>
  </si>
  <si>
    <t>2443292.568 </t>
  </si>
  <si>
    <t> 29.05.1977 01:37 </t>
  </si>
  <si>
    <t>2443297.561 </t>
  </si>
  <si>
    <t> 03.06.1977 01:27 </t>
  </si>
  <si>
    <t>2443307.537 </t>
  </si>
  <si>
    <t> 13.06.1977 00:53 </t>
  </si>
  <si>
    <t>2443322.500 </t>
  </si>
  <si>
    <t> 28.06.1977 00:00 </t>
  </si>
  <si>
    <t>2443327.485 </t>
  </si>
  <si>
    <t> 02.07.1977 23:38 </t>
  </si>
  <si>
    <t> BBS 34 </t>
  </si>
  <si>
    <t>2443327.493 </t>
  </si>
  <si>
    <t> 02.07.1977 23:49 </t>
  </si>
  <si>
    <t> S.Albrighton </t>
  </si>
  <si>
    <t>2443332.476 </t>
  </si>
  <si>
    <t> 07.07.1977 23:25 </t>
  </si>
  <si>
    <t>2443347.425 </t>
  </si>
  <si>
    <t> 22.07.1977 22:12 </t>
  </si>
  <si>
    <t>2443347.427 </t>
  </si>
  <si>
    <t> 22.07.1977 22:14 </t>
  </si>
  <si>
    <t>2443364.8824 </t>
  </si>
  <si>
    <t> 09.08.1977 09:10 </t>
  </si>
  <si>
    <t> -0.0023 </t>
  </si>
  <si>
    <t>2443374.8540 </t>
  </si>
  <si>
    <t> 19.08.1977 08:29 </t>
  </si>
  <si>
    <t> -0.0029 </t>
  </si>
  <si>
    <t>2443379.8377 </t>
  </si>
  <si>
    <t> 24.08.1977 08:06 </t>
  </si>
  <si>
    <t> -0.0053 </t>
  </si>
  <si>
    <t>2443389.8102 </t>
  </si>
  <si>
    <t> 03.09.1977 07:26 </t>
  </si>
  <si>
    <t>2443399.7821 </t>
  </si>
  <si>
    <t> 13.09.1977 06:46 </t>
  </si>
  <si>
    <t> -0.0052 </t>
  </si>
  <si>
    <t>2443409.7625 </t>
  </si>
  <si>
    <t> 23.09.1977 06:18 </t>
  </si>
  <si>
    <t> 0.0030 </t>
  </si>
  <si>
    <t>2443429.697 </t>
  </si>
  <si>
    <t> 13.10.1977 04:43 </t>
  </si>
  <si>
    <t>2443429.6990 </t>
  </si>
  <si>
    <t> 13.10.1977 04:46 </t>
  </si>
  <si>
    <t> -0.0049 </t>
  </si>
  <si>
    <t>2443432.193 </t>
  </si>
  <si>
    <t> 15.10.1977 16:37 </t>
  </si>
  <si>
    <t> MVS 8.79 </t>
  </si>
  <si>
    <t>2443439.659 </t>
  </si>
  <si>
    <t> 23.10.1977 03:48 </t>
  </si>
  <si>
    <t> BBS 35 </t>
  </si>
  <si>
    <t>2443444.659 </t>
  </si>
  <si>
    <t> 28.10.1977 03:48 </t>
  </si>
  <si>
    <t>2443459.6165 </t>
  </si>
  <si>
    <t> 12.11.1977 02:47 </t>
  </si>
  <si>
    <t>2443509.482 </t>
  </si>
  <si>
    <t> 31.12.1977 23:34 </t>
  </si>
  <si>
    <t> BBS 36 </t>
  </si>
  <si>
    <t>2443509.488 </t>
  </si>
  <si>
    <t> 31.12.1977 23:42 </t>
  </si>
  <si>
    <t> 0.007 </t>
  </si>
  <si>
    <t>2443514.461 </t>
  </si>
  <si>
    <t> 05.01.1978 23:03 </t>
  </si>
  <si>
    <t>2443544.371 </t>
  </si>
  <si>
    <t> 04.02.1978 20:54 </t>
  </si>
  <si>
    <t>2443544.382 </t>
  </si>
  <si>
    <t> 04.02.1978 21:10 </t>
  </si>
  <si>
    <t>2443549.366 </t>
  </si>
  <si>
    <t> 09.02.1978 20:47 </t>
  </si>
  <si>
    <t>2443549.3667 </t>
  </si>
  <si>
    <t> 09.02.1978 20:48 </t>
  </si>
  <si>
    <t> -0.0035 </t>
  </si>
  <si>
    <t>2443559.337 </t>
  </si>
  <si>
    <t> 19.02.1978 20:05 </t>
  </si>
  <si>
    <t>2443569.313 </t>
  </si>
  <si>
    <t> 01.03.1978 19:30 </t>
  </si>
  <si>
    <t>2443574.2593 </t>
  </si>
  <si>
    <t> 06.03.1978 18:13 </t>
  </si>
  <si>
    <t> -0.0414 </t>
  </si>
  <si>
    <t> T.S.Polushina </t>
  </si>
  <si>
    <t>IBVS 1512 </t>
  </si>
  <si>
    <t>2443626.654 </t>
  </si>
  <si>
    <t> 28.04.1978 03:41 </t>
  </si>
  <si>
    <t>2443631.637 </t>
  </si>
  <si>
    <t> 03.05.1978 03:17 </t>
  </si>
  <si>
    <t>2443656.577 </t>
  </si>
  <si>
    <t> 28.05.1978 01:50 </t>
  </si>
  <si>
    <t> G.Schuchard </t>
  </si>
  <si>
    <t> MVS 8.136 </t>
  </si>
  <si>
    <t>2443671.533 </t>
  </si>
  <si>
    <t> 12.06.1978 00:47 </t>
  </si>
  <si>
    <t> BBS 37 </t>
  </si>
  <si>
    <t>2443701.446 </t>
  </si>
  <si>
    <t> 11.07.1978 22:42 </t>
  </si>
  <si>
    <t>2443701.459 </t>
  </si>
  <si>
    <t> 11.07.1978 23:00 </t>
  </si>
  <si>
    <t>2443706.420 </t>
  </si>
  <si>
    <t> 16.07.1978 22:04 </t>
  </si>
  <si>
    <t> BBS 38 </t>
  </si>
  <si>
    <t>2443706.434 </t>
  </si>
  <si>
    <t> 16.07.1978 22:24 </t>
  </si>
  <si>
    <t>2443711.420 </t>
  </si>
  <si>
    <t> 21.07.1978 22:04 </t>
  </si>
  <si>
    <t>2443721.382 </t>
  </si>
  <si>
    <t> 31.07.1978 21:10 </t>
  </si>
  <si>
    <t> T.Berthold </t>
  </si>
  <si>
    <t>2443726.355 </t>
  </si>
  <si>
    <t> 05.08.1978 20:31 </t>
  </si>
  <si>
    <t>2443753.794 </t>
  </si>
  <si>
    <t> 02.09.1978 07:03 </t>
  </si>
  <si>
    <t>2443753.7983 </t>
  </si>
  <si>
    <t> 02.09.1978 07:09 </t>
  </si>
  <si>
    <t> -0.0018 </t>
  </si>
  <si>
    <t>2443778.724 </t>
  </si>
  <si>
    <t> 27.09.1978 05:22 </t>
  </si>
  <si>
    <t>2443778.7283 </t>
  </si>
  <si>
    <t> 27.09.1978 05:28 </t>
  </si>
  <si>
    <t>2443798.668 </t>
  </si>
  <si>
    <t> 17.10.1978 04:01 </t>
  </si>
  <si>
    <t>2443823.601 </t>
  </si>
  <si>
    <t> 11.11.1978 02:25 </t>
  </si>
  <si>
    <t>2443828.593 </t>
  </si>
  <si>
    <t> 16.11.1978 02:13 </t>
  </si>
  <si>
    <t> BBS 40 </t>
  </si>
  <si>
    <t>2443838.556 </t>
  </si>
  <si>
    <t> 26.11.1978 01:20 </t>
  </si>
  <si>
    <t> G.Stefanopoulos </t>
  </si>
  <si>
    <t> BBS 41 </t>
  </si>
  <si>
    <t>2443848.539 </t>
  </si>
  <si>
    <t> 06.12.1978 00:56 </t>
  </si>
  <si>
    <t>2443863.494 </t>
  </si>
  <si>
    <t> 20.12.1978 23:51 </t>
  </si>
  <si>
    <t>2443873.468 </t>
  </si>
  <si>
    <t> 30.12.1978 23:13 </t>
  </si>
  <si>
    <t>2443878.460 </t>
  </si>
  <si>
    <t> 04.01.1979 23:02 </t>
  </si>
  <si>
    <t>2443888.421 </t>
  </si>
  <si>
    <t> 14.01.1979 22:06 </t>
  </si>
  <si>
    <t>2443900.896 </t>
  </si>
  <si>
    <t> 27.01.1979 09:30 </t>
  </si>
  <si>
    <t>2443918.339 </t>
  </si>
  <si>
    <t> 13.02.1979 20:08 </t>
  </si>
  <si>
    <t> BBS 42 </t>
  </si>
  <si>
    <t>2443918.347 </t>
  </si>
  <si>
    <t> 13.02.1979 20:19 </t>
  </si>
  <si>
    <t> BBS 43 </t>
  </si>
  <si>
    <t>2443970.698 </t>
  </si>
  <si>
    <t> 07.04.1979 04:45 </t>
  </si>
  <si>
    <t>2443980.667 </t>
  </si>
  <si>
    <t> 17.04.1979 04:00 </t>
  </si>
  <si>
    <t>2444010.579 </t>
  </si>
  <si>
    <t> 17.05.1979 01:53 </t>
  </si>
  <si>
    <t>2444045.448 </t>
  </si>
  <si>
    <t> 20.06.1979 22:45 </t>
  </si>
  <si>
    <t> BBS 44 </t>
  </si>
  <si>
    <t>2444060.443 </t>
  </si>
  <si>
    <t> 05.07.1979 22:37 </t>
  </si>
  <si>
    <t> MVS 8.192 </t>
  </si>
  <si>
    <t>2444060.447 </t>
  </si>
  <si>
    <t> 05.07.1979 22:43 </t>
  </si>
  <si>
    <t>2444075.386 </t>
  </si>
  <si>
    <t> 20.07.1979 21:15 </t>
  </si>
  <si>
    <t> A.Parris </t>
  </si>
  <si>
    <t>2444085.370 </t>
  </si>
  <si>
    <t> 30.07.1979 20:52 </t>
  </si>
  <si>
    <t> N.Stoikidis </t>
  </si>
  <si>
    <t>2444085.376 </t>
  </si>
  <si>
    <t> 30.07.1979 21:01 </t>
  </si>
  <si>
    <t>2444092.8550 </t>
  </si>
  <si>
    <t> 07.08.1979 08:31 </t>
  </si>
  <si>
    <t> 0.0004 </t>
  </si>
  <si>
    <t> D.W.Forbes </t>
  </si>
  <si>
    <t>2444097.8405 </t>
  </si>
  <si>
    <t> 12.08.1979 08:10 </t>
  </si>
  <si>
    <t> -0.0001 </t>
  </si>
  <si>
    <t>2444107.807 </t>
  </si>
  <si>
    <t> 22.08.1979 07:22 </t>
  </si>
  <si>
    <t> M.Heifner </t>
  </si>
  <si>
    <t>2444112.7986 </t>
  </si>
  <si>
    <t> 27.08.1979 07:09 </t>
  </si>
  <si>
    <t> -0.0003 </t>
  </si>
  <si>
    <t>2444112.7997 </t>
  </si>
  <si>
    <t> 27.08.1979 07:11 </t>
  </si>
  <si>
    <t> 0.0008 </t>
  </si>
  <si>
    <t>2444117.779 </t>
  </si>
  <si>
    <t> 01.09.1979 06:41 </t>
  </si>
  <si>
    <t>2444122.7708 </t>
  </si>
  <si>
    <t> 06.09.1979 06:29 </t>
  </si>
  <si>
    <t>2444127.755 </t>
  </si>
  <si>
    <t> 11.09.1979 06:07 </t>
  </si>
  <si>
    <t>2444127.756 </t>
  </si>
  <si>
    <t> 11.09.1979 06:08 </t>
  </si>
  <si>
    <t>2444127.7575 </t>
  </si>
  <si>
    <t> 11.09.1979 06:10 </t>
  </si>
  <si>
    <t> 0.0003 </t>
  </si>
  <si>
    <t>2444127.7578 </t>
  </si>
  <si>
    <t> 11.09.1979 06:11 </t>
  </si>
  <si>
    <t> 0.0006 </t>
  </si>
  <si>
    <t>2444127.7587 </t>
  </si>
  <si>
    <t> 11.09.1979 06:12 </t>
  </si>
  <si>
    <t> 0.0015 </t>
  </si>
  <si>
    <t> H.Louth </t>
  </si>
  <si>
    <t>2444132.740 </t>
  </si>
  <si>
    <t> 16.09.1979 05:45 </t>
  </si>
  <si>
    <t>2444132.7433 </t>
  </si>
  <si>
    <t> 16.09.1979 05:50 </t>
  </si>
  <si>
    <t> -0.0000 </t>
  </si>
  <si>
    <t>2444132.7434 </t>
  </si>
  <si>
    <t> 0.0001 </t>
  </si>
  <si>
    <t>2444142.714 </t>
  </si>
  <si>
    <t> 26.09.1979 05:08 </t>
  </si>
  <si>
    <t>2444177.626 </t>
  </si>
  <si>
    <t> 31.10.1979 03:01 </t>
  </si>
  <si>
    <t> BBS 45 </t>
  </si>
  <si>
    <t>2444247.433 </t>
  </si>
  <si>
    <t>JAVSO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</si>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</sst>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3" borderId="0" xfId="0" applyFont="1" applyFill="1" applyAlignment="1"/>
    <xf numFmtId="0" fontId="0" fillId="0" borderId="0" xfId="0" quotePrefix="1" applyAlignment="1"/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165" fontId="24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/>
    </xf>
    <xf numFmtId="0" fontId="26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left" wrapText="1"/>
    </xf>
    <xf numFmtId="0" fontId="26" fillId="0" borderId="0" xfId="8" applyFont="1" applyAlignment="1">
      <alignment horizontal="center"/>
    </xf>
    <xf numFmtId="0" fontId="5" fillId="0" borderId="0" xfId="8" applyFont="1" applyAlignment="1">
      <alignment horizontal="center"/>
    </xf>
    <xf numFmtId="0" fontId="26" fillId="0" borderId="0" xfId="0" applyFont="1">
      <alignment vertical="top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8" applyFont="1"/>
    <xf numFmtId="0" fontId="26" fillId="0" borderId="0" xfId="0" applyFont="1" applyAlignme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6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Cep -- O-C Diagr.</a:t>
            </a:r>
          </a:p>
        </c:rich>
      </c:tx>
      <c:layout>
        <c:manualLayout>
          <c:xMode val="edge"/>
          <c:yMode val="edge"/>
          <c:x val="0.397790345267615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947610219113"/>
          <c:y val="0.12462006079027356"/>
          <c:w val="0.83425470628581599"/>
          <c:h val="0.66565349544072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Active!$F$21:$F$1489</c:f>
              <c:numCache>
                <c:formatCode>General</c:formatCode>
                <c:ptCount val="1469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5977</c:v>
                </c:pt>
                <c:pt idx="1331">
                  <c:v>6001</c:v>
                </c:pt>
                <c:pt idx="1332">
                  <c:v>6003</c:v>
                </c:pt>
                <c:pt idx="1333">
                  <c:v>6119</c:v>
                </c:pt>
                <c:pt idx="1334">
                  <c:v>6133</c:v>
                </c:pt>
                <c:pt idx="1335">
                  <c:v>6133</c:v>
                </c:pt>
              </c:numCache>
            </c:numRef>
          </c:xVal>
          <c:yVal>
            <c:numRef>
              <c:f>Active!$H$21:$H$1489</c:f>
              <c:numCache>
                <c:formatCode>General</c:formatCode>
                <c:ptCount val="1469"/>
                <c:pt idx="0">
                  <c:v>1.5494849999977305</c:v>
                </c:pt>
                <c:pt idx="1">
                  <c:v>1.5483899999981077</c:v>
                </c:pt>
                <c:pt idx="2">
                  <c:v>1.5432949999976699</c:v>
                </c:pt>
                <c:pt idx="3">
                  <c:v>1.5321999999978289</c:v>
                </c:pt>
                <c:pt idx="4">
                  <c:v>1.5042024999956993</c:v>
                </c:pt>
                <c:pt idx="5">
                  <c:v>1.5020124999946347</c:v>
                </c:pt>
                <c:pt idx="6">
                  <c:v>1.4989174999946044</c:v>
                </c:pt>
                <c:pt idx="7">
                  <c:v>1.4958224999945742</c:v>
                </c:pt>
                <c:pt idx="8">
                  <c:v>1.5007274999943547</c:v>
                </c:pt>
                <c:pt idx="9">
                  <c:v>1.5077274999939618</c:v>
                </c:pt>
                <c:pt idx="10">
                  <c:v>1.4896324999945136</c:v>
                </c:pt>
                <c:pt idx="11">
                  <c:v>1.4994425000013507</c:v>
                </c:pt>
                <c:pt idx="12">
                  <c:v>1.4963475000004109</c:v>
                </c:pt>
                <c:pt idx="13">
                  <c:v>1.5081575000003795</c:v>
                </c:pt>
                <c:pt idx="14">
                  <c:v>1.5110624999997526</c:v>
                </c:pt>
                <c:pt idx="15">
                  <c:v>1.4979675000004136</c:v>
                </c:pt>
                <c:pt idx="16">
                  <c:v>1.4908299999951851</c:v>
                </c:pt>
                <c:pt idx="17">
                  <c:v>1.4906399999945279</c:v>
                </c:pt>
                <c:pt idx="18">
                  <c:v>1.4902599999950326</c:v>
                </c:pt>
                <c:pt idx="19">
                  <c:v>1.488165000000663</c:v>
                </c:pt>
                <c:pt idx="20">
                  <c:v>1.473070000001826</c:v>
                </c:pt>
                <c:pt idx="21">
                  <c:v>1.4778800000003685</c:v>
                </c:pt>
                <c:pt idx="22">
                  <c:v>1.4787850000011531</c:v>
                </c:pt>
                <c:pt idx="23">
                  <c:v>1.4723624999951426</c:v>
                </c:pt>
                <c:pt idx="24">
                  <c:v>1.4700774999946589</c:v>
                </c:pt>
                <c:pt idx="25">
                  <c:v>1.4546975000012026</c:v>
                </c:pt>
                <c:pt idx="26">
                  <c:v>1.4754124999999476</c:v>
                </c:pt>
                <c:pt idx="27">
                  <c:v>1.4582224999994651</c:v>
                </c:pt>
                <c:pt idx="28">
                  <c:v>1.4644200000020646</c:v>
                </c:pt>
                <c:pt idx="29">
                  <c:v>1.4502300000003743</c:v>
                </c:pt>
                <c:pt idx="30">
                  <c:v>1.4408575000015844</c:v>
                </c:pt>
                <c:pt idx="31">
                  <c:v>1.451382499999454</c:v>
                </c:pt>
                <c:pt idx="32">
                  <c:v>1.4512875000000349</c:v>
                </c:pt>
                <c:pt idx="33">
                  <c:v>1.445529999995415</c:v>
                </c:pt>
                <c:pt idx="34">
                  <c:v>1.4403399999955582</c:v>
                </c:pt>
                <c:pt idx="35">
                  <c:v>1.4411499999951047</c:v>
                </c:pt>
                <c:pt idx="36">
                  <c:v>1.4409599999944476</c:v>
                </c:pt>
                <c:pt idx="37">
                  <c:v>1.3411125000002357</c:v>
                </c:pt>
                <c:pt idx="38">
                  <c:v>1.4168275000010908</c:v>
                </c:pt>
                <c:pt idx="39">
                  <c:v>1.4185949999955483</c:v>
                </c:pt>
                <c:pt idx="40">
                  <c:v>1.4192149999944377</c:v>
                </c:pt>
                <c:pt idx="41">
                  <c:v>1.3877699999939068</c:v>
                </c:pt>
                <c:pt idx="42">
                  <c:v>1.3886274999949819</c:v>
                </c:pt>
                <c:pt idx="43">
                  <c:v>1.3820674999951734</c:v>
                </c:pt>
                <c:pt idx="44">
                  <c:v>1.3657249999941996</c:v>
                </c:pt>
                <c:pt idx="45">
                  <c:v>1.3377699999946344</c:v>
                </c:pt>
                <c:pt idx="46">
                  <c:v>1.3367749999943044</c:v>
                </c:pt>
                <c:pt idx="47">
                  <c:v>1.3239124999981868</c:v>
                </c:pt>
                <c:pt idx="48">
                  <c:v>1.3119950000000244</c:v>
                </c:pt>
                <c:pt idx="49">
                  <c:v>1.3041849999990518</c:v>
                </c:pt>
                <c:pt idx="50">
                  <c:v>1.2919424999981857</c:v>
                </c:pt>
                <c:pt idx="51">
                  <c:v>1.2868949999974575</c:v>
                </c:pt>
                <c:pt idx="52">
                  <c:v>1.2682149999964167</c:v>
                </c:pt>
                <c:pt idx="53">
                  <c:v>1.2564299999976356</c:v>
                </c:pt>
                <c:pt idx="54">
                  <c:v>1.2472849999958271</c:v>
                </c:pt>
                <c:pt idx="55">
                  <c:v>1.2166524999956891</c:v>
                </c:pt>
                <c:pt idx="56">
                  <c:v>1.2131899999967573</c:v>
                </c:pt>
                <c:pt idx="57">
                  <c:v>1.1813449999990553</c:v>
                </c:pt>
                <c:pt idx="58">
                  <c:v>1.134032500000103</c:v>
                </c:pt>
                <c:pt idx="59">
                  <c:v>1.1344949999984237</c:v>
                </c:pt>
                <c:pt idx="60">
                  <c:v>1.1116249999959109</c:v>
                </c:pt>
                <c:pt idx="61">
                  <c:v>1.1090349999994942</c:v>
                </c:pt>
                <c:pt idx="62">
                  <c:v>1.1140924999999697</c:v>
                </c:pt>
                <c:pt idx="63">
                  <c:v>1.0752324999975826</c:v>
                </c:pt>
                <c:pt idx="64">
                  <c:v>1.0734725000002072</c:v>
                </c:pt>
                <c:pt idx="65">
                  <c:v>1.0612899999960064</c:v>
                </c:pt>
                <c:pt idx="66">
                  <c:v>1.0601950000000215</c:v>
                </c:pt>
                <c:pt idx="67">
                  <c:v>0.97779999999875145</c:v>
                </c:pt>
                <c:pt idx="68">
                  <c:v>0.95724499999960244</c:v>
                </c:pt>
                <c:pt idx="69">
                  <c:v>0.89781249999941792</c:v>
                </c:pt>
                <c:pt idx="70">
                  <c:v>0.87919999999940046</c:v>
                </c:pt>
                <c:pt idx="71">
                  <c:v>0.88982000000032713</c:v>
                </c:pt>
                <c:pt idx="72">
                  <c:v>0.87772499999846332</c:v>
                </c:pt>
                <c:pt idx="73">
                  <c:v>0.8772499999977299</c:v>
                </c:pt>
                <c:pt idx="74">
                  <c:v>0.87415499999769963</c:v>
                </c:pt>
                <c:pt idx="75">
                  <c:v>0.87305999999807682</c:v>
                </c:pt>
                <c:pt idx="76">
                  <c:v>0.87977499999760767</c:v>
                </c:pt>
                <c:pt idx="77">
                  <c:v>0.8646374999989348</c:v>
                </c:pt>
                <c:pt idx="78">
                  <c:v>0.87054250000073807</c:v>
                </c:pt>
                <c:pt idx="79">
                  <c:v>0.87587749999875086</c:v>
                </c:pt>
                <c:pt idx="80">
                  <c:v>0.86668749999807915</c:v>
                </c:pt>
                <c:pt idx="81">
                  <c:v>0.87149749999662163</c:v>
                </c:pt>
                <c:pt idx="82">
                  <c:v>0.872117499999149</c:v>
                </c:pt>
                <c:pt idx="83">
                  <c:v>0.85864249999940512</c:v>
                </c:pt>
                <c:pt idx="84">
                  <c:v>0.86745499999960884</c:v>
                </c:pt>
                <c:pt idx="85">
                  <c:v>0.85988499999803025</c:v>
                </c:pt>
                <c:pt idx="86">
                  <c:v>0.85778999999820371</c:v>
                </c:pt>
                <c:pt idx="87">
                  <c:v>0.86159999999654246</c:v>
                </c:pt>
                <c:pt idx="88">
                  <c:v>0.83140999999886844</c:v>
                </c:pt>
                <c:pt idx="89">
                  <c:v>0.85193749999962165</c:v>
                </c:pt>
                <c:pt idx="90">
                  <c:v>0.85484249999717576</c:v>
                </c:pt>
                <c:pt idx="91">
                  <c:v>0.84874749999653432</c:v>
                </c:pt>
                <c:pt idx="92">
                  <c:v>0.85136749999583117</c:v>
                </c:pt>
                <c:pt idx="93">
                  <c:v>0.8521775000008347</c:v>
                </c:pt>
                <c:pt idx="94">
                  <c:v>0.84951249999721767</c:v>
                </c:pt>
                <c:pt idx="95">
                  <c:v>0.85022749999916414</c:v>
                </c:pt>
                <c:pt idx="96">
                  <c:v>0.83956499999840162</c:v>
                </c:pt>
                <c:pt idx="97">
                  <c:v>0.83923499999946216</c:v>
                </c:pt>
                <c:pt idx="98">
                  <c:v>0.83018999999694643</c:v>
                </c:pt>
                <c:pt idx="99">
                  <c:v>0.82852749999801745</c:v>
                </c:pt>
                <c:pt idx="100">
                  <c:v>0.82543250000162516</c:v>
                </c:pt>
                <c:pt idx="101">
                  <c:v>0.82633749999877182</c:v>
                </c:pt>
                <c:pt idx="102">
                  <c:v>0.82886249999864958</c:v>
                </c:pt>
                <c:pt idx="103">
                  <c:v>0.74660500000027241</c:v>
                </c:pt>
                <c:pt idx="104">
                  <c:v>0.74251000000003842</c:v>
                </c:pt>
                <c:pt idx="105">
                  <c:v>0.74531999999817344</c:v>
                </c:pt>
                <c:pt idx="106">
                  <c:v>0.74512999999933527</c:v>
                </c:pt>
                <c:pt idx="107">
                  <c:v>0.72999249999702442</c:v>
                </c:pt>
                <c:pt idx="108">
                  <c:v>0.72751749999952153</c:v>
                </c:pt>
                <c:pt idx="109">
                  <c:v>0.72476499999902444</c:v>
                </c:pt>
                <c:pt idx="110">
                  <c:v>0.70715249999557273</c:v>
                </c:pt>
                <c:pt idx="111">
                  <c:v>0.69930499999827589</c:v>
                </c:pt>
                <c:pt idx="112">
                  <c:v>0.68115499999839813</c:v>
                </c:pt>
                <c:pt idx="113">
                  <c:v>0.64599499999894761</c:v>
                </c:pt>
                <c:pt idx="114">
                  <c:v>0.63245000000097207</c:v>
                </c:pt>
                <c:pt idx="115">
                  <c:v>0.62603249999665422</c:v>
                </c:pt>
                <c:pt idx="116">
                  <c:v>0.56518249999862746</c:v>
                </c:pt>
                <c:pt idx="117">
                  <c:v>0.54876249999870197</c:v>
                </c:pt>
                <c:pt idx="118">
                  <c:v>0.53966749999744934</c:v>
                </c:pt>
                <c:pt idx="119">
                  <c:v>0.53847749999840744</c:v>
                </c:pt>
                <c:pt idx="120">
                  <c:v>0.54119249999712338</c:v>
                </c:pt>
                <c:pt idx="121">
                  <c:v>0.53090750000046683</c:v>
                </c:pt>
                <c:pt idx="122">
                  <c:v>0.53581249999842839</c:v>
                </c:pt>
                <c:pt idx="123">
                  <c:v>0.54043499999897904</c:v>
                </c:pt>
                <c:pt idx="124">
                  <c:v>0.55024499999854015</c:v>
                </c:pt>
                <c:pt idx="125">
                  <c:v>0.55605500000092434</c:v>
                </c:pt>
                <c:pt idx="126">
                  <c:v>0.54886500000066007</c:v>
                </c:pt>
                <c:pt idx="127">
                  <c:v>0.54157999999733875</c:v>
                </c:pt>
                <c:pt idx="128">
                  <c:v>0.54148499999791966</c:v>
                </c:pt>
                <c:pt idx="129">
                  <c:v>0.5382949999984703</c:v>
                </c:pt>
                <c:pt idx="130">
                  <c:v>0.53819999999905122</c:v>
                </c:pt>
                <c:pt idx="131">
                  <c:v>0.53481999999712571</c:v>
                </c:pt>
                <c:pt idx="132">
                  <c:v>0.53643999999985681</c:v>
                </c:pt>
                <c:pt idx="133">
                  <c:v>0.53215500000078464</c:v>
                </c:pt>
                <c:pt idx="134">
                  <c:v>0.52905999999711639</c:v>
                </c:pt>
                <c:pt idx="135">
                  <c:v>0.53392000000167172</c:v>
                </c:pt>
                <c:pt idx="136">
                  <c:v>0.54263499999797205</c:v>
                </c:pt>
                <c:pt idx="137">
                  <c:v>0.49644500000067637</c:v>
                </c:pt>
                <c:pt idx="138">
                  <c:v>0.52330249999795342</c:v>
                </c:pt>
                <c:pt idx="139">
                  <c:v>0.52882749999844236</c:v>
                </c:pt>
                <c:pt idx="140">
                  <c:v>0.52844749999712803</c:v>
                </c:pt>
                <c:pt idx="141">
                  <c:v>0.52159249999749591</c:v>
                </c:pt>
                <c:pt idx="142">
                  <c:v>0.52430749999621185</c:v>
                </c:pt>
                <c:pt idx="143">
                  <c:v>0.53769000000102096</c:v>
                </c:pt>
                <c:pt idx="144">
                  <c:v>0.53040500000133761</c:v>
                </c:pt>
                <c:pt idx="145">
                  <c:v>0.51702499999737483</c:v>
                </c:pt>
                <c:pt idx="146">
                  <c:v>0.52073999999993248</c:v>
                </c:pt>
                <c:pt idx="147">
                  <c:v>0.51964499999667169</c:v>
                </c:pt>
                <c:pt idx="148">
                  <c:v>0.50765250000040396</c:v>
                </c:pt>
                <c:pt idx="149">
                  <c:v>0.51346249999915017</c:v>
                </c:pt>
                <c:pt idx="150">
                  <c:v>0.51013249999959953</c:v>
                </c:pt>
                <c:pt idx="151">
                  <c:v>0.51484749999872292</c:v>
                </c:pt>
                <c:pt idx="152">
                  <c:v>0.5048049999968498</c:v>
                </c:pt>
                <c:pt idx="153">
                  <c:v>0.50370999999722699</c:v>
                </c:pt>
                <c:pt idx="154">
                  <c:v>0.50661499999841908</c:v>
                </c:pt>
                <c:pt idx="155">
                  <c:v>0.49647499999991851</c:v>
                </c:pt>
                <c:pt idx="156">
                  <c:v>0.49852499999906286</c:v>
                </c:pt>
                <c:pt idx="157">
                  <c:v>0.48142999999981839</c:v>
                </c:pt>
                <c:pt idx="158">
                  <c:v>0.49319749999995111</c:v>
                </c:pt>
                <c:pt idx="159">
                  <c:v>0.49453499999799533</c:v>
                </c:pt>
                <c:pt idx="160">
                  <c:v>0.4923449999987497</c:v>
                </c:pt>
                <c:pt idx="161">
                  <c:v>0.48667999999815947</c:v>
                </c:pt>
                <c:pt idx="162">
                  <c:v>0.48434999999881256</c:v>
                </c:pt>
                <c:pt idx="163">
                  <c:v>0.48096999999688705</c:v>
                </c:pt>
                <c:pt idx="164">
                  <c:v>0.47968499999842606</c:v>
                </c:pt>
                <c:pt idx="165">
                  <c:v>0.48225749999983236</c:v>
                </c:pt>
                <c:pt idx="166">
                  <c:v>0.48002249999990454</c:v>
                </c:pt>
                <c:pt idx="167">
                  <c:v>0.46770249999826774</c:v>
                </c:pt>
                <c:pt idx="168">
                  <c:v>0.4730874999986554</c:v>
                </c:pt>
                <c:pt idx="169">
                  <c:v>0.47580249999737134</c:v>
                </c:pt>
                <c:pt idx="171">
                  <c:v>0.45795749999888358</c:v>
                </c:pt>
                <c:pt idx="172">
                  <c:v>0.36596250000002328</c:v>
                </c:pt>
                <c:pt idx="173">
                  <c:v>0.46348749999742722</c:v>
                </c:pt>
                <c:pt idx="174">
                  <c:v>0.44173749999754364</c:v>
                </c:pt>
                <c:pt idx="175">
                  <c:v>0.43903249999857508</c:v>
                </c:pt>
                <c:pt idx="176">
                  <c:v>0.43703000000095926</c:v>
                </c:pt>
                <c:pt idx="177">
                  <c:v>0.43160499999794411</c:v>
                </c:pt>
                <c:pt idx="178">
                  <c:v>0.43162999999913154</c:v>
                </c:pt>
                <c:pt idx="179">
                  <c:v>0.4310849999965285</c:v>
                </c:pt>
                <c:pt idx="180">
                  <c:v>0.41365750000113621</c:v>
                </c:pt>
                <c:pt idx="181">
                  <c:v>0.41446749999886379</c:v>
                </c:pt>
                <c:pt idx="182">
                  <c:v>0.41760749999957625</c:v>
                </c:pt>
                <c:pt idx="183">
                  <c:v>0.41841249999924912</c:v>
                </c:pt>
                <c:pt idx="184">
                  <c:v>0.41447749999861117</c:v>
                </c:pt>
                <c:pt idx="185">
                  <c:v>0.42642749999868101</c:v>
                </c:pt>
                <c:pt idx="186">
                  <c:v>0.43823749999864958</c:v>
                </c:pt>
                <c:pt idx="187">
                  <c:v>0.40771499999755179</c:v>
                </c:pt>
                <c:pt idx="188">
                  <c:v>0.410039999998844</c:v>
                </c:pt>
                <c:pt idx="189">
                  <c:v>0.39985749999686959</c:v>
                </c:pt>
                <c:pt idx="190">
                  <c:v>0.39692250000007334</c:v>
                </c:pt>
                <c:pt idx="191">
                  <c:v>0.39187499999752617</c:v>
                </c:pt>
                <c:pt idx="192">
                  <c:v>0.38381749999825843</c:v>
                </c:pt>
                <c:pt idx="193">
                  <c:v>0.38142749999678927</c:v>
                </c:pt>
                <c:pt idx="194">
                  <c:v>0.36628249999921536</c:v>
                </c:pt>
                <c:pt idx="195">
                  <c:v>0.35862749999796506</c:v>
                </c:pt>
                <c:pt idx="196">
                  <c:v>0.36255249999885564</c:v>
                </c:pt>
                <c:pt idx="197">
                  <c:v>0.34238749999713036</c:v>
                </c:pt>
                <c:pt idx="198">
                  <c:v>0.31983749999926658</c:v>
                </c:pt>
                <c:pt idx="199">
                  <c:v>0.32038249999823165</c:v>
                </c:pt>
                <c:pt idx="200">
                  <c:v>0.31675499999983003</c:v>
                </c:pt>
                <c:pt idx="201">
                  <c:v>0.30176500000015949</c:v>
                </c:pt>
                <c:pt idx="202">
                  <c:v>0.32271749999927124</c:v>
                </c:pt>
                <c:pt idx="203">
                  <c:v>0.32824249999612221</c:v>
                </c:pt>
                <c:pt idx="204">
                  <c:v>0.31386499999644002</c:v>
                </c:pt>
                <c:pt idx="205">
                  <c:v>0.31776999999783584</c:v>
                </c:pt>
                <c:pt idx="206">
                  <c:v>0.30257999999594176</c:v>
                </c:pt>
                <c:pt idx="207">
                  <c:v>0.30339000000094529</c:v>
                </c:pt>
                <c:pt idx="208">
                  <c:v>0.30929499999911059</c:v>
                </c:pt>
                <c:pt idx="209">
                  <c:v>0.30810500000006869</c:v>
                </c:pt>
                <c:pt idx="210">
                  <c:v>0.31281999999919208</c:v>
                </c:pt>
                <c:pt idx="211">
                  <c:v>0.31072499999936554</c:v>
                </c:pt>
                <c:pt idx="212">
                  <c:v>0.30343999999968219</c:v>
                </c:pt>
                <c:pt idx="213">
                  <c:v>0.31182249999619671</c:v>
                </c:pt>
                <c:pt idx="214">
                  <c:v>0.30587249999734922</c:v>
                </c:pt>
                <c:pt idx="215">
                  <c:v>0.28394249999837484</c:v>
                </c:pt>
                <c:pt idx="216">
                  <c:v>0.27651999999943655</c:v>
                </c:pt>
                <c:pt idx="217">
                  <c:v>0.26624250000168104</c:v>
                </c:pt>
                <c:pt idx="218">
                  <c:v>0.2265350000016042</c:v>
                </c:pt>
                <c:pt idx="219">
                  <c:v>0.2483524999988731</c:v>
                </c:pt>
                <c:pt idx="220">
                  <c:v>0.24160000000119908</c:v>
                </c:pt>
                <c:pt idx="221">
                  <c:v>9.7499999974388629E-3</c:v>
                </c:pt>
                <c:pt idx="222">
                  <c:v>-6.6264749999390915E-2</c:v>
                </c:pt>
                <c:pt idx="223">
                  <c:v>9.5142499998473795E-2</c:v>
                </c:pt>
                <c:pt idx="224">
                  <c:v>9.4180000000051223E-2</c:v>
                </c:pt>
                <c:pt idx="225">
                  <c:v>5.769000000145752E-2</c:v>
                </c:pt>
                <c:pt idx="226">
                  <c:v>5.0835000001825392E-2</c:v>
                </c:pt>
                <c:pt idx="227">
                  <c:v>4.9317500001052395E-2</c:v>
                </c:pt>
                <c:pt idx="234">
                  <c:v>3.2944999999017455E-2</c:v>
                </c:pt>
                <c:pt idx="235">
                  <c:v>3.6542499998176936E-2</c:v>
                </c:pt>
                <c:pt idx="237">
                  <c:v>3.0477500004053582E-2</c:v>
                </c:pt>
                <c:pt idx="254">
                  <c:v>-3.8524999981746078E-3</c:v>
                </c:pt>
                <c:pt idx="266">
                  <c:v>-5.5174999943119474E-3</c:v>
                </c:pt>
                <c:pt idx="271">
                  <c:v>-1.6317500005243346E-2</c:v>
                </c:pt>
                <c:pt idx="274">
                  <c:v>-1.7777499997464474E-2</c:v>
                </c:pt>
                <c:pt idx="280">
                  <c:v>-2.2445000002335291E-2</c:v>
                </c:pt>
                <c:pt idx="283">
                  <c:v>-1.9014999998034909E-2</c:v>
                </c:pt>
                <c:pt idx="286">
                  <c:v>-2.0947500001057051E-2</c:v>
                </c:pt>
                <c:pt idx="287">
                  <c:v>-2.7872500002558809E-2</c:v>
                </c:pt>
                <c:pt idx="288">
                  <c:v>-2.7872499995282851E-2</c:v>
                </c:pt>
                <c:pt idx="289">
                  <c:v>-2.9137500001525041E-2</c:v>
                </c:pt>
                <c:pt idx="290">
                  <c:v>-2.953249999700347E-2</c:v>
                </c:pt>
                <c:pt idx="292">
                  <c:v>-4.198750000068685E-2</c:v>
                </c:pt>
                <c:pt idx="309">
                  <c:v>-2.8952500004379544E-2</c:v>
                </c:pt>
                <c:pt idx="317">
                  <c:v>-3.2462499999382999E-2</c:v>
                </c:pt>
                <c:pt idx="318">
                  <c:v>-3.2462499999382999E-2</c:v>
                </c:pt>
                <c:pt idx="334">
                  <c:v>-7.2054999996908009E-2</c:v>
                </c:pt>
                <c:pt idx="339">
                  <c:v>-9.233249999670079E-2</c:v>
                </c:pt>
                <c:pt idx="353">
                  <c:v>-3.5077499996987171E-2</c:v>
                </c:pt>
                <c:pt idx="358">
                  <c:v>-3.5562500001105946E-2</c:v>
                </c:pt>
                <c:pt idx="373">
                  <c:v>-3.8702500001818407E-2</c:v>
                </c:pt>
                <c:pt idx="383">
                  <c:v>-6.6767500000423752E-2</c:v>
                </c:pt>
                <c:pt idx="384">
                  <c:v>-6.505250000191154E-2</c:v>
                </c:pt>
                <c:pt idx="393">
                  <c:v>-3.7217500001133885E-2</c:v>
                </c:pt>
                <c:pt idx="433">
                  <c:v>-3.628000000026077E-2</c:v>
                </c:pt>
                <c:pt idx="456">
                  <c:v>-0.12258624999958556</c:v>
                </c:pt>
                <c:pt idx="459">
                  <c:v>-0.12385124999855179</c:v>
                </c:pt>
                <c:pt idx="460">
                  <c:v>-0.12424624999403022</c:v>
                </c:pt>
                <c:pt idx="474">
                  <c:v>-4.34224999989965E-2</c:v>
                </c:pt>
                <c:pt idx="475">
                  <c:v>-3.7612499996612314E-2</c:v>
                </c:pt>
                <c:pt idx="485">
                  <c:v>-0.1367012499977136</c:v>
                </c:pt>
                <c:pt idx="531">
                  <c:v>-2.0782500003406312E-2</c:v>
                </c:pt>
                <c:pt idx="532">
                  <c:v>-2.0877499999187421E-2</c:v>
                </c:pt>
                <c:pt idx="8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5-44BD-9442-1E57236513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228">
                  <c:v>4.3842500002938323E-2</c:v>
                </c:pt>
                <c:pt idx="229">
                  <c:v>6.5799999996670522E-2</c:v>
                </c:pt>
                <c:pt idx="230">
                  <c:v>4.1514999997161794E-2</c:v>
                </c:pt>
                <c:pt idx="231">
                  <c:v>4.3514999997569248E-2</c:v>
                </c:pt>
                <c:pt idx="232">
                  <c:v>3.4039999998640269E-2</c:v>
                </c:pt>
                <c:pt idx="233">
                  <c:v>5.5039999999280553E-2</c:v>
                </c:pt>
                <c:pt idx="236">
                  <c:v>3.9947500001289882E-2</c:v>
                </c:pt>
                <c:pt idx="238">
                  <c:v>3.9382499999192078E-2</c:v>
                </c:pt>
                <c:pt idx="239">
                  <c:v>4.1812499999650754E-2</c:v>
                </c:pt>
                <c:pt idx="240">
                  <c:v>1.7484999996668193E-2</c:v>
                </c:pt>
                <c:pt idx="241">
                  <c:v>2.2484999994048849E-2</c:v>
                </c:pt>
                <c:pt idx="242">
                  <c:v>3.7484999993466772E-2</c:v>
                </c:pt>
                <c:pt idx="243">
                  <c:v>2.4725000002945308E-2</c:v>
                </c:pt>
                <c:pt idx="244">
                  <c:v>2.3257499997271225E-2</c:v>
                </c:pt>
                <c:pt idx="245">
                  <c:v>1.8449999995937105E-2</c:v>
                </c:pt>
                <c:pt idx="246">
                  <c:v>6.0249999951338395E-3</c:v>
                </c:pt>
                <c:pt idx="247">
                  <c:v>1.0024999995948747E-2</c:v>
                </c:pt>
                <c:pt idx="248">
                  <c:v>1.2644999995245598E-2</c:v>
                </c:pt>
                <c:pt idx="249">
                  <c:v>6.4175000006798655E-3</c:v>
                </c:pt>
                <c:pt idx="250">
                  <c:v>1.2710000002698507E-2</c:v>
                </c:pt>
                <c:pt idx="251">
                  <c:v>1.4250000022002496E-3</c:v>
                </c:pt>
                <c:pt idx="252">
                  <c:v>-3.3325000040349551E-3</c:v>
                </c:pt>
                <c:pt idx="253">
                  <c:v>-1.1374999958206899E-3</c:v>
                </c:pt>
                <c:pt idx="255">
                  <c:v>1.2575000000651926E-3</c:v>
                </c:pt>
                <c:pt idx="256">
                  <c:v>1.4162500003294554E-2</c:v>
                </c:pt>
                <c:pt idx="257">
                  <c:v>1.3067500003671739E-2</c:v>
                </c:pt>
                <c:pt idx="258">
                  <c:v>2.1699999997508712E-3</c:v>
                </c:pt>
                <c:pt idx="259">
                  <c:v>2.0749999966938049E-3</c:v>
                </c:pt>
                <c:pt idx="260">
                  <c:v>-1.6590000006544869E-2</c:v>
                </c:pt>
                <c:pt idx="261">
                  <c:v>-5.9000000328524038E-4</c:v>
                </c:pt>
                <c:pt idx="262">
                  <c:v>-4.1599999967729673E-3</c:v>
                </c:pt>
                <c:pt idx="263">
                  <c:v>-1.9999999996798579E-2</c:v>
                </c:pt>
                <c:pt idx="264">
                  <c:v>-1.1517499995534308E-2</c:v>
                </c:pt>
                <c:pt idx="265">
                  <c:v>-1.1517499995534308E-2</c:v>
                </c:pt>
                <c:pt idx="267">
                  <c:v>-1.5467500001250301E-2</c:v>
                </c:pt>
                <c:pt idx="268">
                  <c:v>-1.4467499997408595E-2</c:v>
                </c:pt>
                <c:pt idx="269">
                  <c:v>-1.8510000001697335E-2</c:v>
                </c:pt>
                <c:pt idx="270">
                  <c:v>-1.8080000001646113E-2</c:v>
                </c:pt>
                <c:pt idx="272">
                  <c:v>-2.0882499993604142E-2</c:v>
                </c:pt>
                <c:pt idx="273">
                  <c:v>-1.6882500000065193E-2</c:v>
                </c:pt>
                <c:pt idx="275">
                  <c:v>-2.9499999996914994E-2</c:v>
                </c:pt>
                <c:pt idx="276">
                  <c:v>-1.4307500001450535E-2</c:v>
                </c:pt>
                <c:pt idx="277">
                  <c:v>-1.2307500001043081E-2</c:v>
                </c:pt>
                <c:pt idx="278">
                  <c:v>-1.1307499997201376E-2</c:v>
                </c:pt>
                <c:pt idx="279">
                  <c:v>-1.7780000001948792E-2</c:v>
                </c:pt>
                <c:pt idx="281">
                  <c:v>-2.0445000001927838E-2</c:v>
                </c:pt>
                <c:pt idx="282">
                  <c:v>-1.3919999997597188E-2</c:v>
                </c:pt>
                <c:pt idx="284">
                  <c:v>-1.7014999997627456E-2</c:v>
                </c:pt>
                <c:pt idx="285">
                  <c:v>-2.2394999999960419E-2</c:v>
                </c:pt>
                <c:pt idx="291">
                  <c:v>-3.823499999998603E-2</c:v>
                </c:pt>
                <c:pt idx="293">
                  <c:v>-2.3840000001655426E-2</c:v>
                </c:pt>
                <c:pt idx="294">
                  <c:v>-1.9935000003897585E-2</c:v>
                </c:pt>
                <c:pt idx="295">
                  <c:v>-1.5935000003082678E-2</c:v>
                </c:pt>
                <c:pt idx="296">
                  <c:v>-1.2935000006109476E-2</c:v>
                </c:pt>
                <c:pt idx="297">
                  <c:v>-2.6212499993562233E-2</c:v>
                </c:pt>
                <c:pt idx="298">
                  <c:v>-7.2352499999396969E-2</c:v>
                </c:pt>
                <c:pt idx="299">
                  <c:v>-6.9732500000100117E-2</c:v>
                </c:pt>
                <c:pt idx="300">
                  <c:v>-2.6205000001937151E-2</c:v>
                </c:pt>
                <c:pt idx="301">
                  <c:v>-1.8205000000307336E-2</c:v>
                </c:pt>
                <c:pt idx="302">
                  <c:v>-1.8205000000307336E-2</c:v>
                </c:pt>
                <c:pt idx="303">
                  <c:v>-8.2577500004845206E-2</c:v>
                </c:pt>
                <c:pt idx="304">
                  <c:v>-2.8862499995739199E-2</c:v>
                </c:pt>
                <c:pt idx="305">
                  <c:v>-3.1052499994984828E-2</c:v>
                </c:pt>
                <c:pt idx="306">
                  <c:v>-1.2432499999704305E-2</c:v>
                </c:pt>
                <c:pt idx="307">
                  <c:v>-1.5287499998521525E-2</c:v>
                </c:pt>
                <c:pt idx="310">
                  <c:v>-3.9614999994228128E-2</c:v>
                </c:pt>
                <c:pt idx="311">
                  <c:v>-4.9987499995040707E-2</c:v>
                </c:pt>
                <c:pt idx="312">
                  <c:v>-2.7082499997050036E-2</c:v>
                </c:pt>
                <c:pt idx="313">
                  <c:v>-3.2177499997487757E-2</c:v>
                </c:pt>
                <c:pt idx="314">
                  <c:v>-3.4272500000952277E-2</c:v>
                </c:pt>
                <c:pt idx="315">
                  <c:v>-3.4367499996733386E-2</c:v>
                </c:pt>
                <c:pt idx="316">
                  <c:v>-3.4462499999790452E-2</c:v>
                </c:pt>
                <c:pt idx="319">
                  <c:v>-8.7747500001569279E-2</c:v>
                </c:pt>
                <c:pt idx="320">
                  <c:v>-2.4507499998435378E-2</c:v>
                </c:pt>
                <c:pt idx="321">
                  <c:v>-4.0352500000153668E-2</c:v>
                </c:pt>
                <c:pt idx="322">
                  <c:v>-2.6637499999196734E-2</c:v>
                </c:pt>
                <c:pt idx="323">
                  <c:v>-2.4922500000684522E-2</c:v>
                </c:pt>
                <c:pt idx="324">
                  <c:v>-2.5017499996465631E-2</c:v>
                </c:pt>
                <c:pt idx="325">
                  <c:v>-2.8302499995334074E-2</c:v>
                </c:pt>
                <c:pt idx="326">
                  <c:v>-0.10339749999548076</c:v>
                </c:pt>
                <c:pt idx="327">
                  <c:v>-2.9397500002232846E-2</c:v>
                </c:pt>
                <c:pt idx="328">
                  <c:v>-2.9397499994956888E-2</c:v>
                </c:pt>
                <c:pt idx="329">
                  <c:v>-2.9492499998013955E-2</c:v>
                </c:pt>
                <c:pt idx="330">
                  <c:v>-9.1587499999150168E-2</c:v>
                </c:pt>
                <c:pt idx="331">
                  <c:v>-8.2777499999792781E-2</c:v>
                </c:pt>
                <c:pt idx="332">
                  <c:v>-2.9872500002966262E-2</c:v>
                </c:pt>
                <c:pt idx="333">
                  <c:v>-3.4294999997655395E-2</c:v>
                </c:pt>
                <c:pt idx="335">
                  <c:v>-6.3054999998712447E-2</c:v>
                </c:pt>
                <c:pt idx="336">
                  <c:v>-6.723749999946449E-2</c:v>
                </c:pt>
                <c:pt idx="337">
                  <c:v>-3.5237500000221189E-2</c:v>
                </c:pt>
                <c:pt idx="338">
                  <c:v>-9.6332499997515697E-2</c:v>
                </c:pt>
                <c:pt idx="340">
                  <c:v>-0.10833000000275206</c:v>
                </c:pt>
                <c:pt idx="341">
                  <c:v>-3.5329999998793937E-2</c:v>
                </c:pt>
                <c:pt idx="342">
                  <c:v>-2.2514999996928964E-2</c:v>
                </c:pt>
                <c:pt idx="343">
                  <c:v>-3.9705000002868474E-2</c:v>
                </c:pt>
                <c:pt idx="344">
                  <c:v>-3.6800000001676381E-2</c:v>
                </c:pt>
                <c:pt idx="345">
                  <c:v>-3.5797500000626314E-2</c:v>
                </c:pt>
                <c:pt idx="346">
                  <c:v>-2.6937499998894054E-2</c:v>
                </c:pt>
                <c:pt idx="347">
                  <c:v>-2.712749999773223E-2</c:v>
                </c:pt>
                <c:pt idx="348">
                  <c:v>-3.65075000008801E-2</c:v>
                </c:pt>
                <c:pt idx="349">
                  <c:v>-4.0887499999371357E-2</c:v>
                </c:pt>
                <c:pt idx="350">
                  <c:v>-3.9982499998586718E-2</c:v>
                </c:pt>
                <c:pt idx="351">
                  <c:v>-3.3982499997364357E-2</c:v>
                </c:pt>
                <c:pt idx="352">
                  <c:v>-4.3077499998616986E-2</c:v>
                </c:pt>
                <c:pt idx="354">
                  <c:v>-3.1077499996172264E-2</c:v>
                </c:pt>
                <c:pt idx="355">
                  <c:v>-2.3077500001818407E-2</c:v>
                </c:pt>
                <c:pt idx="356">
                  <c:v>-3.1172499999229331E-2</c:v>
                </c:pt>
                <c:pt idx="357">
                  <c:v>-3.6362500002724119E-2</c:v>
                </c:pt>
                <c:pt idx="359">
                  <c:v>-3.4362500002316665E-2</c:v>
                </c:pt>
                <c:pt idx="360">
                  <c:v>-3.6457499998505227E-2</c:v>
                </c:pt>
                <c:pt idx="361">
                  <c:v>-3.0457500004558824E-2</c:v>
                </c:pt>
                <c:pt idx="362">
                  <c:v>-3.0457500004558824E-2</c:v>
                </c:pt>
                <c:pt idx="363">
                  <c:v>-3.0457499997282866E-2</c:v>
                </c:pt>
                <c:pt idx="364">
                  <c:v>-3.9170000003650784E-2</c:v>
                </c:pt>
                <c:pt idx="365">
                  <c:v>-3.726499999902444E-2</c:v>
                </c:pt>
                <c:pt idx="366">
                  <c:v>-3.5312500003783498E-2</c:v>
                </c:pt>
                <c:pt idx="367">
                  <c:v>-3.9262500002223533E-2</c:v>
                </c:pt>
                <c:pt idx="368">
                  <c:v>-3.8880000000062864E-2</c:v>
                </c:pt>
                <c:pt idx="369">
                  <c:v>-3.2924999999522697E-2</c:v>
                </c:pt>
                <c:pt idx="370">
                  <c:v>-4.0157499999622814E-2</c:v>
                </c:pt>
                <c:pt idx="371">
                  <c:v>-3.6822499998379499E-2</c:v>
                </c:pt>
                <c:pt idx="372">
                  <c:v>-3.8012500001059379E-2</c:v>
                </c:pt>
                <c:pt idx="374">
                  <c:v>-3.7202500003331807E-2</c:v>
                </c:pt>
                <c:pt idx="375">
                  <c:v>-4.9392499997338746E-2</c:v>
                </c:pt>
                <c:pt idx="376">
                  <c:v>-3.6820000001171138E-2</c:v>
                </c:pt>
                <c:pt idx="377">
                  <c:v>-3.8915000004635658E-2</c:v>
                </c:pt>
                <c:pt idx="378">
                  <c:v>-4.1960000002291054E-2</c:v>
                </c:pt>
                <c:pt idx="379">
                  <c:v>-3.7055000000691507E-2</c:v>
                </c:pt>
                <c:pt idx="380">
                  <c:v>-4.2150000001129229E-2</c:v>
                </c:pt>
                <c:pt idx="381">
                  <c:v>-6.8292500007373746E-2</c:v>
                </c:pt>
                <c:pt idx="382">
                  <c:v>-6.5387499998905696E-2</c:v>
                </c:pt>
                <c:pt idx="386">
                  <c:v>-4.2759999996633269E-2</c:v>
                </c:pt>
                <c:pt idx="387">
                  <c:v>-3.8045000001147855E-2</c:v>
                </c:pt>
                <c:pt idx="388">
                  <c:v>-3.3044999996491242E-2</c:v>
                </c:pt>
                <c:pt idx="390">
                  <c:v>-4.8377499995694961E-2</c:v>
                </c:pt>
                <c:pt idx="391">
                  <c:v>-3.8042500003939494E-2</c:v>
                </c:pt>
                <c:pt idx="392">
                  <c:v>-3.6327499998151325E-2</c:v>
                </c:pt>
                <c:pt idx="394">
                  <c:v>-4.1420000001380686E-2</c:v>
                </c:pt>
                <c:pt idx="395">
                  <c:v>-4.1515000004437752E-2</c:v>
                </c:pt>
                <c:pt idx="396">
                  <c:v>-3.5610000006272458E-2</c:v>
                </c:pt>
                <c:pt idx="397">
                  <c:v>-3.770500000246102E-2</c:v>
                </c:pt>
                <c:pt idx="398">
                  <c:v>-4.4800000003306195E-2</c:v>
                </c:pt>
                <c:pt idx="399">
                  <c:v>-2.6847500004805624E-2</c:v>
                </c:pt>
                <c:pt idx="400">
                  <c:v>-3.7895000001299195E-2</c:v>
                </c:pt>
                <c:pt idx="401">
                  <c:v>-2.5037499995960388E-2</c:v>
                </c:pt>
                <c:pt idx="402">
                  <c:v>-3.4322499996051192E-2</c:v>
                </c:pt>
                <c:pt idx="403">
                  <c:v>-3.3512499998323619E-2</c:v>
                </c:pt>
                <c:pt idx="404">
                  <c:v>-3.4892499999841675E-2</c:v>
                </c:pt>
                <c:pt idx="405">
                  <c:v>-3.8082500002929009E-2</c:v>
                </c:pt>
                <c:pt idx="406">
                  <c:v>-5.2224999999452848E-2</c:v>
                </c:pt>
                <c:pt idx="407">
                  <c:v>-3.6415000002307352E-2</c:v>
                </c:pt>
                <c:pt idx="408">
                  <c:v>-3.5510000001522712E-2</c:v>
                </c:pt>
                <c:pt idx="411">
                  <c:v>-3.1517499999608845E-2</c:v>
                </c:pt>
                <c:pt idx="412">
                  <c:v>-3.740749999997206E-2</c:v>
                </c:pt>
                <c:pt idx="413">
                  <c:v>-3.8502499999594875E-2</c:v>
                </c:pt>
                <c:pt idx="415">
                  <c:v>-3.6592500000551809E-2</c:v>
                </c:pt>
                <c:pt idx="416">
                  <c:v>-2.26875000007567E-2</c:v>
                </c:pt>
                <c:pt idx="417">
                  <c:v>-4.1582500001823064E-2</c:v>
                </c:pt>
                <c:pt idx="418">
                  <c:v>-3.8167500002600718E-2</c:v>
                </c:pt>
                <c:pt idx="420">
                  <c:v>-3.9262500002223533E-2</c:v>
                </c:pt>
                <c:pt idx="422">
                  <c:v>-3.8262499998381827E-2</c:v>
                </c:pt>
                <c:pt idx="423">
                  <c:v>-4.1252499999245629E-2</c:v>
                </c:pt>
                <c:pt idx="424">
                  <c:v>-3.54525000002468E-2</c:v>
                </c:pt>
                <c:pt idx="425">
                  <c:v>-3.4452500003681052E-2</c:v>
                </c:pt>
                <c:pt idx="426">
                  <c:v>-3.7642499999492429E-2</c:v>
                </c:pt>
                <c:pt idx="427">
                  <c:v>-3.6975000002712477E-2</c:v>
                </c:pt>
                <c:pt idx="430">
                  <c:v>-3.6019999999552965E-2</c:v>
                </c:pt>
                <c:pt idx="431">
                  <c:v>-0.16811500000039814</c:v>
                </c:pt>
                <c:pt idx="434">
                  <c:v>-4.2970000002242159E-2</c:v>
                </c:pt>
                <c:pt idx="435">
                  <c:v>-3.3969999996770639E-2</c:v>
                </c:pt>
                <c:pt idx="436">
                  <c:v>-3.8065000000642613E-2</c:v>
                </c:pt>
                <c:pt idx="437">
                  <c:v>-3.7064999996800907E-2</c:v>
                </c:pt>
                <c:pt idx="438">
                  <c:v>-3.1634999999369029E-2</c:v>
                </c:pt>
                <c:pt idx="439">
                  <c:v>-3.4822499997972045E-2</c:v>
                </c:pt>
                <c:pt idx="441">
                  <c:v>-3.4677499999816064E-2</c:v>
                </c:pt>
                <c:pt idx="442">
                  <c:v>-3.5772499999438878E-2</c:v>
                </c:pt>
                <c:pt idx="443">
                  <c:v>-3.39624999978696E-2</c:v>
                </c:pt>
                <c:pt idx="445">
                  <c:v>-3.3817499999713618E-2</c:v>
                </c:pt>
                <c:pt idx="446">
                  <c:v>-2.6817500001925509E-2</c:v>
                </c:pt>
                <c:pt idx="447">
                  <c:v>-3.4007499998551793E-2</c:v>
                </c:pt>
                <c:pt idx="448">
                  <c:v>-3.7102499998582061E-2</c:v>
                </c:pt>
                <c:pt idx="449">
                  <c:v>-3.7292500004696194E-2</c:v>
                </c:pt>
                <c:pt idx="450">
                  <c:v>-3.3292500003881287E-2</c:v>
                </c:pt>
                <c:pt idx="452">
                  <c:v>-2.9340000000956934E-2</c:v>
                </c:pt>
                <c:pt idx="453">
                  <c:v>-4.138750000129221E-2</c:v>
                </c:pt>
                <c:pt idx="454">
                  <c:v>-3.3387499999662396E-2</c:v>
                </c:pt>
                <c:pt idx="455">
                  <c:v>-4.2482500000915024E-2</c:v>
                </c:pt>
                <c:pt idx="457">
                  <c:v>-3.2195000007050112E-2</c:v>
                </c:pt>
                <c:pt idx="458">
                  <c:v>-3.6290000003646128E-2</c:v>
                </c:pt>
                <c:pt idx="461">
                  <c:v>-2.4955000000772998E-2</c:v>
                </c:pt>
                <c:pt idx="462">
                  <c:v>-2.4955000000772998E-2</c:v>
                </c:pt>
                <c:pt idx="464">
                  <c:v>-2.0000000004074536E-2</c:v>
                </c:pt>
                <c:pt idx="465">
                  <c:v>-3.7237500000628643E-2</c:v>
                </c:pt>
                <c:pt idx="466">
                  <c:v>-3.6237500004062895E-2</c:v>
                </c:pt>
                <c:pt idx="467">
                  <c:v>-3.2285000001138542E-2</c:v>
                </c:pt>
                <c:pt idx="468">
                  <c:v>-3.2380000004195608E-2</c:v>
                </c:pt>
                <c:pt idx="470">
                  <c:v>-2.7092500000435393E-2</c:v>
                </c:pt>
                <c:pt idx="471">
                  <c:v>-2.509250000002794E-2</c:v>
                </c:pt>
                <c:pt idx="472">
                  <c:v>-2.6757499996165279E-2</c:v>
                </c:pt>
                <c:pt idx="473">
                  <c:v>-2.7232499996898696E-2</c:v>
                </c:pt>
                <c:pt idx="476">
                  <c:v>-3.080249999766238E-2</c:v>
                </c:pt>
                <c:pt idx="477">
                  <c:v>-2.1802499999466818E-2</c:v>
                </c:pt>
                <c:pt idx="478">
                  <c:v>-2.9897499996877741E-2</c:v>
                </c:pt>
                <c:pt idx="481">
                  <c:v>-3.3087499999965075E-2</c:v>
                </c:pt>
                <c:pt idx="482">
                  <c:v>-3.5277499999210704E-2</c:v>
                </c:pt>
                <c:pt idx="483">
                  <c:v>-2.9277499997988343E-2</c:v>
                </c:pt>
                <c:pt idx="484">
                  <c:v>-2.6277500001015142E-2</c:v>
                </c:pt>
                <c:pt idx="486">
                  <c:v>-3.2562500004132744E-2</c:v>
                </c:pt>
                <c:pt idx="487">
                  <c:v>-3.056250000372529E-2</c:v>
                </c:pt>
                <c:pt idx="488">
                  <c:v>-2.9562499999883585E-2</c:v>
                </c:pt>
                <c:pt idx="489">
                  <c:v>-2.5562499999068677E-2</c:v>
                </c:pt>
                <c:pt idx="490">
                  <c:v>-3.1657500003348105E-2</c:v>
                </c:pt>
                <c:pt idx="491">
                  <c:v>-2.8752500002156012E-2</c:v>
                </c:pt>
                <c:pt idx="492">
                  <c:v>-3.8847499999974389E-2</c:v>
                </c:pt>
                <c:pt idx="493">
                  <c:v>-2.9847500001778826E-2</c:v>
                </c:pt>
                <c:pt idx="495">
                  <c:v>-2.4847500004398171E-2</c:v>
                </c:pt>
                <c:pt idx="496">
                  <c:v>-3.9942499999597203E-2</c:v>
                </c:pt>
                <c:pt idx="497">
                  <c:v>-3.094250000140164E-2</c:v>
                </c:pt>
                <c:pt idx="498">
                  <c:v>-2.9942500004835892E-2</c:v>
                </c:pt>
                <c:pt idx="499">
                  <c:v>-2.494250000017928E-2</c:v>
                </c:pt>
                <c:pt idx="503">
                  <c:v>-2.0932500003254972E-2</c:v>
                </c:pt>
                <c:pt idx="505">
                  <c:v>-3.1357499996374827E-2</c:v>
                </c:pt>
                <c:pt idx="506">
                  <c:v>-2.0452500000828877E-2</c:v>
                </c:pt>
                <c:pt idx="507">
                  <c:v>-3.064250000170432E-2</c:v>
                </c:pt>
                <c:pt idx="508">
                  <c:v>-2.9642499997862615E-2</c:v>
                </c:pt>
                <c:pt idx="509">
                  <c:v>-2.7642499997455161E-2</c:v>
                </c:pt>
                <c:pt idx="510">
                  <c:v>-2.6642500000889413E-2</c:v>
                </c:pt>
                <c:pt idx="511">
                  <c:v>-2.5642499997047707E-2</c:v>
                </c:pt>
                <c:pt idx="512">
                  <c:v>-2.4642500000481959E-2</c:v>
                </c:pt>
                <c:pt idx="513">
                  <c:v>-2.4642500000481959E-2</c:v>
                </c:pt>
                <c:pt idx="514">
                  <c:v>-1.6642499998852145E-2</c:v>
                </c:pt>
                <c:pt idx="515">
                  <c:v>-2.2737500003131572E-2</c:v>
                </c:pt>
                <c:pt idx="516">
                  <c:v>-2.3832500002754387E-2</c:v>
                </c:pt>
                <c:pt idx="517">
                  <c:v>-1.9832500001939479E-2</c:v>
                </c:pt>
                <c:pt idx="518">
                  <c:v>-2.4927500002377201E-2</c:v>
                </c:pt>
                <c:pt idx="519">
                  <c:v>-1.9022499996935949E-2</c:v>
                </c:pt>
                <c:pt idx="520">
                  <c:v>-4.0224999975180253E-3</c:v>
                </c:pt>
                <c:pt idx="521">
                  <c:v>-2.0212499999615829E-2</c:v>
                </c:pt>
                <c:pt idx="523">
                  <c:v>-1.7307499998423737E-2</c:v>
                </c:pt>
                <c:pt idx="525">
                  <c:v>-2.5497499998891726E-2</c:v>
                </c:pt>
                <c:pt idx="527">
                  <c:v>-2.7592500002356246E-2</c:v>
                </c:pt>
                <c:pt idx="528">
                  <c:v>-2.5592500001948792E-2</c:v>
                </c:pt>
                <c:pt idx="533">
                  <c:v>-1.7305000001215376E-2</c:v>
                </c:pt>
                <c:pt idx="534">
                  <c:v>-1.8300000003364403E-2</c:v>
                </c:pt>
                <c:pt idx="535">
                  <c:v>-2.4490000003424939E-2</c:v>
                </c:pt>
                <c:pt idx="536">
                  <c:v>-1.2869999998656567E-2</c:v>
                </c:pt>
                <c:pt idx="537">
                  <c:v>-2.305999999953201E-2</c:v>
                </c:pt>
                <c:pt idx="538">
                  <c:v>-2.1059999999124557E-2</c:v>
                </c:pt>
                <c:pt idx="539">
                  <c:v>-1.4060000001336448E-2</c:v>
                </c:pt>
                <c:pt idx="540">
                  <c:v>-1.6155000004800968E-2</c:v>
                </c:pt>
                <c:pt idx="542">
                  <c:v>-1.1155000000144355E-2</c:v>
                </c:pt>
                <c:pt idx="543">
                  <c:v>-1.4250000000174623E-2</c:v>
                </c:pt>
                <c:pt idx="544">
                  <c:v>-1.134499999898253E-2</c:v>
                </c:pt>
                <c:pt idx="545">
                  <c:v>-2.0677500004239846E-2</c:v>
                </c:pt>
                <c:pt idx="547">
                  <c:v>-1.8387500000244472E-2</c:v>
                </c:pt>
                <c:pt idx="548">
                  <c:v>-1.6387499999837019E-2</c:v>
                </c:pt>
                <c:pt idx="549">
                  <c:v>-2.2577499999897555E-2</c:v>
                </c:pt>
                <c:pt idx="550">
                  <c:v>-1.7577500002516899E-2</c:v>
                </c:pt>
                <c:pt idx="551">
                  <c:v>-1.3862500003597233E-2</c:v>
                </c:pt>
                <c:pt idx="552">
                  <c:v>-2.9147499997634441E-2</c:v>
                </c:pt>
                <c:pt idx="553">
                  <c:v>-1.433750000433065E-2</c:v>
                </c:pt>
                <c:pt idx="554">
                  <c:v>-1.2337500003923196E-2</c:v>
                </c:pt>
                <c:pt idx="555">
                  <c:v>-1.2717500001599547E-2</c:v>
                </c:pt>
                <c:pt idx="556">
                  <c:v>-1.7812500002037268E-2</c:v>
                </c:pt>
                <c:pt idx="557">
                  <c:v>-2.0907500002067536E-2</c:v>
                </c:pt>
                <c:pt idx="558">
                  <c:v>-1.4907500000845175E-2</c:v>
                </c:pt>
                <c:pt idx="559">
                  <c:v>-1.2002499999653082E-2</c:v>
                </c:pt>
                <c:pt idx="563">
                  <c:v>-1.2757500000589062E-2</c:v>
                </c:pt>
                <c:pt idx="564">
                  <c:v>-2.2090000005846377E-2</c:v>
                </c:pt>
                <c:pt idx="565">
                  <c:v>-1.3090000000374857E-2</c:v>
                </c:pt>
                <c:pt idx="566">
                  <c:v>-1.2090000003809109E-2</c:v>
                </c:pt>
                <c:pt idx="567">
                  <c:v>-1.2137500001699664E-2</c:v>
                </c:pt>
                <c:pt idx="568">
                  <c:v>-1.4184999999997672E-2</c:v>
                </c:pt>
                <c:pt idx="569">
                  <c:v>-1.0184999999182764E-2</c:v>
                </c:pt>
                <c:pt idx="570">
                  <c:v>-8.1850000060512684E-3</c:v>
                </c:pt>
                <c:pt idx="571">
                  <c:v>-1.1612500005867332E-2</c:v>
                </c:pt>
                <c:pt idx="572">
                  <c:v>-1.0277499997755513E-2</c:v>
                </c:pt>
                <c:pt idx="573">
                  <c:v>-1.0085000001708977E-2</c:v>
                </c:pt>
                <c:pt idx="574">
                  <c:v>-7.2274999984074384E-3</c:v>
                </c:pt>
                <c:pt idx="575">
                  <c:v>-8.7974999987636693E-3</c:v>
                </c:pt>
                <c:pt idx="576">
                  <c:v>-2.7974999975413084E-3</c:v>
                </c:pt>
                <c:pt idx="578">
                  <c:v>-1.2987499998416752E-2</c:v>
                </c:pt>
                <c:pt idx="579">
                  <c:v>-6.9875000044703484E-3</c:v>
                </c:pt>
                <c:pt idx="580">
                  <c:v>3.9649999962421134E-3</c:v>
                </c:pt>
                <c:pt idx="581">
                  <c:v>-7.0825000002514571E-3</c:v>
                </c:pt>
                <c:pt idx="582">
                  <c:v>-1.0824999990290962E-3</c:v>
                </c:pt>
                <c:pt idx="583">
                  <c:v>-1.5367500003776513E-2</c:v>
                </c:pt>
                <c:pt idx="584">
                  <c:v>-1.3367500003369059E-2</c:v>
                </c:pt>
                <c:pt idx="585">
                  <c:v>-1.2367499999527354E-2</c:v>
                </c:pt>
                <c:pt idx="588">
                  <c:v>-1.0557500005234033E-2</c:v>
                </c:pt>
                <c:pt idx="589">
                  <c:v>-9.5575000013923272E-3</c:v>
                </c:pt>
                <c:pt idx="590">
                  <c:v>-5.5750000319676474E-4</c:v>
                </c:pt>
                <c:pt idx="592">
                  <c:v>-1.0364999994635582E-2</c:v>
                </c:pt>
                <c:pt idx="593">
                  <c:v>-4.3649999934132211E-3</c:v>
                </c:pt>
                <c:pt idx="594">
                  <c:v>-2.7449999979580753E-3</c:v>
                </c:pt>
                <c:pt idx="595">
                  <c:v>-6.0299999968265183E-3</c:v>
                </c:pt>
                <c:pt idx="596">
                  <c:v>-1.3505000002624001E-2</c:v>
                </c:pt>
                <c:pt idx="597">
                  <c:v>2.7350000018486753E-3</c:v>
                </c:pt>
                <c:pt idx="598">
                  <c:v>3.7349999984144233E-3</c:v>
                </c:pt>
                <c:pt idx="599">
                  <c:v>-3.9299999989452772E-3</c:v>
                </c:pt>
                <c:pt idx="600">
                  <c:v>-1.3642499994602986E-2</c:v>
                </c:pt>
                <c:pt idx="602">
                  <c:v>-8.1625000020721927E-3</c:v>
                </c:pt>
                <c:pt idx="603">
                  <c:v>-1.1447500000940636E-2</c:v>
                </c:pt>
                <c:pt idx="604">
                  <c:v>-1.6542500001378357E-2</c:v>
                </c:pt>
                <c:pt idx="605">
                  <c:v>-1.3542500004405156E-2</c:v>
                </c:pt>
                <c:pt idx="606">
                  <c:v>-1.1542500003997702E-2</c:v>
                </c:pt>
                <c:pt idx="607">
                  <c:v>-1.0780000004160684E-2</c:v>
                </c:pt>
                <c:pt idx="608">
                  <c:v>-2.9827500002284069E-2</c:v>
                </c:pt>
                <c:pt idx="609">
                  <c:v>-5.9225000004516914E-3</c:v>
                </c:pt>
                <c:pt idx="610">
                  <c:v>-2.9225000034784898E-3</c:v>
                </c:pt>
                <c:pt idx="611">
                  <c:v>-9.2250000307103619E-4</c:v>
                </c:pt>
                <c:pt idx="612">
                  <c:v>-1.711250000516884E-2</c:v>
                </c:pt>
                <c:pt idx="613">
                  <c:v>-2.1207500001764856E-2</c:v>
                </c:pt>
                <c:pt idx="614">
                  <c:v>-5.2075000057811849E-3</c:v>
                </c:pt>
                <c:pt idx="618">
                  <c:v>-4.5400000017252751E-3</c:v>
                </c:pt>
                <c:pt idx="622">
                  <c:v>-9.730000005220063E-3</c:v>
                </c:pt>
                <c:pt idx="631">
                  <c:v>-1.0490000000572763E-2</c:v>
                </c:pt>
                <c:pt idx="633">
                  <c:v>-9.5849999997881241E-3</c:v>
                </c:pt>
                <c:pt idx="634">
                  <c:v>-1.0679999999410938E-2</c:v>
                </c:pt>
                <c:pt idx="635">
                  <c:v>-9.6799999955692329E-3</c:v>
                </c:pt>
                <c:pt idx="636">
                  <c:v>-6.6799999985960312E-3</c:v>
                </c:pt>
                <c:pt idx="637">
                  <c:v>-6.7999999737367034E-4</c:v>
                </c:pt>
                <c:pt idx="638">
                  <c:v>8.3200000008218922E-3</c:v>
                </c:pt>
                <c:pt idx="639">
                  <c:v>-1.3869999995222315E-2</c:v>
                </c:pt>
                <c:pt idx="641">
                  <c:v>-1.8060000002151355E-2</c:v>
                </c:pt>
                <c:pt idx="642">
                  <c:v>-9.059999996679835E-3</c:v>
                </c:pt>
                <c:pt idx="643">
                  <c:v>-5.0599999958649278E-3</c:v>
                </c:pt>
                <c:pt idx="645">
                  <c:v>-1.4629999997850973E-2</c:v>
                </c:pt>
                <c:pt idx="646">
                  <c:v>-1.5200000001641456E-2</c:v>
                </c:pt>
                <c:pt idx="647">
                  <c:v>-1.2295000000449363E-2</c:v>
                </c:pt>
                <c:pt idx="650">
                  <c:v>-1.6580000003159512E-2</c:v>
                </c:pt>
                <c:pt idx="651">
                  <c:v>-5.5800000045564957E-3</c:v>
                </c:pt>
                <c:pt idx="652">
                  <c:v>-1.172249999945052E-2</c:v>
                </c:pt>
                <c:pt idx="653">
                  <c:v>-1.4292500003648456E-2</c:v>
                </c:pt>
                <c:pt idx="654">
                  <c:v>-1.1862499995913822E-2</c:v>
                </c:pt>
                <c:pt idx="655">
                  <c:v>-7.9075000030570664E-3</c:v>
                </c:pt>
                <c:pt idx="657">
                  <c:v>-2.9192499998316634E-2</c:v>
                </c:pt>
                <c:pt idx="658">
                  <c:v>-9.1925000015180558E-3</c:v>
                </c:pt>
                <c:pt idx="659">
                  <c:v>-1.3824999987264164E-3</c:v>
                </c:pt>
                <c:pt idx="660">
                  <c:v>-1.5477500004635658E-2</c:v>
                </c:pt>
                <c:pt idx="661">
                  <c:v>-6.477499999164138E-3</c:v>
                </c:pt>
                <c:pt idx="662">
                  <c:v>-2.5725000014062971E-3</c:v>
                </c:pt>
                <c:pt idx="663">
                  <c:v>-7.6675000018440187E-3</c:v>
                </c:pt>
                <c:pt idx="664">
                  <c:v>-1.4762500002689194E-2</c:v>
                </c:pt>
                <c:pt idx="668">
                  <c:v>-1.3325000036275014E-3</c:v>
                </c:pt>
                <c:pt idx="677">
                  <c:v>-1.0044999995443504E-2</c:v>
                </c:pt>
                <c:pt idx="679">
                  <c:v>-4.1399999972782098E-3</c:v>
                </c:pt>
                <c:pt idx="680">
                  <c:v>-6.2350000007427298E-3</c:v>
                </c:pt>
                <c:pt idx="683">
                  <c:v>-5.4725000009057112E-3</c:v>
                </c:pt>
                <c:pt idx="684">
                  <c:v>-1.0614999999233987E-2</c:v>
                </c:pt>
                <c:pt idx="687">
                  <c:v>-9.9950000003445894E-3</c:v>
                </c:pt>
                <c:pt idx="688">
                  <c:v>-7.6600000029429793E-3</c:v>
                </c:pt>
                <c:pt idx="689">
                  <c:v>-1.8850000000384171E-2</c:v>
                </c:pt>
                <c:pt idx="690">
                  <c:v>-8.9450000014039688E-3</c:v>
                </c:pt>
                <c:pt idx="691">
                  <c:v>-1.3040000005275942E-2</c:v>
                </c:pt>
                <c:pt idx="692">
                  <c:v>-1.0040000001026783E-2</c:v>
                </c:pt>
                <c:pt idx="694">
                  <c:v>-9.2300000032992102E-3</c:v>
                </c:pt>
                <c:pt idx="695">
                  <c:v>-1.5420000003359746E-2</c:v>
                </c:pt>
                <c:pt idx="696">
                  <c:v>-4.42000000475673E-3</c:v>
                </c:pt>
                <c:pt idx="698">
                  <c:v>-1.1610000001383014E-2</c:v>
                </c:pt>
                <c:pt idx="699">
                  <c:v>-2.0705000002635643E-2</c:v>
                </c:pt>
                <c:pt idx="700">
                  <c:v>-2.7050000062445179E-3</c:v>
                </c:pt>
                <c:pt idx="701">
                  <c:v>-8.0000000161817297E-4</c:v>
                </c:pt>
                <c:pt idx="704">
                  <c:v>-4.797499997948762E-3</c:v>
                </c:pt>
                <c:pt idx="705">
                  <c:v>-7.8450000000884756E-3</c:v>
                </c:pt>
                <c:pt idx="707">
                  <c:v>-6.9399999993038364E-3</c:v>
                </c:pt>
                <c:pt idx="708">
                  <c:v>-4.9874999967869371E-3</c:v>
                </c:pt>
                <c:pt idx="709">
                  <c:v>-9.8749999597202986E-4</c:v>
                </c:pt>
                <c:pt idx="710">
                  <c:v>-8.652500000607688E-3</c:v>
                </c:pt>
                <c:pt idx="711">
                  <c:v>-1.074749999679625E-2</c:v>
                </c:pt>
                <c:pt idx="712">
                  <c:v>-8.8424999994458631E-3</c:v>
                </c:pt>
                <c:pt idx="713">
                  <c:v>-2.8424999982235022E-3</c:v>
                </c:pt>
                <c:pt idx="714">
                  <c:v>-6.9849999999860302E-3</c:v>
                </c:pt>
                <c:pt idx="715">
                  <c:v>-1.1032499998691492E-2</c:v>
                </c:pt>
                <c:pt idx="716">
                  <c:v>-6.0325000013108365E-3</c:v>
                </c:pt>
                <c:pt idx="718">
                  <c:v>-1.0317500004020985E-2</c:v>
                </c:pt>
                <c:pt idx="719">
                  <c:v>-3.1750000198371708E-4</c:v>
                </c:pt>
                <c:pt idx="720">
                  <c:v>-4.5075000016367994E-3</c:v>
                </c:pt>
                <c:pt idx="721">
                  <c:v>9.492500001215376E-3</c:v>
                </c:pt>
                <c:pt idx="722">
                  <c:v>-1.6025000004447065E-3</c:v>
                </c:pt>
                <c:pt idx="723">
                  <c:v>-6.9749999966006726E-4</c:v>
                </c:pt>
                <c:pt idx="726">
                  <c:v>1.7499995010439306E-5</c:v>
                </c:pt>
                <c:pt idx="734">
                  <c:v>-3.4100000048056245E-3</c:v>
                </c:pt>
                <c:pt idx="736">
                  <c:v>-3.5050000005867332E-3</c:v>
                </c:pt>
                <c:pt idx="737">
                  <c:v>-8.7899999998626299E-3</c:v>
                </c:pt>
                <c:pt idx="740">
                  <c:v>-1.4217500000086147E-2</c:v>
                </c:pt>
                <c:pt idx="741">
                  <c:v>2.7824999997392297E-3</c:v>
                </c:pt>
                <c:pt idx="742">
                  <c:v>-8.2649999967543408E-3</c:v>
                </c:pt>
                <c:pt idx="744">
                  <c:v>2.639999998791609E-3</c:v>
                </c:pt>
                <c:pt idx="746">
                  <c:v>-1.454999997804407E-3</c:v>
                </c:pt>
                <c:pt idx="747">
                  <c:v>-5.5500000016763806E-3</c:v>
                </c:pt>
                <c:pt idx="748">
                  <c:v>-9.5975000003818423E-3</c:v>
                </c:pt>
                <c:pt idx="750">
                  <c:v>-7.7400000009220093E-3</c:v>
                </c:pt>
                <c:pt idx="754">
                  <c:v>-4.4049999996786937E-3</c:v>
                </c:pt>
                <c:pt idx="757">
                  <c:v>-1.178500000241911E-2</c:v>
                </c:pt>
                <c:pt idx="758">
                  <c:v>-1.0784999998577405E-2</c:v>
                </c:pt>
                <c:pt idx="759">
                  <c:v>-4.8800000004121102E-3</c:v>
                </c:pt>
                <c:pt idx="764">
                  <c:v>-3.7350000056903809E-3</c:v>
                </c:pt>
                <c:pt idx="765">
                  <c:v>-8.732499998586718E-3</c:v>
                </c:pt>
                <c:pt idx="766">
                  <c:v>-1.8302500000572763E-2</c:v>
                </c:pt>
                <c:pt idx="767">
                  <c:v>-1.1397499998565763E-2</c:v>
                </c:pt>
                <c:pt idx="768">
                  <c:v>-7.5875000038649887E-3</c:v>
                </c:pt>
                <c:pt idx="769">
                  <c:v>-2.8725000011036173E-3</c:v>
                </c:pt>
                <c:pt idx="770">
                  <c:v>-6.9199999998090789E-3</c:v>
                </c:pt>
                <c:pt idx="771">
                  <c:v>-3.9675000007264316E-3</c:v>
                </c:pt>
                <c:pt idx="772">
                  <c:v>4.0325000009033829E-3</c:v>
                </c:pt>
                <c:pt idx="773">
                  <c:v>9.3750000087311491E-4</c:v>
                </c:pt>
                <c:pt idx="774">
                  <c:v>-8.347499999217689E-3</c:v>
                </c:pt>
                <c:pt idx="775">
                  <c:v>-6.3474999988102354E-3</c:v>
                </c:pt>
                <c:pt idx="778">
                  <c:v>-2.8700000038952567E-3</c:v>
                </c:pt>
                <c:pt idx="785">
                  <c:v>-6.9149999981164001E-3</c:v>
                </c:pt>
                <c:pt idx="786">
                  <c:v>-4.9149999977089465E-3</c:v>
                </c:pt>
                <c:pt idx="787">
                  <c:v>-3.9624999990337528E-3</c:v>
                </c:pt>
                <c:pt idx="788">
                  <c:v>-1.7104999998991843E-2</c:v>
                </c:pt>
                <c:pt idx="789">
                  <c:v>-3.1999999991967343E-3</c:v>
                </c:pt>
                <c:pt idx="791">
                  <c:v>5.650000020978041E-4</c:v>
                </c:pt>
                <c:pt idx="792">
                  <c:v>6.5649999960442074E-3</c:v>
                </c:pt>
                <c:pt idx="793">
                  <c:v>-6.5299999987473711E-3</c:v>
                </c:pt>
                <c:pt idx="794">
                  <c:v>-1.3100000003760215E-2</c:v>
                </c:pt>
                <c:pt idx="795">
                  <c:v>-2.1000000051571988E-3</c:v>
                </c:pt>
                <c:pt idx="796">
                  <c:v>-4.1950000013457611E-3</c:v>
                </c:pt>
                <c:pt idx="798">
                  <c:v>-5.3850000040256418E-3</c:v>
                </c:pt>
                <c:pt idx="799">
                  <c:v>-1.574999994772952E-3</c:v>
                </c:pt>
                <c:pt idx="802">
                  <c:v>-6.674999967799522E-4</c:v>
                </c:pt>
                <c:pt idx="803">
                  <c:v>-3.7624999968102202E-3</c:v>
                </c:pt>
                <c:pt idx="804">
                  <c:v>5.7624999972176738E-3</c:v>
                </c:pt>
                <c:pt idx="805">
                  <c:v>3.4775000021909364E-3</c:v>
                </c:pt>
                <c:pt idx="807">
                  <c:v>-9.2499998572748154E-5</c:v>
                </c:pt>
                <c:pt idx="808">
                  <c:v>1.2907500000437722E-2</c:v>
                </c:pt>
                <c:pt idx="809">
                  <c:v>-1.2187500004074536E-2</c:v>
                </c:pt>
                <c:pt idx="810">
                  <c:v>1.8124999987776391E-3</c:v>
                </c:pt>
                <c:pt idx="811">
                  <c:v>1.7174999957205728E-3</c:v>
                </c:pt>
                <c:pt idx="812">
                  <c:v>-8.4725000051548705E-3</c:v>
                </c:pt>
                <c:pt idx="813">
                  <c:v>-2.1567499999946449E-2</c:v>
                </c:pt>
                <c:pt idx="814">
                  <c:v>-6.0899999953107908E-3</c:v>
                </c:pt>
                <c:pt idx="816">
                  <c:v>-6.5649999960442074E-3</c:v>
                </c:pt>
                <c:pt idx="818">
                  <c:v>-6.9450000009965152E-3</c:v>
                </c:pt>
                <c:pt idx="819">
                  <c:v>-4.4199999974807724E-3</c:v>
                </c:pt>
                <c:pt idx="820">
                  <c:v>1.4850000006845221E-3</c:v>
                </c:pt>
                <c:pt idx="821">
                  <c:v>-7.7050000036251731E-3</c:v>
                </c:pt>
                <c:pt idx="822">
                  <c:v>3.1049999961396679E-3</c:v>
                </c:pt>
                <c:pt idx="823">
                  <c:v>-1.8000000272877514E-4</c:v>
                </c:pt>
                <c:pt idx="824">
                  <c:v>1.6299999988405034E-3</c:v>
                </c:pt>
                <c:pt idx="825">
                  <c:v>7.5349999970057979E-3</c:v>
                </c:pt>
                <c:pt idx="826">
                  <c:v>-3.6550000004353933E-3</c:v>
                </c:pt>
                <c:pt idx="827">
                  <c:v>6.1074999975971878E-3</c:v>
                </c:pt>
                <c:pt idx="828">
                  <c:v>-2.2250000038184226E-3</c:v>
                </c:pt>
                <c:pt idx="829">
                  <c:v>5.7749999978113919E-3</c:v>
                </c:pt>
                <c:pt idx="830">
                  <c:v>2.7774999980465509E-3</c:v>
                </c:pt>
                <c:pt idx="831">
                  <c:v>-4.1249999776482582E-4</c:v>
                </c:pt>
                <c:pt idx="832">
                  <c:v>-4.982500002370216E-3</c:v>
                </c:pt>
                <c:pt idx="833">
                  <c:v>-3.8647500005026814E-2</c:v>
                </c:pt>
                <c:pt idx="834">
                  <c:v>-1.9325000030221418E-3</c:v>
                </c:pt>
                <c:pt idx="835">
                  <c:v>2.0674999977927655E-3</c:v>
                </c:pt>
                <c:pt idx="836">
                  <c:v>-1.7217500004335307E-2</c:v>
                </c:pt>
                <c:pt idx="837">
                  <c:v>-5.4075000007287599E-3</c:v>
                </c:pt>
                <c:pt idx="838">
                  <c:v>5.9249999321764335E-4</c:v>
                </c:pt>
                <c:pt idx="839">
                  <c:v>4.4999999954598024E-4</c:v>
                </c:pt>
                <c:pt idx="841">
                  <c:v>-5.8349999962956645E-3</c:v>
                </c:pt>
                <c:pt idx="844">
                  <c:v>-6.0249999951338395E-3</c:v>
                </c:pt>
                <c:pt idx="846">
                  <c:v>-2.215000000433065E-3</c:v>
                </c:pt>
                <c:pt idx="847">
                  <c:v>-1.2149999965913594E-3</c:v>
                </c:pt>
                <c:pt idx="851">
                  <c:v>-3.3100000000558794E-3</c:v>
                </c:pt>
                <c:pt idx="854">
                  <c:v>-1.4999999984866008E-3</c:v>
                </c:pt>
                <c:pt idx="855">
                  <c:v>-7.5595000002067536E-2</c:v>
                </c:pt>
                <c:pt idx="856">
                  <c:v>7.8349999967031181E-3</c:v>
                </c:pt>
                <c:pt idx="857">
                  <c:v>9.5049999945331365E-3</c:v>
                </c:pt>
                <c:pt idx="858">
                  <c:v>1.1249999952269718E-3</c:v>
                </c:pt>
                <c:pt idx="859">
                  <c:v>8.4000000060768798E-4</c:v>
                </c:pt>
                <c:pt idx="860">
                  <c:v>3.6500000060186721E-3</c:v>
                </c:pt>
                <c:pt idx="862">
                  <c:v>-4.4499999785330147E-4</c:v>
                </c:pt>
                <c:pt idx="864">
                  <c:v>5.8425000024726614E-3</c:v>
                </c:pt>
                <c:pt idx="865">
                  <c:v>3.5575000001699664E-3</c:v>
                </c:pt>
                <c:pt idx="866">
                  <c:v>6.557499997143168E-3</c:v>
                </c:pt>
                <c:pt idx="867">
                  <c:v>9.8749999597202986E-4</c:v>
                </c:pt>
                <c:pt idx="868">
                  <c:v>1.8924999967566691E-3</c:v>
                </c:pt>
                <c:pt idx="869">
                  <c:v>-1.2025000032735988E-3</c:v>
                </c:pt>
                <c:pt idx="870">
                  <c:v>-1.2974999990547076E-3</c:v>
                </c:pt>
                <c:pt idx="871">
                  <c:v>-2.3924999986775219E-3</c:v>
                </c:pt>
                <c:pt idx="872">
                  <c:v>6.5124999964609742E-3</c:v>
                </c:pt>
                <c:pt idx="873">
                  <c:v>8.5124999968684278E-3</c:v>
                </c:pt>
                <c:pt idx="874">
                  <c:v>1.0512499997275881E-2</c:v>
                </c:pt>
                <c:pt idx="875">
                  <c:v>-1.582500000949949E-3</c:v>
                </c:pt>
                <c:pt idx="876">
                  <c:v>-6.7750000016530976E-4</c:v>
                </c:pt>
                <c:pt idx="877">
                  <c:v>1.0132499999599531E-2</c:v>
                </c:pt>
                <c:pt idx="878">
                  <c:v>5.0374999991618097E-3</c:v>
                </c:pt>
                <c:pt idx="879">
                  <c:v>7.0374999995692633E-3</c:v>
                </c:pt>
                <c:pt idx="880">
                  <c:v>-1.2475000039557926E-3</c:v>
                </c:pt>
                <c:pt idx="882">
                  <c:v>5.5625000022700988E-3</c:v>
                </c:pt>
                <c:pt idx="884">
                  <c:v>7.4674999996204861E-3</c:v>
                </c:pt>
                <c:pt idx="886">
                  <c:v>1.4200000005075708E-3</c:v>
                </c:pt>
                <c:pt idx="889">
                  <c:v>-2.4499999562976882E-4</c:v>
                </c:pt>
                <c:pt idx="890">
                  <c:v>-4.4349999952828512E-3</c:v>
                </c:pt>
                <c:pt idx="892">
                  <c:v>3.0899999983375892E-3</c:v>
                </c:pt>
                <c:pt idx="896">
                  <c:v>5.2000000141561031E-4</c:v>
                </c:pt>
                <c:pt idx="897">
                  <c:v>-1.9549999997252598E-3</c:v>
                </c:pt>
                <c:pt idx="899">
                  <c:v>-2.2400000016205013E-3</c:v>
                </c:pt>
                <c:pt idx="900">
                  <c:v>-4.43000000086613E-3</c:v>
                </c:pt>
                <c:pt idx="901">
                  <c:v>-1.7150000057881698E-3</c:v>
                </c:pt>
                <c:pt idx="902">
                  <c:v>2.1900000065215863E-3</c:v>
                </c:pt>
                <c:pt idx="903">
                  <c:v>5.190000003494788E-3</c:v>
                </c:pt>
                <c:pt idx="904">
                  <c:v>8.1900000004679896E-3</c:v>
                </c:pt>
                <c:pt idx="906">
                  <c:v>-5.9049999981652945E-3</c:v>
                </c:pt>
                <c:pt idx="907">
                  <c:v>-9.0499999350868165E-4</c:v>
                </c:pt>
                <c:pt idx="908">
                  <c:v>2.09500000346452E-3</c:v>
                </c:pt>
                <c:pt idx="909">
                  <c:v>5.0950000004377216E-3</c:v>
                </c:pt>
                <c:pt idx="910">
                  <c:v>6.0950000042794272E-3</c:v>
                </c:pt>
                <c:pt idx="911">
                  <c:v>5.9050000054412521E-3</c:v>
                </c:pt>
                <c:pt idx="912">
                  <c:v>-1.8999999883817509E-4</c:v>
                </c:pt>
                <c:pt idx="914">
                  <c:v>1.7175000029965304E-3</c:v>
                </c:pt>
                <c:pt idx="915">
                  <c:v>1.2425000022631139E-3</c:v>
                </c:pt>
                <c:pt idx="916">
                  <c:v>1.0242500000458676E-2</c:v>
                </c:pt>
                <c:pt idx="917">
                  <c:v>3.1474999996135011E-3</c:v>
                </c:pt>
                <c:pt idx="918">
                  <c:v>3.8625000015599653E-3</c:v>
                </c:pt>
                <c:pt idx="919">
                  <c:v>1.7674999980954453E-3</c:v>
                </c:pt>
                <c:pt idx="920">
                  <c:v>5.2924999981769361E-3</c:v>
                </c:pt>
                <c:pt idx="921">
                  <c:v>-8.8975000035134144E-3</c:v>
                </c:pt>
                <c:pt idx="923">
                  <c:v>1.1437500004831236E-2</c:v>
                </c:pt>
                <c:pt idx="925">
                  <c:v>1.2342500005615875E-2</c:v>
                </c:pt>
                <c:pt idx="926">
                  <c:v>-1.7049999951268546E-3</c:v>
                </c:pt>
                <c:pt idx="929">
                  <c:v>1.005750000331318E-2</c:v>
                </c:pt>
                <c:pt idx="931">
                  <c:v>1.7250000018975697E-3</c:v>
                </c:pt>
                <c:pt idx="932">
                  <c:v>-3.7000000156695023E-4</c:v>
                </c:pt>
                <c:pt idx="933">
                  <c:v>8.6300000039045699E-3</c:v>
                </c:pt>
                <c:pt idx="934">
                  <c:v>2.5349999996251427E-3</c:v>
                </c:pt>
                <c:pt idx="935">
                  <c:v>6.5350000004400499E-3</c:v>
                </c:pt>
                <c:pt idx="936">
                  <c:v>8.5350000008475035E-3</c:v>
                </c:pt>
                <c:pt idx="937">
                  <c:v>1.1534999997820705E-2</c:v>
                </c:pt>
                <c:pt idx="938">
                  <c:v>4.400000034365803E-4</c:v>
                </c:pt>
                <c:pt idx="939">
                  <c:v>9.4400000016321428E-3</c:v>
                </c:pt>
                <c:pt idx="940">
                  <c:v>-6.5500000346219167E-4</c:v>
                </c:pt>
                <c:pt idx="941">
                  <c:v>8.3450000020093285E-3</c:v>
                </c:pt>
                <c:pt idx="942">
                  <c:v>1.2154999996710103E-2</c:v>
                </c:pt>
                <c:pt idx="943">
                  <c:v>8.8699999978416599E-3</c:v>
                </c:pt>
                <c:pt idx="944">
                  <c:v>-2.5099999984377064E-3</c:v>
                </c:pt>
                <c:pt idx="945">
                  <c:v>-2.7000000409316272E-4</c:v>
                </c:pt>
                <c:pt idx="946">
                  <c:v>4.7299999932874925E-3</c:v>
                </c:pt>
                <c:pt idx="947">
                  <c:v>3.5399999978835694E-3</c:v>
                </c:pt>
                <c:pt idx="948">
                  <c:v>1.4450000016950071E-3</c:v>
                </c:pt>
                <c:pt idx="949">
                  <c:v>3.4450000021024607E-3</c:v>
                </c:pt>
                <c:pt idx="950">
                  <c:v>7.2550000040791929E-3</c:v>
                </c:pt>
                <c:pt idx="951">
                  <c:v>-5.0300000002607703E-3</c:v>
                </c:pt>
                <c:pt idx="952">
                  <c:v>4.8749999987194315E-3</c:v>
                </c:pt>
                <c:pt idx="953">
                  <c:v>1.7325000007986091E-3</c:v>
                </c:pt>
                <c:pt idx="954">
                  <c:v>-2.5525000019115396E-3</c:v>
                </c:pt>
                <c:pt idx="955">
                  <c:v>1.1624999970081262E-3</c:v>
                </c:pt>
                <c:pt idx="956">
                  <c:v>9.4024999998509884E-3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5-44BD-9442-1E57236513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Active!$F$21:$F$1381</c:f>
              <c:numCache>
                <c:formatCode>General</c:formatCode>
                <c:ptCount val="1361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5977</c:v>
                </c:pt>
                <c:pt idx="1331">
                  <c:v>6001</c:v>
                </c:pt>
                <c:pt idx="1332">
                  <c:v>6003</c:v>
                </c:pt>
                <c:pt idx="1333">
                  <c:v>6119</c:v>
                </c:pt>
                <c:pt idx="1334">
                  <c:v>6133</c:v>
                </c:pt>
                <c:pt idx="1335">
                  <c:v>6133</c:v>
                </c:pt>
              </c:numCache>
            </c:numRef>
          </c:xVal>
          <c:yVal>
            <c:numRef>
              <c:f>Active!$J$21:$J$1381</c:f>
              <c:numCache>
                <c:formatCode>General</c:formatCode>
                <c:ptCount val="1361"/>
                <c:pt idx="308">
                  <c:v>-2.0477500002016313E-2</c:v>
                </c:pt>
                <c:pt idx="385">
                  <c:v>-3.8432499997725245E-2</c:v>
                </c:pt>
                <c:pt idx="389">
                  <c:v>-5.5377500000759028E-2</c:v>
                </c:pt>
                <c:pt idx="409">
                  <c:v>-3.7614999993820675E-2</c:v>
                </c:pt>
                <c:pt idx="410">
                  <c:v>-3.6417499999515712E-2</c:v>
                </c:pt>
                <c:pt idx="414">
                  <c:v>-3.7202500003331807E-2</c:v>
                </c:pt>
                <c:pt idx="419">
                  <c:v>-3.3967499999562278E-2</c:v>
                </c:pt>
                <c:pt idx="421">
                  <c:v>-3.9262500002223533E-2</c:v>
                </c:pt>
                <c:pt idx="428">
                  <c:v>-3.544000000692904E-2</c:v>
                </c:pt>
                <c:pt idx="429">
                  <c:v>-3.8424999998824205E-2</c:v>
                </c:pt>
                <c:pt idx="432">
                  <c:v>-3.3709999996062834E-2</c:v>
                </c:pt>
                <c:pt idx="440">
                  <c:v>-3.2749999998486601E-2</c:v>
                </c:pt>
                <c:pt idx="444">
                  <c:v>-2.0462499996938277E-2</c:v>
                </c:pt>
                <c:pt idx="451">
                  <c:v>-3.3739999998942949E-2</c:v>
                </c:pt>
                <c:pt idx="463">
                  <c:v>-3.4757499997795094E-2</c:v>
                </c:pt>
                <c:pt idx="469">
                  <c:v>-3.1222500001604203E-2</c:v>
                </c:pt>
                <c:pt idx="479">
                  <c:v>-3.079250000155298E-2</c:v>
                </c:pt>
                <c:pt idx="480">
                  <c:v>-3.079250000155298E-2</c:v>
                </c:pt>
                <c:pt idx="494">
                  <c:v>-2.9847500001778826E-2</c:v>
                </c:pt>
                <c:pt idx="500">
                  <c:v>-2.9327500000363216E-2</c:v>
                </c:pt>
                <c:pt idx="501">
                  <c:v>-2.9327500000363216E-2</c:v>
                </c:pt>
                <c:pt idx="502">
                  <c:v>-3.0460000001767185E-2</c:v>
                </c:pt>
                <c:pt idx="504">
                  <c:v>-1.9467500002065208E-2</c:v>
                </c:pt>
                <c:pt idx="522">
                  <c:v>-2.1160000003874302E-2</c:v>
                </c:pt>
                <c:pt idx="524">
                  <c:v>-1.9702500001585577E-2</c:v>
                </c:pt>
                <c:pt idx="526">
                  <c:v>-1.9997499999590218E-2</c:v>
                </c:pt>
                <c:pt idx="529">
                  <c:v>-2.1039999999629799E-2</c:v>
                </c:pt>
                <c:pt idx="530">
                  <c:v>-2.1035000005213078E-2</c:v>
                </c:pt>
                <c:pt idx="541">
                  <c:v>-1.6155000004800968E-2</c:v>
                </c:pt>
                <c:pt idx="546">
                  <c:v>-1.5549999996437691E-2</c:v>
                </c:pt>
                <c:pt idx="560">
                  <c:v>-1.30700000008801E-2</c:v>
                </c:pt>
                <c:pt idx="561">
                  <c:v>-8.2299999994575046E-3</c:v>
                </c:pt>
                <c:pt idx="562">
                  <c:v>-1.2925000002724119E-2</c:v>
                </c:pt>
                <c:pt idx="577">
                  <c:v>-1.6975000035017729E-3</c:v>
                </c:pt>
                <c:pt idx="586">
                  <c:v>-1.3910000001487788E-2</c:v>
                </c:pt>
                <c:pt idx="587">
                  <c:v>-1.3910000001487788E-2</c:v>
                </c:pt>
                <c:pt idx="591">
                  <c:v>-1.3000000006286427E-2</c:v>
                </c:pt>
                <c:pt idx="601">
                  <c:v>-1.2667499999224674E-2</c:v>
                </c:pt>
                <c:pt idx="615">
                  <c:v>-7.5450000003911555E-3</c:v>
                </c:pt>
                <c:pt idx="616">
                  <c:v>-6.2450000041280873E-3</c:v>
                </c:pt>
                <c:pt idx="617">
                  <c:v>-7.0400000040535815E-3</c:v>
                </c:pt>
                <c:pt idx="619">
                  <c:v>-1.3335000003280584E-2</c:v>
                </c:pt>
                <c:pt idx="620">
                  <c:v>-9.1350000002421439E-3</c:v>
                </c:pt>
                <c:pt idx="621">
                  <c:v>-1.2630000004719477E-2</c:v>
                </c:pt>
                <c:pt idx="623">
                  <c:v>-5.0250000058440492E-3</c:v>
                </c:pt>
                <c:pt idx="624">
                  <c:v>-9.4200000021373853E-3</c:v>
                </c:pt>
                <c:pt idx="625">
                  <c:v>-7.2200000067823566E-3</c:v>
                </c:pt>
                <c:pt idx="626">
                  <c:v>-1.270999999542255E-2</c:v>
                </c:pt>
                <c:pt idx="627">
                  <c:v>-1.2304999996558763E-2</c:v>
                </c:pt>
                <c:pt idx="628">
                  <c:v>-1.1304999999993015E-2</c:v>
                </c:pt>
                <c:pt idx="629">
                  <c:v>-1.1005000000295695E-2</c:v>
                </c:pt>
                <c:pt idx="630">
                  <c:v>-6.9000000003143214E-3</c:v>
                </c:pt>
                <c:pt idx="632">
                  <c:v>-9.9849999969592318E-3</c:v>
                </c:pt>
                <c:pt idx="640">
                  <c:v>-1.3269999995827675E-2</c:v>
                </c:pt>
                <c:pt idx="644">
                  <c:v>-1.3155000000551809E-2</c:v>
                </c:pt>
                <c:pt idx="648">
                  <c:v>-1.2295000000449363E-2</c:v>
                </c:pt>
                <c:pt idx="649">
                  <c:v>-8.7850000054459088E-3</c:v>
                </c:pt>
                <c:pt idx="656">
                  <c:v>-1.0602499998640269E-2</c:v>
                </c:pt>
                <c:pt idx="665">
                  <c:v>-8.6950000040815212E-3</c:v>
                </c:pt>
                <c:pt idx="666">
                  <c:v>-8.6950000040815212E-3</c:v>
                </c:pt>
                <c:pt idx="667">
                  <c:v>-6.8850000025122426E-3</c:v>
                </c:pt>
                <c:pt idx="669">
                  <c:v>-8.8750000068102963E-3</c:v>
                </c:pt>
                <c:pt idx="670">
                  <c:v>-8.8750000068102963E-3</c:v>
                </c:pt>
                <c:pt idx="671">
                  <c:v>-9.3700000070384704E-3</c:v>
                </c:pt>
                <c:pt idx="672">
                  <c:v>-7.9700000060256571E-3</c:v>
                </c:pt>
                <c:pt idx="673">
                  <c:v>-7.9700000060256571E-3</c:v>
                </c:pt>
                <c:pt idx="674">
                  <c:v>-7.6700000063283369E-3</c:v>
                </c:pt>
                <c:pt idx="675">
                  <c:v>-7.1650000027148053E-3</c:v>
                </c:pt>
                <c:pt idx="676">
                  <c:v>-5.8499999940977432E-3</c:v>
                </c:pt>
                <c:pt idx="678">
                  <c:v>-4.7399999966728501E-3</c:v>
                </c:pt>
                <c:pt idx="681">
                  <c:v>-5.5349999965983443E-3</c:v>
                </c:pt>
                <c:pt idx="682">
                  <c:v>-4.43000000086613E-3</c:v>
                </c:pt>
                <c:pt idx="685">
                  <c:v>-8.6099999971338548E-3</c:v>
                </c:pt>
                <c:pt idx="686">
                  <c:v>-5.805000000691507E-3</c:v>
                </c:pt>
                <c:pt idx="693">
                  <c:v>-1.0040000001026783E-2</c:v>
                </c:pt>
                <c:pt idx="697">
                  <c:v>-1.0014999999839347E-2</c:v>
                </c:pt>
                <c:pt idx="702">
                  <c:v>-9.8224999965168536E-3</c:v>
                </c:pt>
                <c:pt idx="703">
                  <c:v>-8.8174999982584268E-3</c:v>
                </c:pt>
                <c:pt idx="706">
                  <c:v>-3.9249999827006832E-4</c:v>
                </c:pt>
                <c:pt idx="717">
                  <c:v>-6.0325000013108365E-3</c:v>
                </c:pt>
                <c:pt idx="724">
                  <c:v>1.5649999986635521E-3</c:v>
                </c:pt>
                <c:pt idx="725">
                  <c:v>1.5649999986635521E-3</c:v>
                </c:pt>
                <c:pt idx="727">
                  <c:v>-1.4300000038929284E-3</c:v>
                </c:pt>
                <c:pt idx="728">
                  <c:v>-1.4300000038929284E-3</c:v>
                </c:pt>
                <c:pt idx="729">
                  <c:v>-7.3250000059488229E-3</c:v>
                </c:pt>
                <c:pt idx="730">
                  <c:v>-7.3250000059488229E-3</c:v>
                </c:pt>
                <c:pt idx="731">
                  <c:v>-7.0150000028661452E-3</c:v>
                </c:pt>
                <c:pt idx="732">
                  <c:v>-7.2100000033969991E-3</c:v>
                </c:pt>
                <c:pt idx="733">
                  <c:v>-7.2100000033969991E-3</c:v>
                </c:pt>
                <c:pt idx="735">
                  <c:v>-6.2050000051385723E-3</c:v>
                </c:pt>
                <c:pt idx="738">
                  <c:v>-7.5899999937973917E-3</c:v>
                </c:pt>
                <c:pt idx="739">
                  <c:v>-5.8749999952851795E-3</c:v>
                </c:pt>
                <c:pt idx="743">
                  <c:v>-5.8649999991757795E-3</c:v>
                </c:pt>
                <c:pt idx="745">
                  <c:v>-7.2549999968032353E-3</c:v>
                </c:pt>
                <c:pt idx="749">
                  <c:v>-9.4974999956320971E-3</c:v>
                </c:pt>
                <c:pt idx="751">
                  <c:v>-3.8825000010547228E-3</c:v>
                </c:pt>
                <c:pt idx="752">
                  <c:v>-4.1675000029499643E-3</c:v>
                </c:pt>
                <c:pt idx="753">
                  <c:v>-5.3574999983538873E-3</c:v>
                </c:pt>
                <c:pt idx="755">
                  <c:v>-5.4525000014109537E-3</c:v>
                </c:pt>
                <c:pt idx="756">
                  <c:v>-9.5950000031734817E-3</c:v>
                </c:pt>
                <c:pt idx="760">
                  <c:v>-5.4925000004004687E-3</c:v>
                </c:pt>
                <c:pt idx="761">
                  <c:v>-5.4925000004004687E-3</c:v>
                </c:pt>
                <c:pt idx="762">
                  <c:v>-3.9875000002211891E-3</c:v>
                </c:pt>
                <c:pt idx="763">
                  <c:v>-3.9875000002211891E-3</c:v>
                </c:pt>
                <c:pt idx="776">
                  <c:v>-2.2800000006100163E-3</c:v>
                </c:pt>
                <c:pt idx="777">
                  <c:v>-2.2800000006100163E-3</c:v>
                </c:pt>
                <c:pt idx="779">
                  <c:v>-5.2650000070570968E-3</c:v>
                </c:pt>
                <c:pt idx="780">
                  <c:v>-5.2650000070570968E-3</c:v>
                </c:pt>
                <c:pt idx="781">
                  <c:v>-4.9550000039744191E-3</c:v>
                </c:pt>
                <c:pt idx="782">
                  <c:v>-4.9550000039744191E-3</c:v>
                </c:pt>
                <c:pt idx="783">
                  <c:v>-5.2450000002863817E-3</c:v>
                </c:pt>
                <c:pt idx="784">
                  <c:v>2.9649999996763654E-3</c:v>
                </c:pt>
                <c:pt idx="790">
                  <c:v>-3.9850000030128285E-3</c:v>
                </c:pt>
                <c:pt idx="797">
                  <c:v>-3.4950000044773333E-3</c:v>
                </c:pt>
                <c:pt idx="806">
                  <c:v>-3.0025000014575198E-3</c:v>
                </c:pt>
                <c:pt idx="815">
                  <c:v>-1.7899999947985634E-3</c:v>
                </c:pt>
                <c:pt idx="817">
                  <c:v>-2.2649999955319799E-3</c:v>
                </c:pt>
                <c:pt idx="840">
                  <c:v>-1.4500000543193892E-4</c:v>
                </c:pt>
                <c:pt idx="842">
                  <c:v>-3.2999999530147761E-4</c:v>
                </c:pt>
                <c:pt idx="843">
                  <c:v>7.7000000601401553E-4</c:v>
                </c:pt>
                <c:pt idx="845">
                  <c:v>-3.1999999919207767E-4</c:v>
                </c:pt>
                <c:pt idx="848">
                  <c:v>2.8500000189524144E-4</c:v>
                </c:pt>
                <c:pt idx="849">
                  <c:v>5.850000015925616E-4</c:v>
                </c:pt>
                <c:pt idx="850">
                  <c:v>1.4850000006845221E-3</c:v>
                </c:pt>
                <c:pt idx="852">
                  <c:v>-9.9999961093999445E-6</c:v>
                </c:pt>
                <c:pt idx="853">
                  <c:v>9.0000001364387572E-5</c:v>
                </c:pt>
                <c:pt idx="861">
                  <c:v>-2.9749999521300197E-4</c:v>
                </c:pt>
                <c:pt idx="863">
                  <c:v>4.9425000033807009E-3</c:v>
                </c:pt>
                <c:pt idx="881">
                  <c:v>2.0999999833293259E-4</c:v>
                </c:pt>
                <c:pt idx="883">
                  <c:v>1.0150000016437843E-3</c:v>
                </c:pt>
                <c:pt idx="885">
                  <c:v>1.5467500001250301E-2</c:v>
                </c:pt>
                <c:pt idx="887">
                  <c:v>8.3000000449828804E-4</c:v>
                </c:pt>
                <c:pt idx="888">
                  <c:v>-6.4500000007683411E-4</c:v>
                </c:pt>
                <c:pt idx="891">
                  <c:v>2.9000000358792022E-4</c:v>
                </c:pt>
                <c:pt idx="893">
                  <c:v>0</c:v>
                </c:pt>
                <c:pt idx="894">
                  <c:v>9.9999997473787516E-5</c:v>
                </c:pt>
                <c:pt idx="895">
                  <c:v>2.3050000017974526E-3</c:v>
                </c:pt>
                <c:pt idx="898">
                  <c:v>8.9499999958206899E-3</c:v>
                </c:pt>
                <c:pt idx="905">
                  <c:v>-3.5749999369727448E-4</c:v>
                </c:pt>
                <c:pt idx="913">
                  <c:v>4.6750000183237717E-4</c:v>
                </c:pt>
                <c:pt idx="922">
                  <c:v>1.3800000015180558E-3</c:v>
                </c:pt>
                <c:pt idx="924">
                  <c:v>1.2900000001536682E-3</c:v>
                </c:pt>
                <c:pt idx="927">
                  <c:v>5.9500000497791916E-4</c:v>
                </c:pt>
                <c:pt idx="928">
                  <c:v>-1.9999999494757503E-4</c:v>
                </c:pt>
                <c:pt idx="930">
                  <c:v>3.1000000308267772E-4</c:v>
                </c:pt>
                <c:pt idx="963">
                  <c:v>3.8825000010547228E-3</c:v>
                </c:pt>
                <c:pt idx="964">
                  <c:v>1.9400000019231811E-3</c:v>
                </c:pt>
                <c:pt idx="966">
                  <c:v>1.0899999979301356E-3</c:v>
                </c:pt>
                <c:pt idx="967">
                  <c:v>2.3900000014691614E-3</c:v>
                </c:pt>
                <c:pt idx="968">
                  <c:v>3.1900000030873343E-3</c:v>
                </c:pt>
                <c:pt idx="970">
                  <c:v>2.6199999992968515E-3</c:v>
                </c:pt>
                <c:pt idx="971">
                  <c:v>2.719999996770639E-3</c:v>
                </c:pt>
                <c:pt idx="972">
                  <c:v>4.0250000020023435E-3</c:v>
                </c:pt>
                <c:pt idx="973">
                  <c:v>4.0250000020023435E-3</c:v>
                </c:pt>
                <c:pt idx="974">
                  <c:v>4.1249999994761311E-3</c:v>
                </c:pt>
                <c:pt idx="997">
                  <c:v>8.8000000032479875E-3</c:v>
                </c:pt>
                <c:pt idx="1000">
                  <c:v>8.4100000021862797E-3</c:v>
                </c:pt>
                <c:pt idx="1001">
                  <c:v>8.5099999996600673E-3</c:v>
                </c:pt>
                <c:pt idx="1002">
                  <c:v>9.0100000015809201E-3</c:v>
                </c:pt>
                <c:pt idx="1003">
                  <c:v>8.1199999985983595E-3</c:v>
                </c:pt>
                <c:pt idx="1011">
                  <c:v>1.1169999997946434E-2</c:v>
                </c:pt>
                <c:pt idx="1012">
                  <c:v>1.1270000002696179E-2</c:v>
                </c:pt>
                <c:pt idx="1013">
                  <c:v>1.1870000002090819E-2</c:v>
                </c:pt>
                <c:pt idx="1020">
                  <c:v>1.5632499998901039E-2</c:v>
                </c:pt>
                <c:pt idx="1027">
                  <c:v>1.5455000000656582E-2</c:v>
                </c:pt>
                <c:pt idx="1028">
                  <c:v>1.6459999998915009E-2</c:v>
                </c:pt>
                <c:pt idx="1030">
                  <c:v>1.606500000343658E-2</c:v>
                </c:pt>
                <c:pt idx="1032">
                  <c:v>1.7399999996996485E-2</c:v>
                </c:pt>
                <c:pt idx="1033">
                  <c:v>1.750000000174623E-2</c:v>
                </c:pt>
                <c:pt idx="1034">
                  <c:v>1.870000000053551E-2</c:v>
                </c:pt>
                <c:pt idx="1042">
                  <c:v>1.8262500001583248E-2</c:v>
                </c:pt>
                <c:pt idx="1061">
                  <c:v>2.0454999998037238E-2</c:v>
                </c:pt>
                <c:pt idx="1062">
                  <c:v>2.0555000002786983E-2</c:v>
                </c:pt>
                <c:pt idx="1071">
                  <c:v>2.3359999999229331E-2</c:v>
                </c:pt>
                <c:pt idx="1072">
                  <c:v>2.1589999996649567E-2</c:v>
                </c:pt>
                <c:pt idx="1075">
                  <c:v>2.9379999999946449E-2</c:v>
                </c:pt>
                <c:pt idx="1077">
                  <c:v>2.373749999969732E-2</c:v>
                </c:pt>
                <c:pt idx="1099">
                  <c:v>3.0554999997548293E-2</c:v>
                </c:pt>
                <c:pt idx="1100">
                  <c:v>3.0554999997548293E-2</c:v>
                </c:pt>
                <c:pt idx="1112">
                  <c:v>4.1177500002959277E-2</c:v>
                </c:pt>
                <c:pt idx="1113">
                  <c:v>3.9082499999494758E-2</c:v>
                </c:pt>
                <c:pt idx="1132">
                  <c:v>3.7389999997685663E-2</c:v>
                </c:pt>
                <c:pt idx="1143">
                  <c:v>4.0982500002428424E-2</c:v>
                </c:pt>
                <c:pt idx="1164">
                  <c:v>4.9982500000623986E-2</c:v>
                </c:pt>
                <c:pt idx="1165">
                  <c:v>4.9287499998172279E-2</c:v>
                </c:pt>
                <c:pt idx="1198">
                  <c:v>7.0575000005192123E-2</c:v>
                </c:pt>
                <c:pt idx="1211">
                  <c:v>8.0027500000142027E-2</c:v>
                </c:pt>
                <c:pt idx="1229">
                  <c:v>0.10061499999574153</c:v>
                </c:pt>
                <c:pt idx="1232">
                  <c:v>0.10022500000195578</c:v>
                </c:pt>
                <c:pt idx="1234">
                  <c:v>0.12038374999974621</c:v>
                </c:pt>
                <c:pt idx="1236">
                  <c:v>7.8410000001895241E-2</c:v>
                </c:pt>
                <c:pt idx="1237">
                  <c:v>0.10051499999826774</c:v>
                </c:pt>
                <c:pt idx="1248">
                  <c:v>0.11537500000122236</c:v>
                </c:pt>
                <c:pt idx="1261">
                  <c:v>0.11617499999556458</c:v>
                </c:pt>
                <c:pt idx="1278">
                  <c:v>0.14051499999914085</c:v>
                </c:pt>
                <c:pt idx="1279">
                  <c:v>0.13962000000174157</c:v>
                </c:pt>
                <c:pt idx="1282">
                  <c:v>0.14209500000288244</c:v>
                </c:pt>
                <c:pt idx="1286">
                  <c:v>0.14835999999922933</c:v>
                </c:pt>
                <c:pt idx="1287">
                  <c:v>0.15249250000488246</c:v>
                </c:pt>
                <c:pt idx="1289">
                  <c:v>0.15314249999937601</c:v>
                </c:pt>
                <c:pt idx="1291">
                  <c:v>0.15912250000110362</c:v>
                </c:pt>
                <c:pt idx="1293">
                  <c:v>0.16350750000128755</c:v>
                </c:pt>
                <c:pt idx="1294">
                  <c:v>0.16542499999923166</c:v>
                </c:pt>
                <c:pt idx="1295">
                  <c:v>0.16795499999716412</c:v>
                </c:pt>
                <c:pt idx="1296">
                  <c:v>0.166422500005865</c:v>
                </c:pt>
                <c:pt idx="1297">
                  <c:v>0.16972499999974389</c:v>
                </c:pt>
                <c:pt idx="1299">
                  <c:v>0.17964999999821885</c:v>
                </c:pt>
                <c:pt idx="1300">
                  <c:v>0.18573750000359723</c:v>
                </c:pt>
                <c:pt idx="1304">
                  <c:v>0.18995749999885447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5-44BD-9442-1E57236513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5-44BD-9442-1E57236513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C5-44BD-9442-1E57236513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C5-44BD-9442-1E57236513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C5-44BD-9442-1E57236513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C5-44BD-9442-1E572365139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0">
                  <c:v>-0.56305000000065775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C5-44BD-9442-1E572365139F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Active!$P$21:$P$977</c:f>
              <c:numCache>
                <c:formatCode>General</c:formatCode>
                <c:ptCount val="957"/>
                <c:pt idx="615">
                  <c:v>-1.0442112844761273E-2</c:v>
                </c:pt>
                <c:pt idx="616">
                  <c:v>-1.0442112844761273E-2</c:v>
                </c:pt>
                <c:pt idx="617">
                  <c:v>-1.041595779866138E-2</c:v>
                </c:pt>
                <c:pt idx="618">
                  <c:v>-1.041595779866138E-2</c:v>
                </c:pt>
                <c:pt idx="619">
                  <c:v>-1.0389802752561489E-2</c:v>
                </c:pt>
                <c:pt idx="620">
                  <c:v>-1.0389802752561489E-2</c:v>
                </c:pt>
                <c:pt idx="621">
                  <c:v>-1.0363647706461596E-2</c:v>
                </c:pt>
                <c:pt idx="622">
                  <c:v>-1.0363647706461596E-2</c:v>
                </c:pt>
                <c:pt idx="623">
                  <c:v>-1.0337492660361705E-2</c:v>
                </c:pt>
                <c:pt idx="624">
                  <c:v>-1.0311337614261814E-2</c:v>
                </c:pt>
                <c:pt idx="625">
                  <c:v>-1.0311337614261814E-2</c:v>
                </c:pt>
                <c:pt idx="626">
                  <c:v>-1.0259027522062029E-2</c:v>
                </c:pt>
                <c:pt idx="627">
                  <c:v>-1.0232872475962137E-2</c:v>
                </c:pt>
                <c:pt idx="628">
                  <c:v>-1.0232872475962137E-2</c:v>
                </c:pt>
                <c:pt idx="629">
                  <c:v>-1.0232872475962137E-2</c:v>
                </c:pt>
                <c:pt idx="630">
                  <c:v>-1.0206717429862245E-2</c:v>
                </c:pt>
                <c:pt idx="631">
                  <c:v>-1.0154407337662461E-2</c:v>
                </c:pt>
                <c:pt idx="632">
                  <c:v>-1.012825229156257E-2</c:v>
                </c:pt>
                <c:pt idx="633">
                  <c:v>-1.012825229156257E-2</c:v>
                </c:pt>
                <c:pt idx="634">
                  <c:v>-1.0102097245462677E-2</c:v>
                </c:pt>
                <c:pt idx="635">
                  <c:v>-1.0102097245462677E-2</c:v>
                </c:pt>
                <c:pt idx="636">
                  <c:v>-1.0102097245462677E-2</c:v>
                </c:pt>
                <c:pt idx="637">
                  <c:v>-1.0102097245462677E-2</c:v>
                </c:pt>
                <c:pt idx="638">
                  <c:v>-1.0102097245462677E-2</c:v>
                </c:pt>
                <c:pt idx="639">
                  <c:v>-1.0049787153262893E-2</c:v>
                </c:pt>
                <c:pt idx="640">
                  <c:v>-1.0049787153262893E-2</c:v>
                </c:pt>
                <c:pt idx="641">
                  <c:v>-9.9974770610631106E-3</c:v>
                </c:pt>
                <c:pt idx="642">
                  <c:v>-9.9974770610631106E-3</c:v>
                </c:pt>
                <c:pt idx="643">
                  <c:v>-9.9974770610631106E-3</c:v>
                </c:pt>
                <c:pt idx="644">
                  <c:v>-9.9713220149632176E-3</c:v>
                </c:pt>
                <c:pt idx="645">
                  <c:v>-9.8405467844637582E-3</c:v>
                </c:pt>
                <c:pt idx="646">
                  <c:v>-9.6836165078644076E-3</c:v>
                </c:pt>
                <c:pt idx="647">
                  <c:v>-9.6574614617645146E-3</c:v>
                </c:pt>
                <c:pt idx="648">
                  <c:v>-9.6574614617645146E-3</c:v>
                </c:pt>
                <c:pt idx="649">
                  <c:v>-9.6051513695647323E-3</c:v>
                </c:pt>
                <c:pt idx="650">
                  <c:v>-9.5789963234648393E-3</c:v>
                </c:pt>
                <c:pt idx="651">
                  <c:v>-9.5789963234648393E-3</c:v>
                </c:pt>
                <c:pt idx="652">
                  <c:v>-9.5397637543150025E-3</c:v>
                </c:pt>
                <c:pt idx="653">
                  <c:v>-9.3828334777156502E-3</c:v>
                </c:pt>
                <c:pt idx="654">
                  <c:v>-9.2259032011162995E-3</c:v>
                </c:pt>
                <c:pt idx="655">
                  <c:v>-8.9381976940174877E-3</c:v>
                </c:pt>
                <c:pt idx="656">
                  <c:v>-8.9120426479175965E-3</c:v>
                </c:pt>
                <c:pt idx="657">
                  <c:v>-8.8597325557178124E-3</c:v>
                </c:pt>
                <c:pt idx="658">
                  <c:v>-8.8597325557178124E-3</c:v>
                </c:pt>
                <c:pt idx="659">
                  <c:v>-8.8074224635180283E-3</c:v>
                </c:pt>
                <c:pt idx="660">
                  <c:v>-8.7812674174181371E-3</c:v>
                </c:pt>
                <c:pt idx="661">
                  <c:v>-8.7812674174181371E-3</c:v>
                </c:pt>
                <c:pt idx="662">
                  <c:v>-8.7551123713182442E-3</c:v>
                </c:pt>
                <c:pt idx="663">
                  <c:v>-8.728957325218353E-3</c:v>
                </c:pt>
                <c:pt idx="664">
                  <c:v>-8.7028022791184618E-3</c:v>
                </c:pt>
                <c:pt idx="665">
                  <c:v>-8.6112596177688391E-3</c:v>
                </c:pt>
                <c:pt idx="666">
                  <c:v>-8.6112596177688391E-3</c:v>
                </c:pt>
                <c:pt idx="667">
                  <c:v>-8.558949525569055E-3</c:v>
                </c:pt>
                <c:pt idx="668">
                  <c:v>-8.5458720025191094E-3</c:v>
                </c:pt>
                <c:pt idx="669">
                  <c:v>-8.5066394333692726E-3</c:v>
                </c:pt>
                <c:pt idx="670">
                  <c:v>-8.5066394333692726E-3</c:v>
                </c:pt>
                <c:pt idx="671">
                  <c:v>-8.4804843872693797E-3</c:v>
                </c:pt>
                <c:pt idx="672">
                  <c:v>-8.4804843872693797E-3</c:v>
                </c:pt>
                <c:pt idx="673">
                  <c:v>-8.4804843872693797E-3</c:v>
                </c:pt>
                <c:pt idx="674">
                  <c:v>-8.4804843872693797E-3</c:v>
                </c:pt>
                <c:pt idx="675">
                  <c:v>-8.4543293411694885E-3</c:v>
                </c:pt>
                <c:pt idx="676">
                  <c:v>-8.3758642028698132E-3</c:v>
                </c:pt>
                <c:pt idx="677">
                  <c:v>-8.3497091567699203E-3</c:v>
                </c:pt>
                <c:pt idx="678">
                  <c:v>-8.3235541106700291E-3</c:v>
                </c:pt>
                <c:pt idx="679">
                  <c:v>-8.3235541106700291E-3</c:v>
                </c:pt>
                <c:pt idx="680">
                  <c:v>-8.2973990645701361E-3</c:v>
                </c:pt>
                <c:pt idx="681">
                  <c:v>-8.2973990645701361E-3</c:v>
                </c:pt>
                <c:pt idx="682">
                  <c:v>-8.2712440184702449E-3</c:v>
                </c:pt>
                <c:pt idx="683">
                  <c:v>-8.2320114493204064E-3</c:v>
                </c:pt>
                <c:pt idx="684">
                  <c:v>-8.1927788801705696E-3</c:v>
                </c:pt>
                <c:pt idx="685">
                  <c:v>-8.1666238340706767E-3</c:v>
                </c:pt>
                <c:pt idx="686">
                  <c:v>-8.1404687879707855E-3</c:v>
                </c:pt>
                <c:pt idx="687">
                  <c:v>-8.0881586957710014E-3</c:v>
                </c:pt>
                <c:pt idx="688">
                  <c:v>-7.9050733730717578E-3</c:v>
                </c:pt>
                <c:pt idx="689">
                  <c:v>-7.8527632808719754E-3</c:v>
                </c:pt>
                <c:pt idx="690">
                  <c:v>-7.8266082347720825E-3</c:v>
                </c:pt>
                <c:pt idx="691">
                  <c:v>-7.8004531886721913E-3</c:v>
                </c:pt>
                <c:pt idx="692">
                  <c:v>-7.8004531886721913E-3</c:v>
                </c:pt>
                <c:pt idx="693">
                  <c:v>-7.8004531886721913E-3</c:v>
                </c:pt>
                <c:pt idx="694">
                  <c:v>-7.7481430964724072E-3</c:v>
                </c:pt>
                <c:pt idx="695">
                  <c:v>-7.6958330042726231E-3</c:v>
                </c:pt>
                <c:pt idx="696">
                  <c:v>-7.6958330042726231E-3</c:v>
                </c:pt>
                <c:pt idx="697">
                  <c:v>-7.6696779581727319E-3</c:v>
                </c:pt>
                <c:pt idx="698">
                  <c:v>-7.6435229120728389E-3</c:v>
                </c:pt>
                <c:pt idx="699">
                  <c:v>-7.6173678659729478E-3</c:v>
                </c:pt>
                <c:pt idx="700">
                  <c:v>-7.6173678659729478E-3</c:v>
                </c:pt>
                <c:pt idx="701">
                  <c:v>-7.5912128198730548E-3</c:v>
                </c:pt>
                <c:pt idx="702">
                  <c:v>-7.4473600663236498E-3</c:v>
                </c:pt>
                <c:pt idx="703">
                  <c:v>-7.4212050202237586E-3</c:v>
                </c:pt>
                <c:pt idx="704">
                  <c:v>-7.3165848358241903E-3</c:v>
                </c:pt>
                <c:pt idx="705">
                  <c:v>-7.3035073127742448E-3</c:v>
                </c:pt>
                <c:pt idx="706">
                  <c:v>-7.2904297897242992E-3</c:v>
                </c:pt>
                <c:pt idx="707">
                  <c:v>-7.2773522666743536E-3</c:v>
                </c:pt>
                <c:pt idx="708">
                  <c:v>-7.2642747436244062E-3</c:v>
                </c:pt>
                <c:pt idx="709">
                  <c:v>-7.2642747436244062E-3</c:v>
                </c:pt>
                <c:pt idx="710">
                  <c:v>-7.0811894209251644E-3</c:v>
                </c:pt>
                <c:pt idx="711">
                  <c:v>-7.0550343748252715E-3</c:v>
                </c:pt>
                <c:pt idx="712">
                  <c:v>-7.0288793287253803E-3</c:v>
                </c:pt>
                <c:pt idx="713">
                  <c:v>-7.0288793287253803E-3</c:v>
                </c:pt>
                <c:pt idx="714">
                  <c:v>-6.9896467595755418E-3</c:v>
                </c:pt>
                <c:pt idx="715">
                  <c:v>-6.9765692365255962E-3</c:v>
                </c:pt>
                <c:pt idx="716">
                  <c:v>-6.9765692365255962E-3</c:v>
                </c:pt>
                <c:pt idx="717">
                  <c:v>-6.9765692365255962E-3</c:v>
                </c:pt>
                <c:pt idx="718">
                  <c:v>-6.8981040982259208E-3</c:v>
                </c:pt>
                <c:pt idx="719">
                  <c:v>-6.8981040982259208E-3</c:v>
                </c:pt>
                <c:pt idx="720">
                  <c:v>-6.8457940060261367E-3</c:v>
                </c:pt>
                <c:pt idx="721">
                  <c:v>-6.8457940060261367E-3</c:v>
                </c:pt>
                <c:pt idx="722">
                  <c:v>-6.8196389599262455E-3</c:v>
                </c:pt>
                <c:pt idx="723">
                  <c:v>-6.7934839138263526E-3</c:v>
                </c:pt>
                <c:pt idx="724">
                  <c:v>-6.7280962985766229E-3</c:v>
                </c:pt>
                <c:pt idx="725">
                  <c:v>-6.7280962985766229E-3</c:v>
                </c:pt>
                <c:pt idx="726">
                  <c:v>-6.7150187755266773E-3</c:v>
                </c:pt>
                <c:pt idx="727">
                  <c:v>-6.7019412524767317E-3</c:v>
                </c:pt>
                <c:pt idx="728">
                  <c:v>-6.7019412524767317E-3</c:v>
                </c:pt>
                <c:pt idx="729">
                  <c:v>-6.6757862063768388E-3</c:v>
                </c:pt>
                <c:pt idx="730">
                  <c:v>-6.6757862063768388E-3</c:v>
                </c:pt>
                <c:pt idx="731">
                  <c:v>-6.6234761141770564E-3</c:v>
                </c:pt>
                <c:pt idx="732">
                  <c:v>-6.5973210680771634E-3</c:v>
                </c:pt>
                <c:pt idx="733">
                  <c:v>-6.5973210680771634E-3</c:v>
                </c:pt>
                <c:pt idx="734">
                  <c:v>-6.5973210680771634E-3</c:v>
                </c:pt>
                <c:pt idx="735">
                  <c:v>-6.5711660219772722E-3</c:v>
                </c:pt>
                <c:pt idx="736">
                  <c:v>-6.5711660219772722E-3</c:v>
                </c:pt>
                <c:pt idx="737">
                  <c:v>-6.4927008836775961E-3</c:v>
                </c:pt>
                <c:pt idx="738">
                  <c:v>-6.4927008836775961E-3</c:v>
                </c:pt>
                <c:pt idx="739">
                  <c:v>-6.4142357453779207E-3</c:v>
                </c:pt>
                <c:pt idx="740">
                  <c:v>-6.3750031762280822E-3</c:v>
                </c:pt>
                <c:pt idx="741">
                  <c:v>-6.3750031762280822E-3</c:v>
                </c:pt>
                <c:pt idx="742">
                  <c:v>-6.3619256531781366E-3</c:v>
                </c:pt>
                <c:pt idx="743">
                  <c:v>-6.3619256531781366E-3</c:v>
                </c:pt>
                <c:pt idx="744">
                  <c:v>-6.3357706070782446E-3</c:v>
                </c:pt>
                <c:pt idx="745">
                  <c:v>-6.3096155609783525E-3</c:v>
                </c:pt>
                <c:pt idx="746">
                  <c:v>-6.3096155609783525E-3</c:v>
                </c:pt>
                <c:pt idx="747">
                  <c:v>-6.2834605148784604E-3</c:v>
                </c:pt>
                <c:pt idx="748">
                  <c:v>-6.2703829918285148E-3</c:v>
                </c:pt>
                <c:pt idx="749">
                  <c:v>-6.2703829918285148E-3</c:v>
                </c:pt>
                <c:pt idx="750">
                  <c:v>-6.2311504226786772E-3</c:v>
                </c:pt>
                <c:pt idx="751">
                  <c:v>-6.1919178535288395E-3</c:v>
                </c:pt>
                <c:pt idx="752">
                  <c:v>-6.1134527152291633E-3</c:v>
                </c:pt>
                <c:pt idx="753">
                  <c:v>-6.0611426230293801E-3</c:v>
                </c:pt>
                <c:pt idx="754">
                  <c:v>-6.0480650999794336E-3</c:v>
                </c:pt>
                <c:pt idx="755">
                  <c:v>-6.034987576929488E-3</c:v>
                </c:pt>
                <c:pt idx="756">
                  <c:v>-5.9957550077796504E-3</c:v>
                </c:pt>
                <c:pt idx="757">
                  <c:v>-5.9434449155798662E-3</c:v>
                </c:pt>
                <c:pt idx="758">
                  <c:v>-5.9434449155798662E-3</c:v>
                </c:pt>
                <c:pt idx="759">
                  <c:v>-5.9172898694799742E-3</c:v>
                </c:pt>
                <c:pt idx="760">
                  <c:v>-5.721127023730785E-3</c:v>
                </c:pt>
                <c:pt idx="761">
                  <c:v>-5.721127023730785E-3</c:v>
                </c:pt>
                <c:pt idx="762">
                  <c:v>-5.694971977630893E-3</c:v>
                </c:pt>
                <c:pt idx="763">
                  <c:v>-5.694971977630893E-3</c:v>
                </c:pt>
                <c:pt idx="764">
                  <c:v>-5.6818944545809474E-3</c:v>
                </c:pt>
                <c:pt idx="765">
                  <c:v>-5.407266470532082E-3</c:v>
                </c:pt>
                <c:pt idx="766">
                  <c:v>-5.2503361939327314E-3</c:v>
                </c:pt>
                <c:pt idx="767">
                  <c:v>-5.2241811478328393E-3</c:v>
                </c:pt>
                <c:pt idx="768">
                  <c:v>-5.1718710556330552E-3</c:v>
                </c:pt>
                <c:pt idx="769">
                  <c:v>-5.0934059173333799E-3</c:v>
                </c:pt>
                <c:pt idx="770">
                  <c:v>-5.0803283942834334E-3</c:v>
                </c:pt>
                <c:pt idx="771">
                  <c:v>-5.0672508712334878E-3</c:v>
                </c:pt>
                <c:pt idx="772">
                  <c:v>-5.0672508712334878E-3</c:v>
                </c:pt>
                <c:pt idx="773">
                  <c:v>-5.0410958251335958E-3</c:v>
                </c:pt>
                <c:pt idx="774">
                  <c:v>-4.9626306868339205E-3</c:v>
                </c:pt>
                <c:pt idx="775">
                  <c:v>-4.9626306868339205E-3</c:v>
                </c:pt>
                <c:pt idx="776">
                  <c:v>-4.8710880254842987E-3</c:v>
                </c:pt>
                <c:pt idx="777">
                  <c:v>-4.8710880254842987E-3</c:v>
                </c:pt>
                <c:pt idx="778">
                  <c:v>-4.8187779332845146E-3</c:v>
                </c:pt>
                <c:pt idx="779">
                  <c:v>-4.7926228871846225E-3</c:v>
                </c:pt>
                <c:pt idx="780">
                  <c:v>-4.7926228871846225E-3</c:v>
                </c:pt>
                <c:pt idx="781">
                  <c:v>-4.7403127949848392E-3</c:v>
                </c:pt>
                <c:pt idx="782">
                  <c:v>-4.7403127949848392E-3</c:v>
                </c:pt>
                <c:pt idx="783">
                  <c:v>-4.6880027027850551E-3</c:v>
                </c:pt>
                <c:pt idx="784">
                  <c:v>-4.6356926105852719E-3</c:v>
                </c:pt>
                <c:pt idx="785">
                  <c:v>-4.5310724261857036E-3</c:v>
                </c:pt>
                <c:pt idx="786">
                  <c:v>-4.5310724261857036E-3</c:v>
                </c:pt>
                <c:pt idx="787">
                  <c:v>-4.517994903135758E-3</c:v>
                </c:pt>
                <c:pt idx="788">
                  <c:v>-4.4787623339859204E-3</c:v>
                </c:pt>
                <c:pt idx="789">
                  <c:v>-4.4526072878860283E-3</c:v>
                </c:pt>
                <c:pt idx="790">
                  <c:v>-4.3741421495863521E-3</c:v>
                </c:pt>
                <c:pt idx="791">
                  <c:v>-4.1125916885874332E-3</c:v>
                </c:pt>
                <c:pt idx="792">
                  <c:v>-4.1125916885874332E-3</c:v>
                </c:pt>
                <c:pt idx="793">
                  <c:v>-4.086436642487542E-3</c:v>
                </c:pt>
                <c:pt idx="794">
                  <c:v>-3.9295063658881905E-3</c:v>
                </c:pt>
                <c:pt idx="795">
                  <c:v>-3.9295063658881905E-3</c:v>
                </c:pt>
                <c:pt idx="796">
                  <c:v>-3.9033513197882985E-3</c:v>
                </c:pt>
                <c:pt idx="797">
                  <c:v>-3.9033513197882985E-3</c:v>
                </c:pt>
                <c:pt idx="798">
                  <c:v>-3.8510412275885144E-3</c:v>
                </c:pt>
                <c:pt idx="799">
                  <c:v>-3.7987311353887311E-3</c:v>
                </c:pt>
                <c:pt idx="800">
                  <c:v>-3.7725760892888391E-3</c:v>
                </c:pt>
                <c:pt idx="801">
                  <c:v>-3.7725760892888391E-3</c:v>
                </c:pt>
                <c:pt idx="802">
                  <c:v>-3.4979481052399737E-3</c:v>
                </c:pt>
                <c:pt idx="803">
                  <c:v>-3.4717930591400825E-3</c:v>
                </c:pt>
                <c:pt idx="804">
                  <c:v>-3.3410178286406231E-3</c:v>
                </c:pt>
                <c:pt idx="805">
                  <c:v>-3.2625526903409469E-3</c:v>
                </c:pt>
                <c:pt idx="806">
                  <c:v>-3.1579325059413795E-3</c:v>
                </c:pt>
                <c:pt idx="807">
                  <c:v>-3.1056224137415954E-3</c:v>
                </c:pt>
                <c:pt idx="808">
                  <c:v>-3.1056224137415954E-3</c:v>
                </c:pt>
                <c:pt idx="809">
                  <c:v>-3.0794673676417033E-3</c:v>
                </c:pt>
                <c:pt idx="810">
                  <c:v>-3.0794673676417033E-3</c:v>
                </c:pt>
                <c:pt idx="811">
                  <c:v>-3.0533123215418121E-3</c:v>
                </c:pt>
                <c:pt idx="812">
                  <c:v>-3.001002229342028E-3</c:v>
                </c:pt>
                <c:pt idx="813">
                  <c:v>-2.974847183242136E-3</c:v>
                </c:pt>
                <c:pt idx="814">
                  <c:v>-2.8309944296927309E-3</c:v>
                </c:pt>
                <c:pt idx="815">
                  <c:v>-2.8309944296927309E-3</c:v>
                </c:pt>
                <c:pt idx="816">
                  <c:v>-2.7002191991932715E-3</c:v>
                </c:pt>
                <c:pt idx="817">
                  <c:v>-2.7002191991932715E-3</c:v>
                </c:pt>
                <c:pt idx="818">
                  <c:v>-2.5955990147937037E-3</c:v>
                </c:pt>
                <c:pt idx="819">
                  <c:v>-2.4648237842942442E-3</c:v>
                </c:pt>
                <c:pt idx="820">
                  <c:v>-2.4386687381943522E-3</c:v>
                </c:pt>
                <c:pt idx="821">
                  <c:v>-2.3863586459945685E-3</c:v>
                </c:pt>
                <c:pt idx="822">
                  <c:v>-2.3340485537947848E-3</c:v>
                </c:pt>
                <c:pt idx="823">
                  <c:v>-2.255583415495109E-3</c:v>
                </c:pt>
                <c:pt idx="824">
                  <c:v>-2.2032733232953254E-3</c:v>
                </c:pt>
                <c:pt idx="825">
                  <c:v>-2.1771182771954333E-3</c:v>
                </c:pt>
                <c:pt idx="826">
                  <c:v>-2.1248081849956496E-3</c:v>
                </c:pt>
                <c:pt idx="827">
                  <c:v>-2.0594205697459199E-3</c:v>
                </c:pt>
                <c:pt idx="828">
                  <c:v>-1.9678779083962981E-3</c:v>
                </c:pt>
                <c:pt idx="829">
                  <c:v>-1.9678779083962981E-3</c:v>
                </c:pt>
                <c:pt idx="830">
                  <c:v>-1.6932499243474332E-3</c:v>
                </c:pt>
                <c:pt idx="831">
                  <c:v>-1.6409398321476495E-3</c:v>
                </c:pt>
                <c:pt idx="832">
                  <c:v>-1.484009555548298E-3</c:v>
                </c:pt>
                <c:pt idx="833">
                  <c:v>-1.3009242328490549E-3</c:v>
                </c:pt>
                <c:pt idx="834">
                  <c:v>-1.2224590945493791E-3</c:v>
                </c:pt>
                <c:pt idx="835">
                  <c:v>-1.2224590945493791E-3</c:v>
                </c:pt>
                <c:pt idx="836">
                  <c:v>-1.1439939562497034E-3</c:v>
                </c:pt>
                <c:pt idx="837">
                  <c:v>-1.0916838640499197E-3</c:v>
                </c:pt>
                <c:pt idx="838">
                  <c:v>-1.0916838640499197E-3</c:v>
                </c:pt>
                <c:pt idx="839">
                  <c:v>-1.052451294900082E-3</c:v>
                </c:pt>
                <c:pt idx="840">
                  <c:v>-1.02629624880019E-3</c:v>
                </c:pt>
                <c:pt idx="841">
                  <c:v>-9.7398615660040629E-4</c:v>
                </c:pt>
                <c:pt idx="842">
                  <c:v>-9.4783111050051423E-4</c:v>
                </c:pt>
                <c:pt idx="843">
                  <c:v>-9.4783111050051423E-4</c:v>
                </c:pt>
                <c:pt idx="844">
                  <c:v>-9.2167606440062217E-4</c:v>
                </c:pt>
                <c:pt idx="845">
                  <c:v>-8.9552101830073054E-4</c:v>
                </c:pt>
                <c:pt idx="846">
                  <c:v>-8.6936597220083848E-4</c:v>
                </c:pt>
                <c:pt idx="847">
                  <c:v>-8.6936597220083848E-4</c:v>
                </c:pt>
                <c:pt idx="848">
                  <c:v>-8.6936597220083848E-4</c:v>
                </c:pt>
                <c:pt idx="849">
                  <c:v>-8.6936597220083848E-4</c:v>
                </c:pt>
                <c:pt idx="850">
                  <c:v>-8.6936597220083848E-4</c:v>
                </c:pt>
                <c:pt idx="851">
                  <c:v>-8.4321092610094685E-4</c:v>
                </c:pt>
                <c:pt idx="852">
                  <c:v>-8.4321092610094685E-4</c:v>
                </c:pt>
                <c:pt idx="853">
                  <c:v>-8.4321092610094685E-4</c:v>
                </c:pt>
                <c:pt idx="854">
                  <c:v>-7.9090083390116273E-4</c:v>
                </c:pt>
                <c:pt idx="855">
                  <c:v>-7.647457878012711E-4</c:v>
                </c:pt>
                <c:pt idx="856">
                  <c:v>-6.078155112019196E-4</c:v>
                </c:pt>
                <c:pt idx="857">
                  <c:v>-2.4164486580343313E-4</c:v>
                </c:pt>
                <c:pt idx="858">
                  <c:v>-1.3702468140386554E-4</c:v>
                </c:pt>
                <c:pt idx="859">
                  <c:v>-5.8559543104189787E-5</c:v>
                </c:pt>
                <c:pt idx="860">
                  <c:v>-6.2494509044060988E-6</c:v>
                </c:pt>
                <c:pt idx="861">
                  <c:v>6.8280721455399318E-6</c:v>
                </c:pt>
                <c:pt idx="862">
                  <c:v>1.9905595195485962E-5</c:v>
                </c:pt>
                <c:pt idx="863">
                  <c:v>2.1606844094467512E-4</c:v>
                </c:pt>
                <c:pt idx="864">
                  <c:v>2.1606844094467512E-4</c:v>
                </c:pt>
                <c:pt idx="865">
                  <c:v>2.9453357924435065E-4</c:v>
                </c:pt>
                <c:pt idx="866">
                  <c:v>2.9453357924435065E-4</c:v>
                </c:pt>
                <c:pt idx="867">
                  <c:v>4.5146385584370215E-4</c:v>
                </c:pt>
                <c:pt idx="868">
                  <c:v>4.77618901943594E-4</c:v>
                </c:pt>
                <c:pt idx="869">
                  <c:v>5.0377394804348595E-4</c:v>
                </c:pt>
                <c:pt idx="870">
                  <c:v>5.2992899414337779E-4</c:v>
                </c:pt>
                <c:pt idx="871">
                  <c:v>5.5608404024326975E-4</c:v>
                </c:pt>
                <c:pt idx="872">
                  <c:v>5.8223908634316159E-4</c:v>
                </c:pt>
                <c:pt idx="873">
                  <c:v>5.8223908634316159E-4</c:v>
                </c:pt>
                <c:pt idx="874">
                  <c:v>5.8223908634316159E-4</c:v>
                </c:pt>
                <c:pt idx="875">
                  <c:v>6.0839413244305354E-4</c:v>
                </c:pt>
                <c:pt idx="876">
                  <c:v>6.3454917854294539E-4</c:v>
                </c:pt>
                <c:pt idx="877">
                  <c:v>6.8685927074272918E-4</c:v>
                </c:pt>
                <c:pt idx="878">
                  <c:v>7.1301431684262103E-4</c:v>
                </c:pt>
                <c:pt idx="879">
                  <c:v>7.1301431684262103E-4</c:v>
                </c:pt>
                <c:pt idx="880">
                  <c:v>7.9147945514229678E-4</c:v>
                </c:pt>
                <c:pt idx="881">
                  <c:v>8.3071202429213465E-4</c:v>
                </c:pt>
                <c:pt idx="882">
                  <c:v>8.4378954734208058E-4</c:v>
                </c:pt>
                <c:pt idx="883">
                  <c:v>8.568670703920265E-4</c:v>
                </c:pt>
                <c:pt idx="884">
                  <c:v>8.6994459344197253E-4</c:v>
                </c:pt>
                <c:pt idx="885">
                  <c:v>8.6994459344197253E-4</c:v>
                </c:pt>
                <c:pt idx="886">
                  <c:v>8.8302211649191834E-4</c:v>
                </c:pt>
                <c:pt idx="887">
                  <c:v>9.3533220869170225E-4</c:v>
                </c:pt>
                <c:pt idx="888">
                  <c:v>1.0661074391911617E-3</c:v>
                </c:pt>
                <c:pt idx="889">
                  <c:v>1.0661074391911617E-3</c:v>
                </c:pt>
                <c:pt idx="890">
                  <c:v>1.1184175313909454E-3</c:v>
                </c:pt>
                <c:pt idx="891">
                  <c:v>1.249192761890405E-3</c:v>
                </c:pt>
                <c:pt idx="892">
                  <c:v>1.249192761890405E-3</c:v>
                </c:pt>
                <c:pt idx="893">
                  <c:v>1.3015028540901887E-3</c:v>
                </c:pt>
                <c:pt idx="894">
                  <c:v>1.3015028540901887E-3</c:v>
                </c:pt>
                <c:pt idx="895">
                  <c:v>1.3276579001900806E-3</c:v>
                </c:pt>
                <c:pt idx="896">
                  <c:v>1.4061230384897563E-3</c:v>
                </c:pt>
                <c:pt idx="897">
                  <c:v>1.5368982689892158E-3</c:v>
                </c:pt>
                <c:pt idx="898">
                  <c:v>1.5630533150891076E-3</c:v>
                </c:pt>
                <c:pt idx="899">
                  <c:v>1.6153634072888915E-3</c:v>
                </c:pt>
                <c:pt idx="900">
                  <c:v>1.6676734994886752E-3</c:v>
                </c:pt>
                <c:pt idx="901">
                  <c:v>1.7461386377883509E-3</c:v>
                </c:pt>
                <c:pt idx="902">
                  <c:v>1.7722936838882428E-3</c:v>
                </c:pt>
                <c:pt idx="903">
                  <c:v>1.7722936838882428E-3</c:v>
                </c:pt>
                <c:pt idx="904">
                  <c:v>1.7722936838882428E-3</c:v>
                </c:pt>
                <c:pt idx="905">
                  <c:v>1.7853712069381888E-3</c:v>
                </c:pt>
                <c:pt idx="906">
                  <c:v>1.7984487299881348E-3</c:v>
                </c:pt>
                <c:pt idx="907">
                  <c:v>1.7984487299881348E-3</c:v>
                </c:pt>
                <c:pt idx="908">
                  <c:v>1.7984487299881348E-3</c:v>
                </c:pt>
                <c:pt idx="909">
                  <c:v>1.7984487299881348E-3</c:v>
                </c:pt>
                <c:pt idx="910">
                  <c:v>1.7984487299881348E-3</c:v>
                </c:pt>
                <c:pt idx="911">
                  <c:v>1.8507588221879185E-3</c:v>
                </c:pt>
                <c:pt idx="912">
                  <c:v>1.8769138682878104E-3</c:v>
                </c:pt>
                <c:pt idx="913">
                  <c:v>1.9161464374376483E-3</c:v>
                </c:pt>
                <c:pt idx="914">
                  <c:v>2.1776968984365671E-3</c:v>
                </c:pt>
                <c:pt idx="915">
                  <c:v>2.3084721289360266E-3</c:v>
                </c:pt>
                <c:pt idx="916">
                  <c:v>2.3084721289360266E-3</c:v>
                </c:pt>
                <c:pt idx="917">
                  <c:v>2.3346271750359186E-3</c:v>
                </c:pt>
                <c:pt idx="918">
                  <c:v>2.4130923133355939E-3</c:v>
                </c:pt>
                <c:pt idx="919">
                  <c:v>2.439247359435486E-3</c:v>
                </c:pt>
                <c:pt idx="920">
                  <c:v>2.5700225899349454E-3</c:v>
                </c:pt>
                <c:pt idx="921">
                  <c:v>2.6223326821347296E-3</c:v>
                </c:pt>
                <c:pt idx="922">
                  <c:v>2.7661854356841346E-3</c:v>
                </c:pt>
                <c:pt idx="923">
                  <c:v>2.8054180048339727E-3</c:v>
                </c:pt>
                <c:pt idx="924">
                  <c:v>2.8184955278839187E-3</c:v>
                </c:pt>
                <c:pt idx="925">
                  <c:v>2.8315730509338643E-3</c:v>
                </c:pt>
                <c:pt idx="926">
                  <c:v>2.8446505739838108E-3</c:v>
                </c:pt>
                <c:pt idx="927">
                  <c:v>2.8446505739838108E-3</c:v>
                </c:pt>
                <c:pt idx="928">
                  <c:v>2.8708056200837024E-3</c:v>
                </c:pt>
                <c:pt idx="929">
                  <c:v>2.9100381892335405E-3</c:v>
                </c:pt>
                <c:pt idx="930">
                  <c:v>2.9231157122834861E-3</c:v>
                </c:pt>
                <c:pt idx="931">
                  <c:v>3.0015808505831619E-3</c:v>
                </c:pt>
                <c:pt idx="932">
                  <c:v>3.0277358966830535E-3</c:v>
                </c:pt>
                <c:pt idx="933">
                  <c:v>3.0277358966830535E-3</c:v>
                </c:pt>
                <c:pt idx="934">
                  <c:v>3.0538909427829455E-3</c:v>
                </c:pt>
                <c:pt idx="935">
                  <c:v>3.0538909427829455E-3</c:v>
                </c:pt>
                <c:pt idx="936">
                  <c:v>3.0538909427829455E-3</c:v>
                </c:pt>
                <c:pt idx="937">
                  <c:v>3.0538909427829455E-3</c:v>
                </c:pt>
                <c:pt idx="938">
                  <c:v>3.0800459888828376E-3</c:v>
                </c:pt>
                <c:pt idx="939">
                  <c:v>3.0800459888828376E-3</c:v>
                </c:pt>
                <c:pt idx="940">
                  <c:v>3.1062010349827297E-3</c:v>
                </c:pt>
                <c:pt idx="941">
                  <c:v>3.1062010349827297E-3</c:v>
                </c:pt>
                <c:pt idx="942">
                  <c:v>3.1585111271825133E-3</c:v>
                </c:pt>
                <c:pt idx="943">
                  <c:v>3.2369762654821891E-3</c:v>
                </c:pt>
                <c:pt idx="944">
                  <c:v>3.3415964498817565E-3</c:v>
                </c:pt>
                <c:pt idx="945">
                  <c:v>3.5508368186808917E-3</c:v>
                </c:pt>
                <c:pt idx="946">
                  <c:v>3.5508368186808917E-3</c:v>
                </c:pt>
                <c:pt idx="947">
                  <c:v>3.6031469108806754E-3</c:v>
                </c:pt>
                <c:pt idx="948">
                  <c:v>3.6293019569805674E-3</c:v>
                </c:pt>
                <c:pt idx="949">
                  <c:v>3.6293019569805674E-3</c:v>
                </c:pt>
                <c:pt idx="950">
                  <c:v>3.6816120491803511E-3</c:v>
                </c:pt>
                <c:pt idx="951">
                  <c:v>3.7600771874800269E-3</c:v>
                </c:pt>
                <c:pt idx="952">
                  <c:v>3.7862322335799189E-3</c:v>
                </c:pt>
                <c:pt idx="953">
                  <c:v>3.8254648027297566E-3</c:v>
                </c:pt>
                <c:pt idx="954">
                  <c:v>3.9039299410294323E-3</c:v>
                </c:pt>
                <c:pt idx="955">
                  <c:v>3.9823950793291081E-3</c:v>
                </c:pt>
                <c:pt idx="956">
                  <c:v>4.1916354481282437E-3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9C5-44BD-9442-1E572365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0176"/>
        <c:axId val="1"/>
      </c:scatterChart>
      <c:valAx>
        <c:axId val="578460176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6216847203493"/>
              <c:y val="0.85106382978723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61325966850827E-2"/>
              <c:y val="0.36474164133738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6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0830179376749"/>
          <c:y val="0.92097264437689974"/>
          <c:w val="0.7140888328185496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Cep -- O-C Diagr.</a:t>
            </a:r>
          </a:p>
        </c:rich>
      </c:tx>
      <c:layout>
        <c:manualLayout>
          <c:xMode val="edge"/>
          <c:yMode val="edge"/>
          <c:x val="0.3986206896551723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6206896551725"/>
          <c:y val="0.12424279191167115"/>
          <c:w val="0.83862068965517245"/>
          <c:h val="0.666668639526040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Active!$F$21:$F$1489</c:f>
              <c:numCache>
                <c:formatCode>General</c:formatCode>
                <c:ptCount val="1469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5977</c:v>
                </c:pt>
                <c:pt idx="1331">
                  <c:v>6001</c:v>
                </c:pt>
                <c:pt idx="1332">
                  <c:v>6003</c:v>
                </c:pt>
                <c:pt idx="1333">
                  <c:v>6119</c:v>
                </c:pt>
                <c:pt idx="1334">
                  <c:v>6133</c:v>
                </c:pt>
                <c:pt idx="1335">
                  <c:v>6133</c:v>
                </c:pt>
              </c:numCache>
            </c:numRef>
          </c:xVal>
          <c:yVal>
            <c:numRef>
              <c:f>Active!$H$21:$H$1489</c:f>
              <c:numCache>
                <c:formatCode>General</c:formatCode>
                <c:ptCount val="1469"/>
                <c:pt idx="0">
                  <c:v>1.5494849999977305</c:v>
                </c:pt>
                <c:pt idx="1">
                  <c:v>1.5483899999981077</c:v>
                </c:pt>
                <c:pt idx="2">
                  <c:v>1.5432949999976699</c:v>
                </c:pt>
                <c:pt idx="3">
                  <c:v>1.5321999999978289</c:v>
                </c:pt>
                <c:pt idx="4">
                  <c:v>1.5042024999956993</c:v>
                </c:pt>
                <c:pt idx="5">
                  <c:v>1.5020124999946347</c:v>
                </c:pt>
                <c:pt idx="6">
                  <c:v>1.4989174999946044</c:v>
                </c:pt>
                <c:pt idx="7">
                  <c:v>1.4958224999945742</c:v>
                </c:pt>
                <c:pt idx="8">
                  <c:v>1.5007274999943547</c:v>
                </c:pt>
                <c:pt idx="9">
                  <c:v>1.5077274999939618</c:v>
                </c:pt>
                <c:pt idx="10">
                  <c:v>1.4896324999945136</c:v>
                </c:pt>
                <c:pt idx="11">
                  <c:v>1.4994425000013507</c:v>
                </c:pt>
                <c:pt idx="12">
                  <c:v>1.4963475000004109</c:v>
                </c:pt>
                <c:pt idx="13">
                  <c:v>1.5081575000003795</c:v>
                </c:pt>
                <c:pt idx="14">
                  <c:v>1.5110624999997526</c:v>
                </c:pt>
                <c:pt idx="15">
                  <c:v>1.4979675000004136</c:v>
                </c:pt>
                <c:pt idx="16">
                  <c:v>1.4908299999951851</c:v>
                </c:pt>
                <c:pt idx="17">
                  <c:v>1.4906399999945279</c:v>
                </c:pt>
                <c:pt idx="18">
                  <c:v>1.4902599999950326</c:v>
                </c:pt>
                <c:pt idx="19">
                  <c:v>1.488165000000663</c:v>
                </c:pt>
                <c:pt idx="20">
                  <c:v>1.473070000001826</c:v>
                </c:pt>
                <c:pt idx="21">
                  <c:v>1.4778800000003685</c:v>
                </c:pt>
                <c:pt idx="22">
                  <c:v>1.4787850000011531</c:v>
                </c:pt>
                <c:pt idx="23">
                  <c:v>1.4723624999951426</c:v>
                </c:pt>
                <c:pt idx="24">
                  <c:v>1.4700774999946589</c:v>
                </c:pt>
                <c:pt idx="25">
                  <c:v>1.4546975000012026</c:v>
                </c:pt>
                <c:pt idx="26">
                  <c:v>1.4754124999999476</c:v>
                </c:pt>
                <c:pt idx="27">
                  <c:v>1.4582224999994651</c:v>
                </c:pt>
                <c:pt idx="28">
                  <c:v>1.4644200000020646</c:v>
                </c:pt>
                <c:pt idx="29">
                  <c:v>1.4502300000003743</c:v>
                </c:pt>
                <c:pt idx="30">
                  <c:v>1.4408575000015844</c:v>
                </c:pt>
                <c:pt idx="31">
                  <c:v>1.451382499999454</c:v>
                </c:pt>
                <c:pt idx="32">
                  <c:v>1.4512875000000349</c:v>
                </c:pt>
                <c:pt idx="33">
                  <c:v>1.445529999995415</c:v>
                </c:pt>
                <c:pt idx="34">
                  <c:v>1.4403399999955582</c:v>
                </c:pt>
                <c:pt idx="35">
                  <c:v>1.4411499999951047</c:v>
                </c:pt>
                <c:pt idx="36">
                  <c:v>1.4409599999944476</c:v>
                </c:pt>
                <c:pt idx="37">
                  <c:v>1.3411125000002357</c:v>
                </c:pt>
                <c:pt idx="38">
                  <c:v>1.4168275000010908</c:v>
                </c:pt>
                <c:pt idx="39">
                  <c:v>1.4185949999955483</c:v>
                </c:pt>
                <c:pt idx="40">
                  <c:v>1.4192149999944377</c:v>
                </c:pt>
                <c:pt idx="41">
                  <c:v>1.3877699999939068</c:v>
                </c:pt>
                <c:pt idx="42">
                  <c:v>1.3886274999949819</c:v>
                </c:pt>
                <c:pt idx="43">
                  <c:v>1.3820674999951734</c:v>
                </c:pt>
                <c:pt idx="44">
                  <c:v>1.3657249999941996</c:v>
                </c:pt>
                <c:pt idx="45">
                  <c:v>1.3377699999946344</c:v>
                </c:pt>
                <c:pt idx="46">
                  <c:v>1.3367749999943044</c:v>
                </c:pt>
                <c:pt idx="47">
                  <c:v>1.3239124999981868</c:v>
                </c:pt>
                <c:pt idx="48">
                  <c:v>1.3119950000000244</c:v>
                </c:pt>
                <c:pt idx="49">
                  <c:v>1.3041849999990518</c:v>
                </c:pt>
                <c:pt idx="50">
                  <c:v>1.2919424999981857</c:v>
                </c:pt>
                <c:pt idx="51">
                  <c:v>1.2868949999974575</c:v>
                </c:pt>
                <c:pt idx="52">
                  <c:v>1.2682149999964167</c:v>
                </c:pt>
                <c:pt idx="53">
                  <c:v>1.2564299999976356</c:v>
                </c:pt>
                <c:pt idx="54">
                  <c:v>1.2472849999958271</c:v>
                </c:pt>
                <c:pt idx="55">
                  <c:v>1.2166524999956891</c:v>
                </c:pt>
                <c:pt idx="56">
                  <c:v>1.2131899999967573</c:v>
                </c:pt>
                <c:pt idx="57">
                  <c:v>1.1813449999990553</c:v>
                </c:pt>
                <c:pt idx="58">
                  <c:v>1.134032500000103</c:v>
                </c:pt>
                <c:pt idx="59">
                  <c:v>1.1344949999984237</c:v>
                </c:pt>
                <c:pt idx="60">
                  <c:v>1.1116249999959109</c:v>
                </c:pt>
                <c:pt idx="61">
                  <c:v>1.1090349999994942</c:v>
                </c:pt>
                <c:pt idx="62">
                  <c:v>1.1140924999999697</c:v>
                </c:pt>
                <c:pt idx="63">
                  <c:v>1.0752324999975826</c:v>
                </c:pt>
                <c:pt idx="64">
                  <c:v>1.0734725000002072</c:v>
                </c:pt>
                <c:pt idx="65">
                  <c:v>1.0612899999960064</c:v>
                </c:pt>
                <c:pt idx="66">
                  <c:v>1.0601950000000215</c:v>
                </c:pt>
                <c:pt idx="67">
                  <c:v>0.97779999999875145</c:v>
                </c:pt>
                <c:pt idx="68">
                  <c:v>0.95724499999960244</c:v>
                </c:pt>
                <c:pt idx="69">
                  <c:v>0.89781249999941792</c:v>
                </c:pt>
                <c:pt idx="70">
                  <c:v>0.87919999999940046</c:v>
                </c:pt>
                <c:pt idx="71">
                  <c:v>0.88982000000032713</c:v>
                </c:pt>
                <c:pt idx="72">
                  <c:v>0.87772499999846332</c:v>
                </c:pt>
                <c:pt idx="73">
                  <c:v>0.8772499999977299</c:v>
                </c:pt>
                <c:pt idx="74">
                  <c:v>0.87415499999769963</c:v>
                </c:pt>
                <c:pt idx="75">
                  <c:v>0.87305999999807682</c:v>
                </c:pt>
                <c:pt idx="76">
                  <c:v>0.87977499999760767</c:v>
                </c:pt>
                <c:pt idx="77">
                  <c:v>0.8646374999989348</c:v>
                </c:pt>
                <c:pt idx="78">
                  <c:v>0.87054250000073807</c:v>
                </c:pt>
                <c:pt idx="79">
                  <c:v>0.87587749999875086</c:v>
                </c:pt>
                <c:pt idx="80">
                  <c:v>0.86668749999807915</c:v>
                </c:pt>
                <c:pt idx="81">
                  <c:v>0.87149749999662163</c:v>
                </c:pt>
                <c:pt idx="82">
                  <c:v>0.872117499999149</c:v>
                </c:pt>
                <c:pt idx="83">
                  <c:v>0.85864249999940512</c:v>
                </c:pt>
                <c:pt idx="84">
                  <c:v>0.86745499999960884</c:v>
                </c:pt>
                <c:pt idx="85">
                  <c:v>0.85988499999803025</c:v>
                </c:pt>
                <c:pt idx="86">
                  <c:v>0.85778999999820371</c:v>
                </c:pt>
                <c:pt idx="87">
                  <c:v>0.86159999999654246</c:v>
                </c:pt>
                <c:pt idx="88">
                  <c:v>0.83140999999886844</c:v>
                </c:pt>
                <c:pt idx="89">
                  <c:v>0.85193749999962165</c:v>
                </c:pt>
                <c:pt idx="90">
                  <c:v>0.85484249999717576</c:v>
                </c:pt>
                <c:pt idx="91">
                  <c:v>0.84874749999653432</c:v>
                </c:pt>
                <c:pt idx="92">
                  <c:v>0.85136749999583117</c:v>
                </c:pt>
                <c:pt idx="93">
                  <c:v>0.8521775000008347</c:v>
                </c:pt>
                <c:pt idx="94">
                  <c:v>0.84951249999721767</c:v>
                </c:pt>
                <c:pt idx="95">
                  <c:v>0.85022749999916414</c:v>
                </c:pt>
                <c:pt idx="96">
                  <c:v>0.83956499999840162</c:v>
                </c:pt>
                <c:pt idx="97">
                  <c:v>0.83923499999946216</c:v>
                </c:pt>
                <c:pt idx="98">
                  <c:v>0.83018999999694643</c:v>
                </c:pt>
                <c:pt idx="99">
                  <c:v>0.82852749999801745</c:v>
                </c:pt>
                <c:pt idx="100">
                  <c:v>0.82543250000162516</c:v>
                </c:pt>
                <c:pt idx="101">
                  <c:v>0.82633749999877182</c:v>
                </c:pt>
                <c:pt idx="102">
                  <c:v>0.82886249999864958</c:v>
                </c:pt>
                <c:pt idx="103">
                  <c:v>0.74660500000027241</c:v>
                </c:pt>
                <c:pt idx="104">
                  <c:v>0.74251000000003842</c:v>
                </c:pt>
                <c:pt idx="105">
                  <c:v>0.74531999999817344</c:v>
                </c:pt>
                <c:pt idx="106">
                  <c:v>0.74512999999933527</c:v>
                </c:pt>
                <c:pt idx="107">
                  <c:v>0.72999249999702442</c:v>
                </c:pt>
                <c:pt idx="108">
                  <c:v>0.72751749999952153</c:v>
                </c:pt>
                <c:pt idx="109">
                  <c:v>0.72476499999902444</c:v>
                </c:pt>
                <c:pt idx="110">
                  <c:v>0.70715249999557273</c:v>
                </c:pt>
                <c:pt idx="111">
                  <c:v>0.69930499999827589</c:v>
                </c:pt>
                <c:pt idx="112">
                  <c:v>0.68115499999839813</c:v>
                </c:pt>
                <c:pt idx="113">
                  <c:v>0.64599499999894761</c:v>
                </c:pt>
                <c:pt idx="114">
                  <c:v>0.63245000000097207</c:v>
                </c:pt>
                <c:pt idx="115">
                  <c:v>0.62603249999665422</c:v>
                </c:pt>
                <c:pt idx="116">
                  <c:v>0.56518249999862746</c:v>
                </c:pt>
                <c:pt idx="117">
                  <c:v>0.54876249999870197</c:v>
                </c:pt>
                <c:pt idx="118">
                  <c:v>0.53966749999744934</c:v>
                </c:pt>
                <c:pt idx="119">
                  <c:v>0.53847749999840744</c:v>
                </c:pt>
                <c:pt idx="120">
                  <c:v>0.54119249999712338</c:v>
                </c:pt>
                <c:pt idx="121">
                  <c:v>0.53090750000046683</c:v>
                </c:pt>
                <c:pt idx="122">
                  <c:v>0.53581249999842839</c:v>
                </c:pt>
                <c:pt idx="123">
                  <c:v>0.54043499999897904</c:v>
                </c:pt>
                <c:pt idx="124">
                  <c:v>0.55024499999854015</c:v>
                </c:pt>
                <c:pt idx="125">
                  <c:v>0.55605500000092434</c:v>
                </c:pt>
                <c:pt idx="126">
                  <c:v>0.54886500000066007</c:v>
                </c:pt>
                <c:pt idx="127">
                  <c:v>0.54157999999733875</c:v>
                </c:pt>
                <c:pt idx="128">
                  <c:v>0.54148499999791966</c:v>
                </c:pt>
                <c:pt idx="129">
                  <c:v>0.5382949999984703</c:v>
                </c:pt>
                <c:pt idx="130">
                  <c:v>0.53819999999905122</c:v>
                </c:pt>
                <c:pt idx="131">
                  <c:v>0.53481999999712571</c:v>
                </c:pt>
                <c:pt idx="132">
                  <c:v>0.53643999999985681</c:v>
                </c:pt>
                <c:pt idx="133">
                  <c:v>0.53215500000078464</c:v>
                </c:pt>
                <c:pt idx="134">
                  <c:v>0.52905999999711639</c:v>
                </c:pt>
                <c:pt idx="135">
                  <c:v>0.53392000000167172</c:v>
                </c:pt>
                <c:pt idx="136">
                  <c:v>0.54263499999797205</c:v>
                </c:pt>
                <c:pt idx="137">
                  <c:v>0.49644500000067637</c:v>
                </c:pt>
                <c:pt idx="138">
                  <c:v>0.52330249999795342</c:v>
                </c:pt>
                <c:pt idx="139">
                  <c:v>0.52882749999844236</c:v>
                </c:pt>
                <c:pt idx="140">
                  <c:v>0.52844749999712803</c:v>
                </c:pt>
                <c:pt idx="141">
                  <c:v>0.52159249999749591</c:v>
                </c:pt>
                <c:pt idx="142">
                  <c:v>0.52430749999621185</c:v>
                </c:pt>
                <c:pt idx="143">
                  <c:v>0.53769000000102096</c:v>
                </c:pt>
                <c:pt idx="144">
                  <c:v>0.53040500000133761</c:v>
                </c:pt>
                <c:pt idx="145">
                  <c:v>0.51702499999737483</c:v>
                </c:pt>
                <c:pt idx="146">
                  <c:v>0.52073999999993248</c:v>
                </c:pt>
                <c:pt idx="147">
                  <c:v>0.51964499999667169</c:v>
                </c:pt>
                <c:pt idx="148">
                  <c:v>0.50765250000040396</c:v>
                </c:pt>
                <c:pt idx="149">
                  <c:v>0.51346249999915017</c:v>
                </c:pt>
                <c:pt idx="150">
                  <c:v>0.51013249999959953</c:v>
                </c:pt>
                <c:pt idx="151">
                  <c:v>0.51484749999872292</c:v>
                </c:pt>
                <c:pt idx="152">
                  <c:v>0.5048049999968498</c:v>
                </c:pt>
                <c:pt idx="153">
                  <c:v>0.50370999999722699</c:v>
                </c:pt>
                <c:pt idx="154">
                  <c:v>0.50661499999841908</c:v>
                </c:pt>
                <c:pt idx="155">
                  <c:v>0.49647499999991851</c:v>
                </c:pt>
                <c:pt idx="156">
                  <c:v>0.49852499999906286</c:v>
                </c:pt>
                <c:pt idx="157">
                  <c:v>0.48142999999981839</c:v>
                </c:pt>
                <c:pt idx="158">
                  <c:v>0.49319749999995111</c:v>
                </c:pt>
                <c:pt idx="159">
                  <c:v>0.49453499999799533</c:v>
                </c:pt>
                <c:pt idx="160">
                  <c:v>0.4923449999987497</c:v>
                </c:pt>
                <c:pt idx="161">
                  <c:v>0.48667999999815947</c:v>
                </c:pt>
                <c:pt idx="162">
                  <c:v>0.48434999999881256</c:v>
                </c:pt>
                <c:pt idx="163">
                  <c:v>0.48096999999688705</c:v>
                </c:pt>
                <c:pt idx="164">
                  <c:v>0.47968499999842606</c:v>
                </c:pt>
                <c:pt idx="165">
                  <c:v>0.48225749999983236</c:v>
                </c:pt>
                <c:pt idx="166">
                  <c:v>0.48002249999990454</c:v>
                </c:pt>
                <c:pt idx="167">
                  <c:v>0.46770249999826774</c:v>
                </c:pt>
                <c:pt idx="168">
                  <c:v>0.4730874999986554</c:v>
                </c:pt>
                <c:pt idx="169">
                  <c:v>0.47580249999737134</c:v>
                </c:pt>
                <c:pt idx="171">
                  <c:v>0.45795749999888358</c:v>
                </c:pt>
                <c:pt idx="172">
                  <c:v>0.36596250000002328</c:v>
                </c:pt>
                <c:pt idx="173">
                  <c:v>0.46348749999742722</c:v>
                </c:pt>
                <c:pt idx="174">
                  <c:v>0.44173749999754364</c:v>
                </c:pt>
                <c:pt idx="175">
                  <c:v>0.43903249999857508</c:v>
                </c:pt>
                <c:pt idx="176">
                  <c:v>0.43703000000095926</c:v>
                </c:pt>
                <c:pt idx="177">
                  <c:v>0.43160499999794411</c:v>
                </c:pt>
                <c:pt idx="178">
                  <c:v>0.43162999999913154</c:v>
                </c:pt>
                <c:pt idx="179">
                  <c:v>0.4310849999965285</c:v>
                </c:pt>
                <c:pt idx="180">
                  <c:v>0.41365750000113621</c:v>
                </c:pt>
                <c:pt idx="181">
                  <c:v>0.41446749999886379</c:v>
                </c:pt>
                <c:pt idx="182">
                  <c:v>0.41760749999957625</c:v>
                </c:pt>
                <c:pt idx="183">
                  <c:v>0.41841249999924912</c:v>
                </c:pt>
                <c:pt idx="184">
                  <c:v>0.41447749999861117</c:v>
                </c:pt>
                <c:pt idx="185">
                  <c:v>0.42642749999868101</c:v>
                </c:pt>
                <c:pt idx="186">
                  <c:v>0.43823749999864958</c:v>
                </c:pt>
                <c:pt idx="187">
                  <c:v>0.40771499999755179</c:v>
                </c:pt>
                <c:pt idx="188">
                  <c:v>0.410039999998844</c:v>
                </c:pt>
                <c:pt idx="189">
                  <c:v>0.39985749999686959</c:v>
                </c:pt>
                <c:pt idx="190">
                  <c:v>0.39692250000007334</c:v>
                </c:pt>
                <c:pt idx="191">
                  <c:v>0.39187499999752617</c:v>
                </c:pt>
                <c:pt idx="192">
                  <c:v>0.38381749999825843</c:v>
                </c:pt>
                <c:pt idx="193">
                  <c:v>0.38142749999678927</c:v>
                </c:pt>
                <c:pt idx="194">
                  <c:v>0.36628249999921536</c:v>
                </c:pt>
                <c:pt idx="195">
                  <c:v>0.35862749999796506</c:v>
                </c:pt>
                <c:pt idx="196">
                  <c:v>0.36255249999885564</c:v>
                </c:pt>
                <c:pt idx="197">
                  <c:v>0.34238749999713036</c:v>
                </c:pt>
                <c:pt idx="198">
                  <c:v>0.31983749999926658</c:v>
                </c:pt>
                <c:pt idx="199">
                  <c:v>0.32038249999823165</c:v>
                </c:pt>
                <c:pt idx="200">
                  <c:v>0.31675499999983003</c:v>
                </c:pt>
                <c:pt idx="201">
                  <c:v>0.30176500000015949</c:v>
                </c:pt>
                <c:pt idx="202">
                  <c:v>0.32271749999927124</c:v>
                </c:pt>
                <c:pt idx="203">
                  <c:v>0.32824249999612221</c:v>
                </c:pt>
                <c:pt idx="204">
                  <c:v>0.31386499999644002</c:v>
                </c:pt>
                <c:pt idx="205">
                  <c:v>0.31776999999783584</c:v>
                </c:pt>
                <c:pt idx="206">
                  <c:v>0.30257999999594176</c:v>
                </c:pt>
                <c:pt idx="207">
                  <c:v>0.30339000000094529</c:v>
                </c:pt>
                <c:pt idx="208">
                  <c:v>0.30929499999911059</c:v>
                </c:pt>
                <c:pt idx="209">
                  <c:v>0.30810500000006869</c:v>
                </c:pt>
                <c:pt idx="210">
                  <c:v>0.31281999999919208</c:v>
                </c:pt>
                <c:pt idx="211">
                  <c:v>0.31072499999936554</c:v>
                </c:pt>
                <c:pt idx="212">
                  <c:v>0.30343999999968219</c:v>
                </c:pt>
                <c:pt idx="213">
                  <c:v>0.31182249999619671</c:v>
                </c:pt>
                <c:pt idx="214">
                  <c:v>0.30587249999734922</c:v>
                </c:pt>
                <c:pt idx="215">
                  <c:v>0.28394249999837484</c:v>
                </c:pt>
                <c:pt idx="216">
                  <c:v>0.27651999999943655</c:v>
                </c:pt>
                <c:pt idx="217">
                  <c:v>0.26624250000168104</c:v>
                </c:pt>
                <c:pt idx="218">
                  <c:v>0.2265350000016042</c:v>
                </c:pt>
                <c:pt idx="219">
                  <c:v>0.2483524999988731</c:v>
                </c:pt>
                <c:pt idx="220">
                  <c:v>0.24160000000119908</c:v>
                </c:pt>
                <c:pt idx="221">
                  <c:v>9.7499999974388629E-3</c:v>
                </c:pt>
                <c:pt idx="222">
                  <c:v>-6.6264749999390915E-2</c:v>
                </c:pt>
                <c:pt idx="223">
                  <c:v>9.5142499998473795E-2</c:v>
                </c:pt>
                <c:pt idx="224">
                  <c:v>9.4180000000051223E-2</c:v>
                </c:pt>
                <c:pt idx="225">
                  <c:v>5.769000000145752E-2</c:v>
                </c:pt>
                <c:pt idx="226">
                  <c:v>5.0835000001825392E-2</c:v>
                </c:pt>
                <c:pt idx="227">
                  <c:v>4.9317500001052395E-2</c:v>
                </c:pt>
                <c:pt idx="234">
                  <c:v>3.2944999999017455E-2</c:v>
                </c:pt>
                <c:pt idx="235">
                  <c:v>3.6542499998176936E-2</c:v>
                </c:pt>
                <c:pt idx="237">
                  <c:v>3.0477500004053582E-2</c:v>
                </c:pt>
                <c:pt idx="254">
                  <c:v>-3.8524999981746078E-3</c:v>
                </c:pt>
                <c:pt idx="266">
                  <c:v>-5.5174999943119474E-3</c:v>
                </c:pt>
                <c:pt idx="271">
                  <c:v>-1.6317500005243346E-2</c:v>
                </c:pt>
                <c:pt idx="274">
                  <c:v>-1.7777499997464474E-2</c:v>
                </c:pt>
                <c:pt idx="280">
                  <c:v>-2.2445000002335291E-2</c:v>
                </c:pt>
                <c:pt idx="283">
                  <c:v>-1.9014999998034909E-2</c:v>
                </c:pt>
                <c:pt idx="286">
                  <c:v>-2.0947500001057051E-2</c:v>
                </c:pt>
                <c:pt idx="287">
                  <c:v>-2.7872500002558809E-2</c:v>
                </c:pt>
                <c:pt idx="288">
                  <c:v>-2.7872499995282851E-2</c:v>
                </c:pt>
                <c:pt idx="289">
                  <c:v>-2.9137500001525041E-2</c:v>
                </c:pt>
                <c:pt idx="290">
                  <c:v>-2.953249999700347E-2</c:v>
                </c:pt>
                <c:pt idx="292">
                  <c:v>-4.198750000068685E-2</c:v>
                </c:pt>
                <c:pt idx="309">
                  <c:v>-2.8952500004379544E-2</c:v>
                </c:pt>
                <c:pt idx="317">
                  <c:v>-3.2462499999382999E-2</c:v>
                </c:pt>
                <c:pt idx="318">
                  <c:v>-3.2462499999382999E-2</c:v>
                </c:pt>
                <c:pt idx="334">
                  <c:v>-7.2054999996908009E-2</c:v>
                </c:pt>
                <c:pt idx="339">
                  <c:v>-9.233249999670079E-2</c:v>
                </c:pt>
                <c:pt idx="353">
                  <c:v>-3.5077499996987171E-2</c:v>
                </c:pt>
                <c:pt idx="358">
                  <c:v>-3.5562500001105946E-2</c:v>
                </c:pt>
                <c:pt idx="373">
                  <c:v>-3.8702500001818407E-2</c:v>
                </c:pt>
                <c:pt idx="383">
                  <c:v>-6.6767500000423752E-2</c:v>
                </c:pt>
                <c:pt idx="384">
                  <c:v>-6.505250000191154E-2</c:v>
                </c:pt>
                <c:pt idx="393">
                  <c:v>-3.7217500001133885E-2</c:v>
                </c:pt>
                <c:pt idx="433">
                  <c:v>-3.628000000026077E-2</c:v>
                </c:pt>
                <c:pt idx="456">
                  <c:v>-0.12258624999958556</c:v>
                </c:pt>
                <c:pt idx="459">
                  <c:v>-0.12385124999855179</c:v>
                </c:pt>
                <c:pt idx="460">
                  <c:v>-0.12424624999403022</c:v>
                </c:pt>
                <c:pt idx="474">
                  <c:v>-4.34224999989965E-2</c:v>
                </c:pt>
                <c:pt idx="475">
                  <c:v>-3.7612499996612314E-2</c:v>
                </c:pt>
                <c:pt idx="485">
                  <c:v>-0.1367012499977136</c:v>
                </c:pt>
                <c:pt idx="531">
                  <c:v>-2.0782500003406312E-2</c:v>
                </c:pt>
                <c:pt idx="532">
                  <c:v>-2.0877499999187421E-2</c:v>
                </c:pt>
                <c:pt idx="8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7-4145-A3FA-33AA76B417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228">
                  <c:v>4.3842500002938323E-2</c:v>
                </c:pt>
                <c:pt idx="229">
                  <c:v>6.5799999996670522E-2</c:v>
                </c:pt>
                <c:pt idx="230">
                  <c:v>4.1514999997161794E-2</c:v>
                </c:pt>
                <c:pt idx="231">
                  <c:v>4.3514999997569248E-2</c:v>
                </c:pt>
                <c:pt idx="232">
                  <c:v>3.4039999998640269E-2</c:v>
                </c:pt>
                <c:pt idx="233">
                  <c:v>5.5039999999280553E-2</c:v>
                </c:pt>
                <c:pt idx="236">
                  <c:v>3.9947500001289882E-2</c:v>
                </c:pt>
                <c:pt idx="238">
                  <c:v>3.9382499999192078E-2</c:v>
                </c:pt>
                <c:pt idx="239">
                  <c:v>4.1812499999650754E-2</c:v>
                </c:pt>
                <c:pt idx="240">
                  <c:v>1.7484999996668193E-2</c:v>
                </c:pt>
                <c:pt idx="241">
                  <c:v>2.2484999994048849E-2</c:v>
                </c:pt>
                <c:pt idx="242">
                  <c:v>3.7484999993466772E-2</c:v>
                </c:pt>
                <c:pt idx="243">
                  <c:v>2.4725000002945308E-2</c:v>
                </c:pt>
                <c:pt idx="244">
                  <c:v>2.3257499997271225E-2</c:v>
                </c:pt>
                <c:pt idx="245">
                  <c:v>1.8449999995937105E-2</c:v>
                </c:pt>
                <c:pt idx="246">
                  <c:v>6.0249999951338395E-3</c:v>
                </c:pt>
                <c:pt idx="247">
                  <c:v>1.0024999995948747E-2</c:v>
                </c:pt>
                <c:pt idx="248">
                  <c:v>1.2644999995245598E-2</c:v>
                </c:pt>
                <c:pt idx="249">
                  <c:v>6.4175000006798655E-3</c:v>
                </c:pt>
                <c:pt idx="250">
                  <c:v>1.2710000002698507E-2</c:v>
                </c:pt>
                <c:pt idx="251">
                  <c:v>1.4250000022002496E-3</c:v>
                </c:pt>
                <c:pt idx="252">
                  <c:v>-3.3325000040349551E-3</c:v>
                </c:pt>
                <c:pt idx="253">
                  <c:v>-1.1374999958206899E-3</c:v>
                </c:pt>
                <c:pt idx="255">
                  <c:v>1.2575000000651926E-3</c:v>
                </c:pt>
                <c:pt idx="256">
                  <c:v>1.4162500003294554E-2</c:v>
                </c:pt>
                <c:pt idx="257">
                  <c:v>1.3067500003671739E-2</c:v>
                </c:pt>
                <c:pt idx="258">
                  <c:v>2.1699999997508712E-3</c:v>
                </c:pt>
                <c:pt idx="259">
                  <c:v>2.0749999966938049E-3</c:v>
                </c:pt>
                <c:pt idx="260">
                  <c:v>-1.6590000006544869E-2</c:v>
                </c:pt>
                <c:pt idx="261">
                  <c:v>-5.9000000328524038E-4</c:v>
                </c:pt>
                <c:pt idx="262">
                  <c:v>-4.1599999967729673E-3</c:v>
                </c:pt>
                <c:pt idx="263">
                  <c:v>-1.9999999996798579E-2</c:v>
                </c:pt>
                <c:pt idx="264">
                  <c:v>-1.1517499995534308E-2</c:v>
                </c:pt>
                <c:pt idx="265">
                  <c:v>-1.1517499995534308E-2</c:v>
                </c:pt>
                <c:pt idx="267">
                  <c:v>-1.5467500001250301E-2</c:v>
                </c:pt>
                <c:pt idx="268">
                  <c:v>-1.4467499997408595E-2</c:v>
                </c:pt>
                <c:pt idx="269">
                  <c:v>-1.8510000001697335E-2</c:v>
                </c:pt>
                <c:pt idx="270">
                  <c:v>-1.8080000001646113E-2</c:v>
                </c:pt>
                <c:pt idx="272">
                  <c:v>-2.0882499993604142E-2</c:v>
                </c:pt>
                <c:pt idx="273">
                  <c:v>-1.6882500000065193E-2</c:v>
                </c:pt>
                <c:pt idx="275">
                  <c:v>-2.9499999996914994E-2</c:v>
                </c:pt>
                <c:pt idx="276">
                  <c:v>-1.4307500001450535E-2</c:v>
                </c:pt>
                <c:pt idx="277">
                  <c:v>-1.2307500001043081E-2</c:v>
                </c:pt>
                <c:pt idx="278">
                  <c:v>-1.1307499997201376E-2</c:v>
                </c:pt>
                <c:pt idx="279">
                  <c:v>-1.7780000001948792E-2</c:v>
                </c:pt>
                <c:pt idx="281">
                  <c:v>-2.0445000001927838E-2</c:v>
                </c:pt>
                <c:pt idx="282">
                  <c:v>-1.3919999997597188E-2</c:v>
                </c:pt>
                <c:pt idx="284">
                  <c:v>-1.7014999997627456E-2</c:v>
                </c:pt>
                <c:pt idx="285">
                  <c:v>-2.2394999999960419E-2</c:v>
                </c:pt>
                <c:pt idx="291">
                  <c:v>-3.823499999998603E-2</c:v>
                </c:pt>
                <c:pt idx="293">
                  <c:v>-2.3840000001655426E-2</c:v>
                </c:pt>
                <c:pt idx="294">
                  <c:v>-1.9935000003897585E-2</c:v>
                </c:pt>
                <c:pt idx="295">
                  <c:v>-1.5935000003082678E-2</c:v>
                </c:pt>
                <c:pt idx="296">
                  <c:v>-1.2935000006109476E-2</c:v>
                </c:pt>
                <c:pt idx="297">
                  <c:v>-2.6212499993562233E-2</c:v>
                </c:pt>
                <c:pt idx="298">
                  <c:v>-7.2352499999396969E-2</c:v>
                </c:pt>
                <c:pt idx="299">
                  <c:v>-6.9732500000100117E-2</c:v>
                </c:pt>
                <c:pt idx="300">
                  <c:v>-2.6205000001937151E-2</c:v>
                </c:pt>
                <c:pt idx="301">
                  <c:v>-1.8205000000307336E-2</c:v>
                </c:pt>
                <c:pt idx="302">
                  <c:v>-1.8205000000307336E-2</c:v>
                </c:pt>
                <c:pt idx="303">
                  <c:v>-8.2577500004845206E-2</c:v>
                </c:pt>
                <c:pt idx="304">
                  <c:v>-2.8862499995739199E-2</c:v>
                </c:pt>
                <c:pt idx="305">
                  <c:v>-3.1052499994984828E-2</c:v>
                </c:pt>
                <c:pt idx="306">
                  <c:v>-1.2432499999704305E-2</c:v>
                </c:pt>
                <c:pt idx="307">
                  <c:v>-1.5287499998521525E-2</c:v>
                </c:pt>
                <c:pt idx="310">
                  <c:v>-3.9614999994228128E-2</c:v>
                </c:pt>
                <c:pt idx="311">
                  <c:v>-4.9987499995040707E-2</c:v>
                </c:pt>
                <c:pt idx="312">
                  <c:v>-2.7082499997050036E-2</c:v>
                </c:pt>
                <c:pt idx="313">
                  <c:v>-3.2177499997487757E-2</c:v>
                </c:pt>
                <c:pt idx="314">
                  <c:v>-3.4272500000952277E-2</c:v>
                </c:pt>
                <c:pt idx="315">
                  <c:v>-3.4367499996733386E-2</c:v>
                </c:pt>
                <c:pt idx="316">
                  <c:v>-3.4462499999790452E-2</c:v>
                </c:pt>
                <c:pt idx="319">
                  <c:v>-8.7747500001569279E-2</c:v>
                </c:pt>
                <c:pt idx="320">
                  <c:v>-2.4507499998435378E-2</c:v>
                </c:pt>
                <c:pt idx="321">
                  <c:v>-4.0352500000153668E-2</c:v>
                </c:pt>
                <c:pt idx="322">
                  <c:v>-2.6637499999196734E-2</c:v>
                </c:pt>
                <c:pt idx="323">
                  <c:v>-2.4922500000684522E-2</c:v>
                </c:pt>
                <c:pt idx="324">
                  <c:v>-2.5017499996465631E-2</c:v>
                </c:pt>
                <c:pt idx="325">
                  <c:v>-2.8302499995334074E-2</c:v>
                </c:pt>
                <c:pt idx="326">
                  <c:v>-0.10339749999548076</c:v>
                </c:pt>
                <c:pt idx="327">
                  <c:v>-2.9397500002232846E-2</c:v>
                </c:pt>
                <c:pt idx="328">
                  <c:v>-2.9397499994956888E-2</c:v>
                </c:pt>
                <c:pt idx="329">
                  <c:v>-2.9492499998013955E-2</c:v>
                </c:pt>
                <c:pt idx="330">
                  <c:v>-9.1587499999150168E-2</c:v>
                </c:pt>
                <c:pt idx="331">
                  <c:v>-8.2777499999792781E-2</c:v>
                </c:pt>
                <c:pt idx="332">
                  <c:v>-2.9872500002966262E-2</c:v>
                </c:pt>
                <c:pt idx="333">
                  <c:v>-3.4294999997655395E-2</c:v>
                </c:pt>
                <c:pt idx="335">
                  <c:v>-6.3054999998712447E-2</c:v>
                </c:pt>
                <c:pt idx="336">
                  <c:v>-6.723749999946449E-2</c:v>
                </c:pt>
                <c:pt idx="337">
                  <c:v>-3.5237500000221189E-2</c:v>
                </c:pt>
                <c:pt idx="338">
                  <c:v>-9.6332499997515697E-2</c:v>
                </c:pt>
                <c:pt idx="340">
                  <c:v>-0.10833000000275206</c:v>
                </c:pt>
                <c:pt idx="341">
                  <c:v>-3.5329999998793937E-2</c:v>
                </c:pt>
                <c:pt idx="342">
                  <c:v>-2.2514999996928964E-2</c:v>
                </c:pt>
                <c:pt idx="343">
                  <c:v>-3.9705000002868474E-2</c:v>
                </c:pt>
                <c:pt idx="344">
                  <c:v>-3.6800000001676381E-2</c:v>
                </c:pt>
                <c:pt idx="345">
                  <c:v>-3.5797500000626314E-2</c:v>
                </c:pt>
                <c:pt idx="346">
                  <c:v>-2.6937499998894054E-2</c:v>
                </c:pt>
                <c:pt idx="347">
                  <c:v>-2.712749999773223E-2</c:v>
                </c:pt>
                <c:pt idx="348">
                  <c:v>-3.65075000008801E-2</c:v>
                </c:pt>
                <c:pt idx="349">
                  <c:v>-4.0887499999371357E-2</c:v>
                </c:pt>
                <c:pt idx="350">
                  <c:v>-3.9982499998586718E-2</c:v>
                </c:pt>
                <c:pt idx="351">
                  <c:v>-3.3982499997364357E-2</c:v>
                </c:pt>
                <c:pt idx="352">
                  <c:v>-4.3077499998616986E-2</c:v>
                </c:pt>
                <c:pt idx="354">
                  <c:v>-3.1077499996172264E-2</c:v>
                </c:pt>
                <c:pt idx="355">
                  <c:v>-2.3077500001818407E-2</c:v>
                </c:pt>
                <c:pt idx="356">
                  <c:v>-3.1172499999229331E-2</c:v>
                </c:pt>
                <c:pt idx="357">
                  <c:v>-3.6362500002724119E-2</c:v>
                </c:pt>
                <c:pt idx="359">
                  <c:v>-3.4362500002316665E-2</c:v>
                </c:pt>
                <c:pt idx="360">
                  <c:v>-3.6457499998505227E-2</c:v>
                </c:pt>
                <c:pt idx="361">
                  <c:v>-3.0457500004558824E-2</c:v>
                </c:pt>
                <c:pt idx="362">
                  <c:v>-3.0457500004558824E-2</c:v>
                </c:pt>
                <c:pt idx="363">
                  <c:v>-3.0457499997282866E-2</c:v>
                </c:pt>
                <c:pt idx="364">
                  <c:v>-3.9170000003650784E-2</c:v>
                </c:pt>
                <c:pt idx="365">
                  <c:v>-3.726499999902444E-2</c:v>
                </c:pt>
                <c:pt idx="366">
                  <c:v>-3.5312500003783498E-2</c:v>
                </c:pt>
                <c:pt idx="367">
                  <c:v>-3.9262500002223533E-2</c:v>
                </c:pt>
                <c:pt idx="368">
                  <c:v>-3.8880000000062864E-2</c:v>
                </c:pt>
                <c:pt idx="369">
                  <c:v>-3.2924999999522697E-2</c:v>
                </c:pt>
                <c:pt idx="370">
                  <c:v>-4.0157499999622814E-2</c:v>
                </c:pt>
                <c:pt idx="371">
                  <c:v>-3.6822499998379499E-2</c:v>
                </c:pt>
                <c:pt idx="372">
                  <c:v>-3.8012500001059379E-2</c:v>
                </c:pt>
                <c:pt idx="374">
                  <c:v>-3.7202500003331807E-2</c:v>
                </c:pt>
                <c:pt idx="375">
                  <c:v>-4.9392499997338746E-2</c:v>
                </c:pt>
                <c:pt idx="376">
                  <c:v>-3.6820000001171138E-2</c:v>
                </c:pt>
                <c:pt idx="377">
                  <c:v>-3.8915000004635658E-2</c:v>
                </c:pt>
                <c:pt idx="378">
                  <c:v>-4.1960000002291054E-2</c:v>
                </c:pt>
                <c:pt idx="379">
                  <c:v>-3.7055000000691507E-2</c:v>
                </c:pt>
                <c:pt idx="380">
                  <c:v>-4.2150000001129229E-2</c:v>
                </c:pt>
                <c:pt idx="381">
                  <c:v>-6.8292500007373746E-2</c:v>
                </c:pt>
                <c:pt idx="382">
                  <c:v>-6.5387499998905696E-2</c:v>
                </c:pt>
                <c:pt idx="386">
                  <c:v>-4.2759999996633269E-2</c:v>
                </c:pt>
                <c:pt idx="387">
                  <c:v>-3.8045000001147855E-2</c:v>
                </c:pt>
                <c:pt idx="388">
                  <c:v>-3.3044999996491242E-2</c:v>
                </c:pt>
                <c:pt idx="390">
                  <c:v>-4.8377499995694961E-2</c:v>
                </c:pt>
                <c:pt idx="391">
                  <c:v>-3.8042500003939494E-2</c:v>
                </c:pt>
                <c:pt idx="392">
                  <c:v>-3.6327499998151325E-2</c:v>
                </c:pt>
                <c:pt idx="394">
                  <c:v>-4.1420000001380686E-2</c:v>
                </c:pt>
                <c:pt idx="395">
                  <c:v>-4.1515000004437752E-2</c:v>
                </c:pt>
                <c:pt idx="396">
                  <c:v>-3.5610000006272458E-2</c:v>
                </c:pt>
                <c:pt idx="397">
                  <c:v>-3.770500000246102E-2</c:v>
                </c:pt>
                <c:pt idx="398">
                  <c:v>-4.4800000003306195E-2</c:v>
                </c:pt>
                <c:pt idx="399">
                  <c:v>-2.6847500004805624E-2</c:v>
                </c:pt>
                <c:pt idx="400">
                  <c:v>-3.7895000001299195E-2</c:v>
                </c:pt>
                <c:pt idx="401">
                  <c:v>-2.5037499995960388E-2</c:v>
                </c:pt>
                <c:pt idx="402">
                  <c:v>-3.4322499996051192E-2</c:v>
                </c:pt>
                <c:pt idx="403">
                  <c:v>-3.3512499998323619E-2</c:v>
                </c:pt>
                <c:pt idx="404">
                  <c:v>-3.4892499999841675E-2</c:v>
                </c:pt>
                <c:pt idx="405">
                  <c:v>-3.8082500002929009E-2</c:v>
                </c:pt>
                <c:pt idx="406">
                  <c:v>-5.2224999999452848E-2</c:v>
                </c:pt>
                <c:pt idx="407">
                  <c:v>-3.6415000002307352E-2</c:v>
                </c:pt>
                <c:pt idx="408">
                  <c:v>-3.5510000001522712E-2</c:v>
                </c:pt>
                <c:pt idx="411">
                  <c:v>-3.1517499999608845E-2</c:v>
                </c:pt>
                <c:pt idx="412">
                  <c:v>-3.740749999997206E-2</c:v>
                </c:pt>
                <c:pt idx="413">
                  <c:v>-3.8502499999594875E-2</c:v>
                </c:pt>
                <c:pt idx="415">
                  <c:v>-3.6592500000551809E-2</c:v>
                </c:pt>
                <c:pt idx="416">
                  <c:v>-2.26875000007567E-2</c:v>
                </c:pt>
                <c:pt idx="417">
                  <c:v>-4.1582500001823064E-2</c:v>
                </c:pt>
                <c:pt idx="418">
                  <c:v>-3.8167500002600718E-2</c:v>
                </c:pt>
                <c:pt idx="420">
                  <c:v>-3.9262500002223533E-2</c:v>
                </c:pt>
                <c:pt idx="422">
                  <c:v>-3.8262499998381827E-2</c:v>
                </c:pt>
                <c:pt idx="423">
                  <c:v>-4.1252499999245629E-2</c:v>
                </c:pt>
                <c:pt idx="424">
                  <c:v>-3.54525000002468E-2</c:v>
                </c:pt>
                <c:pt idx="425">
                  <c:v>-3.4452500003681052E-2</c:v>
                </c:pt>
                <c:pt idx="426">
                  <c:v>-3.7642499999492429E-2</c:v>
                </c:pt>
                <c:pt idx="427">
                  <c:v>-3.6975000002712477E-2</c:v>
                </c:pt>
                <c:pt idx="430">
                  <c:v>-3.6019999999552965E-2</c:v>
                </c:pt>
                <c:pt idx="431">
                  <c:v>-0.16811500000039814</c:v>
                </c:pt>
                <c:pt idx="434">
                  <c:v>-4.2970000002242159E-2</c:v>
                </c:pt>
                <c:pt idx="435">
                  <c:v>-3.3969999996770639E-2</c:v>
                </c:pt>
                <c:pt idx="436">
                  <c:v>-3.8065000000642613E-2</c:v>
                </c:pt>
                <c:pt idx="437">
                  <c:v>-3.7064999996800907E-2</c:v>
                </c:pt>
                <c:pt idx="438">
                  <c:v>-3.1634999999369029E-2</c:v>
                </c:pt>
                <c:pt idx="439">
                  <c:v>-3.4822499997972045E-2</c:v>
                </c:pt>
                <c:pt idx="441">
                  <c:v>-3.4677499999816064E-2</c:v>
                </c:pt>
                <c:pt idx="442">
                  <c:v>-3.5772499999438878E-2</c:v>
                </c:pt>
                <c:pt idx="443">
                  <c:v>-3.39624999978696E-2</c:v>
                </c:pt>
                <c:pt idx="445">
                  <c:v>-3.3817499999713618E-2</c:v>
                </c:pt>
                <c:pt idx="446">
                  <c:v>-2.6817500001925509E-2</c:v>
                </c:pt>
                <c:pt idx="447">
                  <c:v>-3.4007499998551793E-2</c:v>
                </c:pt>
                <c:pt idx="448">
                  <c:v>-3.7102499998582061E-2</c:v>
                </c:pt>
                <c:pt idx="449">
                  <c:v>-3.7292500004696194E-2</c:v>
                </c:pt>
                <c:pt idx="450">
                  <c:v>-3.3292500003881287E-2</c:v>
                </c:pt>
                <c:pt idx="452">
                  <c:v>-2.9340000000956934E-2</c:v>
                </c:pt>
                <c:pt idx="453">
                  <c:v>-4.138750000129221E-2</c:v>
                </c:pt>
                <c:pt idx="454">
                  <c:v>-3.3387499999662396E-2</c:v>
                </c:pt>
                <c:pt idx="455">
                  <c:v>-4.2482500000915024E-2</c:v>
                </c:pt>
                <c:pt idx="457">
                  <c:v>-3.2195000007050112E-2</c:v>
                </c:pt>
                <c:pt idx="458">
                  <c:v>-3.6290000003646128E-2</c:v>
                </c:pt>
                <c:pt idx="461">
                  <c:v>-2.4955000000772998E-2</c:v>
                </c:pt>
                <c:pt idx="462">
                  <c:v>-2.4955000000772998E-2</c:v>
                </c:pt>
                <c:pt idx="464">
                  <c:v>-2.0000000004074536E-2</c:v>
                </c:pt>
                <c:pt idx="465">
                  <c:v>-3.7237500000628643E-2</c:v>
                </c:pt>
                <c:pt idx="466">
                  <c:v>-3.6237500004062895E-2</c:v>
                </c:pt>
                <c:pt idx="467">
                  <c:v>-3.2285000001138542E-2</c:v>
                </c:pt>
                <c:pt idx="468">
                  <c:v>-3.2380000004195608E-2</c:v>
                </c:pt>
                <c:pt idx="470">
                  <c:v>-2.7092500000435393E-2</c:v>
                </c:pt>
                <c:pt idx="471">
                  <c:v>-2.509250000002794E-2</c:v>
                </c:pt>
                <c:pt idx="472">
                  <c:v>-2.6757499996165279E-2</c:v>
                </c:pt>
                <c:pt idx="473">
                  <c:v>-2.7232499996898696E-2</c:v>
                </c:pt>
                <c:pt idx="476">
                  <c:v>-3.080249999766238E-2</c:v>
                </c:pt>
                <c:pt idx="477">
                  <c:v>-2.1802499999466818E-2</c:v>
                </c:pt>
                <c:pt idx="478">
                  <c:v>-2.9897499996877741E-2</c:v>
                </c:pt>
                <c:pt idx="481">
                  <c:v>-3.3087499999965075E-2</c:v>
                </c:pt>
                <c:pt idx="482">
                  <c:v>-3.5277499999210704E-2</c:v>
                </c:pt>
                <c:pt idx="483">
                  <c:v>-2.9277499997988343E-2</c:v>
                </c:pt>
                <c:pt idx="484">
                  <c:v>-2.6277500001015142E-2</c:v>
                </c:pt>
                <c:pt idx="486">
                  <c:v>-3.2562500004132744E-2</c:v>
                </c:pt>
                <c:pt idx="487">
                  <c:v>-3.056250000372529E-2</c:v>
                </c:pt>
                <c:pt idx="488">
                  <c:v>-2.9562499999883585E-2</c:v>
                </c:pt>
                <c:pt idx="489">
                  <c:v>-2.5562499999068677E-2</c:v>
                </c:pt>
                <c:pt idx="490">
                  <c:v>-3.1657500003348105E-2</c:v>
                </c:pt>
                <c:pt idx="491">
                  <c:v>-2.8752500002156012E-2</c:v>
                </c:pt>
                <c:pt idx="492">
                  <c:v>-3.8847499999974389E-2</c:v>
                </c:pt>
                <c:pt idx="493">
                  <c:v>-2.9847500001778826E-2</c:v>
                </c:pt>
                <c:pt idx="495">
                  <c:v>-2.4847500004398171E-2</c:v>
                </c:pt>
                <c:pt idx="496">
                  <c:v>-3.9942499999597203E-2</c:v>
                </c:pt>
                <c:pt idx="497">
                  <c:v>-3.094250000140164E-2</c:v>
                </c:pt>
                <c:pt idx="498">
                  <c:v>-2.9942500004835892E-2</c:v>
                </c:pt>
                <c:pt idx="499">
                  <c:v>-2.494250000017928E-2</c:v>
                </c:pt>
                <c:pt idx="503">
                  <c:v>-2.0932500003254972E-2</c:v>
                </c:pt>
                <c:pt idx="505">
                  <c:v>-3.1357499996374827E-2</c:v>
                </c:pt>
                <c:pt idx="506">
                  <c:v>-2.0452500000828877E-2</c:v>
                </c:pt>
                <c:pt idx="507">
                  <c:v>-3.064250000170432E-2</c:v>
                </c:pt>
                <c:pt idx="508">
                  <c:v>-2.9642499997862615E-2</c:v>
                </c:pt>
                <c:pt idx="509">
                  <c:v>-2.7642499997455161E-2</c:v>
                </c:pt>
                <c:pt idx="510">
                  <c:v>-2.6642500000889413E-2</c:v>
                </c:pt>
                <c:pt idx="511">
                  <c:v>-2.5642499997047707E-2</c:v>
                </c:pt>
                <c:pt idx="512">
                  <c:v>-2.4642500000481959E-2</c:v>
                </c:pt>
                <c:pt idx="513">
                  <c:v>-2.4642500000481959E-2</c:v>
                </c:pt>
                <c:pt idx="514">
                  <c:v>-1.6642499998852145E-2</c:v>
                </c:pt>
                <c:pt idx="515">
                  <c:v>-2.2737500003131572E-2</c:v>
                </c:pt>
                <c:pt idx="516">
                  <c:v>-2.3832500002754387E-2</c:v>
                </c:pt>
                <c:pt idx="517">
                  <c:v>-1.9832500001939479E-2</c:v>
                </c:pt>
                <c:pt idx="518">
                  <c:v>-2.4927500002377201E-2</c:v>
                </c:pt>
                <c:pt idx="519">
                  <c:v>-1.9022499996935949E-2</c:v>
                </c:pt>
                <c:pt idx="520">
                  <c:v>-4.0224999975180253E-3</c:v>
                </c:pt>
                <c:pt idx="521">
                  <c:v>-2.0212499999615829E-2</c:v>
                </c:pt>
                <c:pt idx="523">
                  <c:v>-1.7307499998423737E-2</c:v>
                </c:pt>
                <c:pt idx="525">
                  <c:v>-2.5497499998891726E-2</c:v>
                </c:pt>
                <c:pt idx="527">
                  <c:v>-2.7592500002356246E-2</c:v>
                </c:pt>
                <c:pt idx="528">
                  <c:v>-2.5592500001948792E-2</c:v>
                </c:pt>
                <c:pt idx="533">
                  <c:v>-1.7305000001215376E-2</c:v>
                </c:pt>
                <c:pt idx="534">
                  <c:v>-1.8300000003364403E-2</c:v>
                </c:pt>
                <c:pt idx="535">
                  <c:v>-2.4490000003424939E-2</c:v>
                </c:pt>
                <c:pt idx="536">
                  <c:v>-1.2869999998656567E-2</c:v>
                </c:pt>
                <c:pt idx="537">
                  <c:v>-2.305999999953201E-2</c:v>
                </c:pt>
                <c:pt idx="538">
                  <c:v>-2.1059999999124557E-2</c:v>
                </c:pt>
                <c:pt idx="539">
                  <c:v>-1.4060000001336448E-2</c:v>
                </c:pt>
                <c:pt idx="540">
                  <c:v>-1.6155000004800968E-2</c:v>
                </c:pt>
                <c:pt idx="542">
                  <c:v>-1.1155000000144355E-2</c:v>
                </c:pt>
                <c:pt idx="543">
                  <c:v>-1.4250000000174623E-2</c:v>
                </c:pt>
                <c:pt idx="544">
                  <c:v>-1.134499999898253E-2</c:v>
                </c:pt>
                <c:pt idx="545">
                  <c:v>-2.0677500004239846E-2</c:v>
                </c:pt>
                <c:pt idx="547">
                  <c:v>-1.8387500000244472E-2</c:v>
                </c:pt>
                <c:pt idx="548">
                  <c:v>-1.6387499999837019E-2</c:v>
                </c:pt>
                <c:pt idx="549">
                  <c:v>-2.2577499999897555E-2</c:v>
                </c:pt>
                <c:pt idx="550">
                  <c:v>-1.7577500002516899E-2</c:v>
                </c:pt>
                <c:pt idx="551">
                  <c:v>-1.3862500003597233E-2</c:v>
                </c:pt>
                <c:pt idx="552">
                  <c:v>-2.9147499997634441E-2</c:v>
                </c:pt>
                <c:pt idx="553">
                  <c:v>-1.433750000433065E-2</c:v>
                </c:pt>
                <c:pt idx="554">
                  <c:v>-1.2337500003923196E-2</c:v>
                </c:pt>
                <c:pt idx="555">
                  <c:v>-1.2717500001599547E-2</c:v>
                </c:pt>
                <c:pt idx="556">
                  <c:v>-1.7812500002037268E-2</c:v>
                </c:pt>
                <c:pt idx="557">
                  <c:v>-2.0907500002067536E-2</c:v>
                </c:pt>
                <c:pt idx="558">
                  <c:v>-1.4907500000845175E-2</c:v>
                </c:pt>
                <c:pt idx="559">
                  <c:v>-1.2002499999653082E-2</c:v>
                </c:pt>
                <c:pt idx="563">
                  <c:v>-1.2757500000589062E-2</c:v>
                </c:pt>
                <c:pt idx="564">
                  <c:v>-2.2090000005846377E-2</c:v>
                </c:pt>
                <c:pt idx="565">
                  <c:v>-1.3090000000374857E-2</c:v>
                </c:pt>
                <c:pt idx="566">
                  <c:v>-1.2090000003809109E-2</c:v>
                </c:pt>
                <c:pt idx="567">
                  <c:v>-1.2137500001699664E-2</c:v>
                </c:pt>
                <c:pt idx="568">
                  <c:v>-1.4184999999997672E-2</c:v>
                </c:pt>
                <c:pt idx="569">
                  <c:v>-1.0184999999182764E-2</c:v>
                </c:pt>
                <c:pt idx="570">
                  <c:v>-8.1850000060512684E-3</c:v>
                </c:pt>
                <c:pt idx="571">
                  <c:v>-1.1612500005867332E-2</c:v>
                </c:pt>
                <c:pt idx="572">
                  <c:v>-1.0277499997755513E-2</c:v>
                </c:pt>
                <c:pt idx="573">
                  <c:v>-1.0085000001708977E-2</c:v>
                </c:pt>
                <c:pt idx="574">
                  <c:v>-7.2274999984074384E-3</c:v>
                </c:pt>
                <c:pt idx="575">
                  <c:v>-8.7974999987636693E-3</c:v>
                </c:pt>
                <c:pt idx="576">
                  <c:v>-2.7974999975413084E-3</c:v>
                </c:pt>
                <c:pt idx="578">
                  <c:v>-1.2987499998416752E-2</c:v>
                </c:pt>
                <c:pt idx="579">
                  <c:v>-6.9875000044703484E-3</c:v>
                </c:pt>
                <c:pt idx="580">
                  <c:v>3.9649999962421134E-3</c:v>
                </c:pt>
                <c:pt idx="581">
                  <c:v>-7.0825000002514571E-3</c:v>
                </c:pt>
                <c:pt idx="582">
                  <c:v>-1.0824999990290962E-3</c:v>
                </c:pt>
                <c:pt idx="583">
                  <c:v>-1.5367500003776513E-2</c:v>
                </c:pt>
                <c:pt idx="584">
                  <c:v>-1.3367500003369059E-2</c:v>
                </c:pt>
                <c:pt idx="585">
                  <c:v>-1.2367499999527354E-2</c:v>
                </c:pt>
                <c:pt idx="588">
                  <c:v>-1.0557500005234033E-2</c:v>
                </c:pt>
                <c:pt idx="589">
                  <c:v>-9.5575000013923272E-3</c:v>
                </c:pt>
                <c:pt idx="590">
                  <c:v>-5.5750000319676474E-4</c:v>
                </c:pt>
                <c:pt idx="592">
                  <c:v>-1.0364999994635582E-2</c:v>
                </c:pt>
                <c:pt idx="593">
                  <c:v>-4.3649999934132211E-3</c:v>
                </c:pt>
                <c:pt idx="594">
                  <c:v>-2.7449999979580753E-3</c:v>
                </c:pt>
                <c:pt idx="595">
                  <c:v>-6.0299999968265183E-3</c:v>
                </c:pt>
                <c:pt idx="596">
                  <c:v>-1.3505000002624001E-2</c:v>
                </c:pt>
                <c:pt idx="597">
                  <c:v>2.7350000018486753E-3</c:v>
                </c:pt>
                <c:pt idx="598">
                  <c:v>3.7349999984144233E-3</c:v>
                </c:pt>
                <c:pt idx="599">
                  <c:v>-3.9299999989452772E-3</c:v>
                </c:pt>
                <c:pt idx="600">
                  <c:v>-1.3642499994602986E-2</c:v>
                </c:pt>
                <c:pt idx="602">
                  <c:v>-8.1625000020721927E-3</c:v>
                </c:pt>
                <c:pt idx="603">
                  <c:v>-1.1447500000940636E-2</c:v>
                </c:pt>
                <c:pt idx="604">
                  <c:v>-1.6542500001378357E-2</c:v>
                </c:pt>
                <c:pt idx="605">
                  <c:v>-1.3542500004405156E-2</c:v>
                </c:pt>
                <c:pt idx="606">
                  <c:v>-1.1542500003997702E-2</c:v>
                </c:pt>
                <c:pt idx="607">
                  <c:v>-1.0780000004160684E-2</c:v>
                </c:pt>
                <c:pt idx="608">
                  <c:v>-2.9827500002284069E-2</c:v>
                </c:pt>
                <c:pt idx="609">
                  <c:v>-5.9225000004516914E-3</c:v>
                </c:pt>
                <c:pt idx="610">
                  <c:v>-2.9225000034784898E-3</c:v>
                </c:pt>
                <c:pt idx="611">
                  <c:v>-9.2250000307103619E-4</c:v>
                </c:pt>
                <c:pt idx="612">
                  <c:v>-1.711250000516884E-2</c:v>
                </c:pt>
                <c:pt idx="613">
                  <c:v>-2.1207500001764856E-2</c:v>
                </c:pt>
                <c:pt idx="614">
                  <c:v>-5.2075000057811849E-3</c:v>
                </c:pt>
                <c:pt idx="618">
                  <c:v>-4.5400000017252751E-3</c:v>
                </c:pt>
                <c:pt idx="622">
                  <c:v>-9.730000005220063E-3</c:v>
                </c:pt>
                <c:pt idx="631">
                  <c:v>-1.0490000000572763E-2</c:v>
                </c:pt>
                <c:pt idx="633">
                  <c:v>-9.5849999997881241E-3</c:v>
                </c:pt>
                <c:pt idx="634">
                  <c:v>-1.0679999999410938E-2</c:v>
                </c:pt>
                <c:pt idx="635">
                  <c:v>-9.6799999955692329E-3</c:v>
                </c:pt>
                <c:pt idx="636">
                  <c:v>-6.6799999985960312E-3</c:v>
                </c:pt>
                <c:pt idx="637">
                  <c:v>-6.7999999737367034E-4</c:v>
                </c:pt>
                <c:pt idx="638">
                  <c:v>8.3200000008218922E-3</c:v>
                </c:pt>
                <c:pt idx="639">
                  <c:v>-1.3869999995222315E-2</c:v>
                </c:pt>
                <c:pt idx="641">
                  <c:v>-1.8060000002151355E-2</c:v>
                </c:pt>
                <c:pt idx="642">
                  <c:v>-9.059999996679835E-3</c:v>
                </c:pt>
                <c:pt idx="643">
                  <c:v>-5.0599999958649278E-3</c:v>
                </c:pt>
                <c:pt idx="645">
                  <c:v>-1.4629999997850973E-2</c:v>
                </c:pt>
                <c:pt idx="646">
                  <c:v>-1.5200000001641456E-2</c:v>
                </c:pt>
                <c:pt idx="647">
                  <c:v>-1.2295000000449363E-2</c:v>
                </c:pt>
                <c:pt idx="650">
                  <c:v>-1.6580000003159512E-2</c:v>
                </c:pt>
                <c:pt idx="651">
                  <c:v>-5.5800000045564957E-3</c:v>
                </c:pt>
                <c:pt idx="652">
                  <c:v>-1.172249999945052E-2</c:v>
                </c:pt>
                <c:pt idx="653">
                  <c:v>-1.4292500003648456E-2</c:v>
                </c:pt>
                <c:pt idx="654">
                  <c:v>-1.1862499995913822E-2</c:v>
                </c:pt>
                <c:pt idx="655">
                  <c:v>-7.9075000030570664E-3</c:v>
                </c:pt>
                <c:pt idx="657">
                  <c:v>-2.9192499998316634E-2</c:v>
                </c:pt>
                <c:pt idx="658">
                  <c:v>-9.1925000015180558E-3</c:v>
                </c:pt>
                <c:pt idx="659">
                  <c:v>-1.3824999987264164E-3</c:v>
                </c:pt>
                <c:pt idx="660">
                  <c:v>-1.5477500004635658E-2</c:v>
                </c:pt>
                <c:pt idx="661">
                  <c:v>-6.477499999164138E-3</c:v>
                </c:pt>
                <c:pt idx="662">
                  <c:v>-2.5725000014062971E-3</c:v>
                </c:pt>
                <c:pt idx="663">
                  <c:v>-7.6675000018440187E-3</c:v>
                </c:pt>
                <c:pt idx="664">
                  <c:v>-1.4762500002689194E-2</c:v>
                </c:pt>
                <c:pt idx="668">
                  <c:v>-1.3325000036275014E-3</c:v>
                </c:pt>
                <c:pt idx="677">
                  <c:v>-1.0044999995443504E-2</c:v>
                </c:pt>
                <c:pt idx="679">
                  <c:v>-4.1399999972782098E-3</c:v>
                </c:pt>
                <c:pt idx="680">
                  <c:v>-6.2350000007427298E-3</c:v>
                </c:pt>
                <c:pt idx="683">
                  <c:v>-5.4725000009057112E-3</c:v>
                </c:pt>
                <c:pt idx="684">
                  <c:v>-1.0614999999233987E-2</c:v>
                </c:pt>
                <c:pt idx="687">
                  <c:v>-9.9950000003445894E-3</c:v>
                </c:pt>
                <c:pt idx="688">
                  <c:v>-7.6600000029429793E-3</c:v>
                </c:pt>
                <c:pt idx="689">
                  <c:v>-1.8850000000384171E-2</c:v>
                </c:pt>
                <c:pt idx="690">
                  <c:v>-8.9450000014039688E-3</c:v>
                </c:pt>
                <c:pt idx="691">
                  <c:v>-1.3040000005275942E-2</c:v>
                </c:pt>
                <c:pt idx="692">
                  <c:v>-1.0040000001026783E-2</c:v>
                </c:pt>
                <c:pt idx="694">
                  <c:v>-9.2300000032992102E-3</c:v>
                </c:pt>
                <c:pt idx="695">
                  <c:v>-1.5420000003359746E-2</c:v>
                </c:pt>
                <c:pt idx="696">
                  <c:v>-4.42000000475673E-3</c:v>
                </c:pt>
                <c:pt idx="698">
                  <c:v>-1.1610000001383014E-2</c:v>
                </c:pt>
                <c:pt idx="699">
                  <c:v>-2.0705000002635643E-2</c:v>
                </c:pt>
                <c:pt idx="700">
                  <c:v>-2.7050000062445179E-3</c:v>
                </c:pt>
                <c:pt idx="701">
                  <c:v>-8.0000000161817297E-4</c:v>
                </c:pt>
                <c:pt idx="704">
                  <c:v>-4.797499997948762E-3</c:v>
                </c:pt>
                <c:pt idx="705">
                  <c:v>-7.8450000000884756E-3</c:v>
                </c:pt>
                <c:pt idx="707">
                  <c:v>-6.9399999993038364E-3</c:v>
                </c:pt>
                <c:pt idx="708">
                  <c:v>-4.9874999967869371E-3</c:v>
                </c:pt>
                <c:pt idx="709">
                  <c:v>-9.8749999597202986E-4</c:v>
                </c:pt>
                <c:pt idx="710">
                  <c:v>-8.652500000607688E-3</c:v>
                </c:pt>
                <c:pt idx="711">
                  <c:v>-1.074749999679625E-2</c:v>
                </c:pt>
                <c:pt idx="712">
                  <c:v>-8.8424999994458631E-3</c:v>
                </c:pt>
                <c:pt idx="713">
                  <c:v>-2.8424999982235022E-3</c:v>
                </c:pt>
                <c:pt idx="714">
                  <c:v>-6.9849999999860302E-3</c:v>
                </c:pt>
                <c:pt idx="715">
                  <c:v>-1.1032499998691492E-2</c:v>
                </c:pt>
                <c:pt idx="716">
                  <c:v>-6.0325000013108365E-3</c:v>
                </c:pt>
                <c:pt idx="718">
                  <c:v>-1.0317500004020985E-2</c:v>
                </c:pt>
                <c:pt idx="719">
                  <c:v>-3.1750000198371708E-4</c:v>
                </c:pt>
                <c:pt idx="720">
                  <c:v>-4.5075000016367994E-3</c:v>
                </c:pt>
                <c:pt idx="721">
                  <c:v>9.492500001215376E-3</c:v>
                </c:pt>
                <c:pt idx="722">
                  <c:v>-1.6025000004447065E-3</c:v>
                </c:pt>
                <c:pt idx="723">
                  <c:v>-6.9749999966006726E-4</c:v>
                </c:pt>
                <c:pt idx="726">
                  <c:v>1.7499995010439306E-5</c:v>
                </c:pt>
                <c:pt idx="734">
                  <c:v>-3.4100000048056245E-3</c:v>
                </c:pt>
                <c:pt idx="736">
                  <c:v>-3.5050000005867332E-3</c:v>
                </c:pt>
                <c:pt idx="737">
                  <c:v>-8.7899999998626299E-3</c:v>
                </c:pt>
                <c:pt idx="740">
                  <c:v>-1.4217500000086147E-2</c:v>
                </c:pt>
                <c:pt idx="741">
                  <c:v>2.7824999997392297E-3</c:v>
                </c:pt>
                <c:pt idx="742">
                  <c:v>-8.2649999967543408E-3</c:v>
                </c:pt>
                <c:pt idx="744">
                  <c:v>2.639999998791609E-3</c:v>
                </c:pt>
                <c:pt idx="746">
                  <c:v>-1.454999997804407E-3</c:v>
                </c:pt>
                <c:pt idx="747">
                  <c:v>-5.5500000016763806E-3</c:v>
                </c:pt>
                <c:pt idx="748">
                  <c:v>-9.5975000003818423E-3</c:v>
                </c:pt>
                <c:pt idx="750">
                  <c:v>-7.7400000009220093E-3</c:v>
                </c:pt>
                <c:pt idx="754">
                  <c:v>-4.4049999996786937E-3</c:v>
                </c:pt>
                <c:pt idx="757">
                  <c:v>-1.178500000241911E-2</c:v>
                </c:pt>
                <c:pt idx="758">
                  <c:v>-1.0784999998577405E-2</c:v>
                </c:pt>
                <c:pt idx="759">
                  <c:v>-4.8800000004121102E-3</c:v>
                </c:pt>
                <c:pt idx="764">
                  <c:v>-3.7350000056903809E-3</c:v>
                </c:pt>
                <c:pt idx="765">
                  <c:v>-8.732499998586718E-3</c:v>
                </c:pt>
                <c:pt idx="766">
                  <c:v>-1.8302500000572763E-2</c:v>
                </c:pt>
                <c:pt idx="767">
                  <c:v>-1.1397499998565763E-2</c:v>
                </c:pt>
                <c:pt idx="768">
                  <c:v>-7.5875000038649887E-3</c:v>
                </c:pt>
                <c:pt idx="769">
                  <c:v>-2.8725000011036173E-3</c:v>
                </c:pt>
                <c:pt idx="770">
                  <c:v>-6.9199999998090789E-3</c:v>
                </c:pt>
                <c:pt idx="771">
                  <c:v>-3.9675000007264316E-3</c:v>
                </c:pt>
                <c:pt idx="772">
                  <c:v>4.0325000009033829E-3</c:v>
                </c:pt>
                <c:pt idx="773">
                  <c:v>9.3750000087311491E-4</c:v>
                </c:pt>
                <c:pt idx="774">
                  <c:v>-8.347499999217689E-3</c:v>
                </c:pt>
                <c:pt idx="775">
                  <c:v>-6.3474999988102354E-3</c:v>
                </c:pt>
                <c:pt idx="778">
                  <c:v>-2.8700000038952567E-3</c:v>
                </c:pt>
                <c:pt idx="785">
                  <c:v>-6.9149999981164001E-3</c:v>
                </c:pt>
                <c:pt idx="786">
                  <c:v>-4.9149999977089465E-3</c:v>
                </c:pt>
                <c:pt idx="787">
                  <c:v>-3.9624999990337528E-3</c:v>
                </c:pt>
                <c:pt idx="788">
                  <c:v>-1.7104999998991843E-2</c:v>
                </c:pt>
                <c:pt idx="789">
                  <c:v>-3.1999999991967343E-3</c:v>
                </c:pt>
                <c:pt idx="791">
                  <c:v>5.650000020978041E-4</c:v>
                </c:pt>
                <c:pt idx="792">
                  <c:v>6.5649999960442074E-3</c:v>
                </c:pt>
                <c:pt idx="793">
                  <c:v>-6.5299999987473711E-3</c:v>
                </c:pt>
                <c:pt idx="794">
                  <c:v>-1.3100000003760215E-2</c:v>
                </c:pt>
                <c:pt idx="795">
                  <c:v>-2.1000000051571988E-3</c:v>
                </c:pt>
                <c:pt idx="796">
                  <c:v>-4.1950000013457611E-3</c:v>
                </c:pt>
                <c:pt idx="798">
                  <c:v>-5.3850000040256418E-3</c:v>
                </c:pt>
                <c:pt idx="799">
                  <c:v>-1.574999994772952E-3</c:v>
                </c:pt>
                <c:pt idx="802">
                  <c:v>-6.674999967799522E-4</c:v>
                </c:pt>
                <c:pt idx="803">
                  <c:v>-3.7624999968102202E-3</c:v>
                </c:pt>
                <c:pt idx="804">
                  <c:v>5.7624999972176738E-3</c:v>
                </c:pt>
                <c:pt idx="805">
                  <c:v>3.4775000021909364E-3</c:v>
                </c:pt>
                <c:pt idx="807">
                  <c:v>-9.2499998572748154E-5</c:v>
                </c:pt>
                <c:pt idx="808">
                  <c:v>1.2907500000437722E-2</c:v>
                </c:pt>
                <c:pt idx="809">
                  <c:v>-1.2187500004074536E-2</c:v>
                </c:pt>
                <c:pt idx="810">
                  <c:v>1.8124999987776391E-3</c:v>
                </c:pt>
                <c:pt idx="811">
                  <c:v>1.7174999957205728E-3</c:v>
                </c:pt>
                <c:pt idx="812">
                  <c:v>-8.4725000051548705E-3</c:v>
                </c:pt>
                <c:pt idx="813">
                  <c:v>-2.1567499999946449E-2</c:v>
                </c:pt>
                <c:pt idx="814">
                  <c:v>-6.0899999953107908E-3</c:v>
                </c:pt>
                <c:pt idx="816">
                  <c:v>-6.5649999960442074E-3</c:v>
                </c:pt>
                <c:pt idx="818">
                  <c:v>-6.9450000009965152E-3</c:v>
                </c:pt>
                <c:pt idx="819">
                  <c:v>-4.4199999974807724E-3</c:v>
                </c:pt>
                <c:pt idx="820">
                  <c:v>1.4850000006845221E-3</c:v>
                </c:pt>
                <c:pt idx="821">
                  <c:v>-7.7050000036251731E-3</c:v>
                </c:pt>
                <c:pt idx="822">
                  <c:v>3.1049999961396679E-3</c:v>
                </c:pt>
                <c:pt idx="823">
                  <c:v>-1.8000000272877514E-4</c:v>
                </c:pt>
                <c:pt idx="824">
                  <c:v>1.6299999988405034E-3</c:v>
                </c:pt>
                <c:pt idx="825">
                  <c:v>7.5349999970057979E-3</c:v>
                </c:pt>
                <c:pt idx="826">
                  <c:v>-3.6550000004353933E-3</c:v>
                </c:pt>
                <c:pt idx="827">
                  <c:v>6.1074999975971878E-3</c:v>
                </c:pt>
                <c:pt idx="828">
                  <c:v>-2.2250000038184226E-3</c:v>
                </c:pt>
                <c:pt idx="829">
                  <c:v>5.7749999978113919E-3</c:v>
                </c:pt>
                <c:pt idx="830">
                  <c:v>2.7774999980465509E-3</c:v>
                </c:pt>
                <c:pt idx="831">
                  <c:v>-4.1249999776482582E-4</c:v>
                </c:pt>
                <c:pt idx="832">
                  <c:v>-4.982500002370216E-3</c:v>
                </c:pt>
                <c:pt idx="833">
                  <c:v>-3.8647500005026814E-2</c:v>
                </c:pt>
                <c:pt idx="834">
                  <c:v>-1.9325000030221418E-3</c:v>
                </c:pt>
                <c:pt idx="835">
                  <c:v>2.0674999977927655E-3</c:v>
                </c:pt>
                <c:pt idx="836">
                  <c:v>-1.7217500004335307E-2</c:v>
                </c:pt>
                <c:pt idx="837">
                  <c:v>-5.4075000007287599E-3</c:v>
                </c:pt>
                <c:pt idx="838">
                  <c:v>5.9249999321764335E-4</c:v>
                </c:pt>
                <c:pt idx="839">
                  <c:v>4.4999999954598024E-4</c:v>
                </c:pt>
                <c:pt idx="841">
                  <c:v>-5.8349999962956645E-3</c:v>
                </c:pt>
                <c:pt idx="844">
                  <c:v>-6.0249999951338395E-3</c:v>
                </c:pt>
                <c:pt idx="846">
                  <c:v>-2.215000000433065E-3</c:v>
                </c:pt>
                <c:pt idx="847">
                  <c:v>-1.2149999965913594E-3</c:v>
                </c:pt>
                <c:pt idx="851">
                  <c:v>-3.3100000000558794E-3</c:v>
                </c:pt>
                <c:pt idx="854">
                  <c:v>-1.4999999984866008E-3</c:v>
                </c:pt>
                <c:pt idx="855">
                  <c:v>-7.5595000002067536E-2</c:v>
                </c:pt>
                <c:pt idx="856">
                  <c:v>7.8349999967031181E-3</c:v>
                </c:pt>
                <c:pt idx="857">
                  <c:v>9.5049999945331365E-3</c:v>
                </c:pt>
                <c:pt idx="858">
                  <c:v>1.1249999952269718E-3</c:v>
                </c:pt>
                <c:pt idx="859">
                  <c:v>8.4000000060768798E-4</c:v>
                </c:pt>
                <c:pt idx="860">
                  <c:v>3.6500000060186721E-3</c:v>
                </c:pt>
                <c:pt idx="862">
                  <c:v>-4.4499999785330147E-4</c:v>
                </c:pt>
                <c:pt idx="864">
                  <c:v>5.8425000024726614E-3</c:v>
                </c:pt>
                <c:pt idx="865">
                  <c:v>3.5575000001699664E-3</c:v>
                </c:pt>
                <c:pt idx="866">
                  <c:v>6.557499997143168E-3</c:v>
                </c:pt>
                <c:pt idx="867">
                  <c:v>9.8749999597202986E-4</c:v>
                </c:pt>
                <c:pt idx="868">
                  <c:v>1.8924999967566691E-3</c:v>
                </c:pt>
                <c:pt idx="869">
                  <c:v>-1.2025000032735988E-3</c:v>
                </c:pt>
                <c:pt idx="870">
                  <c:v>-1.2974999990547076E-3</c:v>
                </c:pt>
                <c:pt idx="871">
                  <c:v>-2.3924999986775219E-3</c:v>
                </c:pt>
                <c:pt idx="872">
                  <c:v>6.5124999964609742E-3</c:v>
                </c:pt>
                <c:pt idx="873">
                  <c:v>8.5124999968684278E-3</c:v>
                </c:pt>
                <c:pt idx="874">
                  <c:v>1.0512499997275881E-2</c:v>
                </c:pt>
                <c:pt idx="875">
                  <c:v>-1.582500000949949E-3</c:v>
                </c:pt>
                <c:pt idx="876">
                  <c:v>-6.7750000016530976E-4</c:v>
                </c:pt>
                <c:pt idx="877">
                  <c:v>1.0132499999599531E-2</c:v>
                </c:pt>
                <c:pt idx="878">
                  <c:v>5.0374999991618097E-3</c:v>
                </c:pt>
                <c:pt idx="879">
                  <c:v>7.0374999995692633E-3</c:v>
                </c:pt>
                <c:pt idx="880">
                  <c:v>-1.2475000039557926E-3</c:v>
                </c:pt>
                <c:pt idx="882">
                  <c:v>5.5625000022700988E-3</c:v>
                </c:pt>
                <c:pt idx="884">
                  <c:v>7.4674999996204861E-3</c:v>
                </c:pt>
                <c:pt idx="886">
                  <c:v>1.4200000005075708E-3</c:v>
                </c:pt>
                <c:pt idx="889">
                  <c:v>-2.4499999562976882E-4</c:v>
                </c:pt>
                <c:pt idx="890">
                  <c:v>-4.4349999952828512E-3</c:v>
                </c:pt>
                <c:pt idx="892">
                  <c:v>3.0899999983375892E-3</c:v>
                </c:pt>
                <c:pt idx="896">
                  <c:v>5.2000000141561031E-4</c:v>
                </c:pt>
                <c:pt idx="897">
                  <c:v>-1.9549999997252598E-3</c:v>
                </c:pt>
                <c:pt idx="899">
                  <c:v>-2.2400000016205013E-3</c:v>
                </c:pt>
                <c:pt idx="900">
                  <c:v>-4.43000000086613E-3</c:v>
                </c:pt>
                <c:pt idx="901">
                  <c:v>-1.7150000057881698E-3</c:v>
                </c:pt>
                <c:pt idx="902">
                  <c:v>2.1900000065215863E-3</c:v>
                </c:pt>
                <c:pt idx="903">
                  <c:v>5.190000003494788E-3</c:v>
                </c:pt>
                <c:pt idx="904">
                  <c:v>8.1900000004679896E-3</c:v>
                </c:pt>
                <c:pt idx="906">
                  <c:v>-5.9049999981652945E-3</c:v>
                </c:pt>
                <c:pt idx="907">
                  <c:v>-9.0499999350868165E-4</c:v>
                </c:pt>
                <c:pt idx="908">
                  <c:v>2.09500000346452E-3</c:v>
                </c:pt>
                <c:pt idx="909">
                  <c:v>5.0950000004377216E-3</c:v>
                </c:pt>
                <c:pt idx="910">
                  <c:v>6.0950000042794272E-3</c:v>
                </c:pt>
                <c:pt idx="911">
                  <c:v>5.9050000054412521E-3</c:v>
                </c:pt>
                <c:pt idx="912">
                  <c:v>-1.8999999883817509E-4</c:v>
                </c:pt>
                <c:pt idx="914">
                  <c:v>1.7175000029965304E-3</c:v>
                </c:pt>
                <c:pt idx="915">
                  <c:v>1.2425000022631139E-3</c:v>
                </c:pt>
                <c:pt idx="916">
                  <c:v>1.0242500000458676E-2</c:v>
                </c:pt>
                <c:pt idx="917">
                  <c:v>3.1474999996135011E-3</c:v>
                </c:pt>
                <c:pt idx="918">
                  <c:v>3.8625000015599653E-3</c:v>
                </c:pt>
                <c:pt idx="919">
                  <c:v>1.7674999980954453E-3</c:v>
                </c:pt>
                <c:pt idx="920">
                  <c:v>5.2924999981769361E-3</c:v>
                </c:pt>
                <c:pt idx="921">
                  <c:v>-8.8975000035134144E-3</c:v>
                </c:pt>
                <c:pt idx="923">
                  <c:v>1.1437500004831236E-2</c:v>
                </c:pt>
                <c:pt idx="925">
                  <c:v>1.2342500005615875E-2</c:v>
                </c:pt>
                <c:pt idx="926">
                  <c:v>-1.7049999951268546E-3</c:v>
                </c:pt>
                <c:pt idx="929">
                  <c:v>1.005750000331318E-2</c:v>
                </c:pt>
                <c:pt idx="931">
                  <c:v>1.7250000018975697E-3</c:v>
                </c:pt>
                <c:pt idx="932">
                  <c:v>-3.7000000156695023E-4</c:v>
                </c:pt>
                <c:pt idx="933">
                  <c:v>8.6300000039045699E-3</c:v>
                </c:pt>
                <c:pt idx="934">
                  <c:v>2.5349999996251427E-3</c:v>
                </c:pt>
                <c:pt idx="935">
                  <c:v>6.5350000004400499E-3</c:v>
                </c:pt>
                <c:pt idx="936">
                  <c:v>8.5350000008475035E-3</c:v>
                </c:pt>
                <c:pt idx="937">
                  <c:v>1.1534999997820705E-2</c:v>
                </c:pt>
                <c:pt idx="938">
                  <c:v>4.400000034365803E-4</c:v>
                </c:pt>
                <c:pt idx="939">
                  <c:v>9.4400000016321428E-3</c:v>
                </c:pt>
                <c:pt idx="940">
                  <c:v>-6.5500000346219167E-4</c:v>
                </c:pt>
                <c:pt idx="941">
                  <c:v>8.3450000020093285E-3</c:v>
                </c:pt>
                <c:pt idx="942">
                  <c:v>1.2154999996710103E-2</c:v>
                </c:pt>
                <c:pt idx="943">
                  <c:v>8.8699999978416599E-3</c:v>
                </c:pt>
                <c:pt idx="944">
                  <c:v>-2.5099999984377064E-3</c:v>
                </c:pt>
                <c:pt idx="945">
                  <c:v>-2.7000000409316272E-4</c:v>
                </c:pt>
                <c:pt idx="946">
                  <c:v>4.7299999932874925E-3</c:v>
                </c:pt>
                <c:pt idx="947">
                  <c:v>3.5399999978835694E-3</c:v>
                </c:pt>
                <c:pt idx="948">
                  <c:v>1.4450000016950071E-3</c:v>
                </c:pt>
                <c:pt idx="949">
                  <c:v>3.4450000021024607E-3</c:v>
                </c:pt>
                <c:pt idx="950">
                  <c:v>7.2550000040791929E-3</c:v>
                </c:pt>
                <c:pt idx="951">
                  <c:v>-5.0300000002607703E-3</c:v>
                </c:pt>
                <c:pt idx="952">
                  <c:v>4.8749999987194315E-3</c:v>
                </c:pt>
                <c:pt idx="953">
                  <c:v>1.7325000007986091E-3</c:v>
                </c:pt>
                <c:pt idx="954">
                  <c:v>-2.5525000019115396E-3</c:v>
                </c:pt>
                <c:pt idx="955">
                  <c:v>1.1624999970081262E-3</c:v>
                </c:pt>
                <c:pt idx="956">
                  <c:v>9.4024999998509884E-3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27-4145-A3FA-33AA76B417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Active!$F$21:$F$1456</c:f>
              <c:numCache>
                <c:formatCode>General</c:formatCode>
                <c:ptCount val="1436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5977</c:v>
                </c:pt>
                <c:pt idx="1331">
                  <c:v>6001</c:v>
                </c:pt>
                <c:pt idx="1332">
                  <c:v>6003</c:v>
                </c:pt>
                <c:pt idx="1333">
                  <c:v>6119</c:v>
                </c:pt>
                <c:pt idx="1334">
                  <c:v>6133</c:v>
                </c:pt>
                <c:pt idx="1335">
                  <c:v>6133</c:v>
                </c:pt>
              </c:numCache>
            </c:numRef>
          </c:xVal>
          <c:yVal>
            <c:numRef>
              <c:f>Active!$J$21:$J$1456</c:f>
              <c:numCache>
                <c:formatCode>General</c:formatCode>
                <c:ptCount val="1436"/>
                <c:pt idx="308">
                  <c:v>-2.0477500002016313E-2</c:v>
                </c:pt>
                <c:pt idx="385">
                  <c:v>-3.8432499997725245E-2</c:v>
                </c:pt>
                <c:pt idx="389">
                  <c:v>-5.5377500000759028E-2</c:v>
                </c:pt>
                <c:pt idx="409">
                  <c:v>-3.7614999993820675E-2</c:v>
                </c:pt>
                <c:pt idx="410">
                  <c:v>-3.6417499999515712E-2</c:v>
                </c:pt>
                <c:pt idx="414">
                  <c:v>-3.7202500003331807E-2</c:v>
                </c:pt>
                <c:pt idx="419">
                  <c:v>-3.3967499999562278E-2</c:v>
                </c:pt>
                <c:pt idx="421">
                  <c:v>-3.9262500002223533E-2</c:v>
                </c:pt>
                <c:pt idx="428">
                  <c:v>-3.544000000692904E-2</c:v>
                </c:pt>
                <c:pt idx="429">
                  <c:v>-3.8424999998824205E-2</c:v>
                </c:pt>
                <c:pt idx="432">
                  <c:v>-3.3709999996062834E-2</c:v>
                </c:pt>
                <c:pt idx="440">
                  <c:v>-3.2749999998486601E-2</c:v>
                </c:pt>
                <c:pt idx="444">
                  <c:v>-2.0462499996938277E-2</c:v>
                </c:pt>
                <c:pt idx="451">
                  <c:v>-3.3739999998942949E-2</c:v>
                </c:pt>
                <c:pt idx="463">
                  <c:v>-3.4757499997795094E-2</c:v>
                </c:pt>
                <c:pt idx="469">
                  <c:v>-3.1222500001604203E-2</c:v>
                </c:pt>
                <c:pt idx="479">
                  <c:v>-3.079250000155298E-2</c:v>
                </c:pt>
                <c:pt idx="480">
                  <c:v>-3.079250000155298E-2</c:v>
                </c:pt>
                <c:pt idx="494">
                  <c:v>-2.9847500001778826E-2</c:v>
                </c:pt>
                <c:pt idx="500">
                  <c:v>-2.9327500000363216E-2</c:v>
                </c:pt>
                <c:pt idx="501">
                  <c:v>-2.9327500000363216E-2</c:v>
                </c:pt>
                <c:pt idx="502">
                  <c:v>-3.0460000001767185E-2</c:v>
                </c:pt>
                <c:pt idx="504">
                  <c:v>-1.9467500002065208E-2</c:v>
                </c:pt>
                <c:pt idx="522">
                  <c:v>-2.1160000003874302E-2</c:v>
                </c:pt>
                <c:pt idx="524">
                  <c:v>-1.9702500001585577E-2</c:v>
                </c:pt>
                <c:pt idx="526">
                  <c:v>-1.9997499999590218E-2</c:v>
                </c:pt>
                <c:pt idx="529">
                  <c:v>-2.1039999999629799E-2</c:v>
                </c:pt>
                <c:pt idx="530">
                  <c:v>-2.1035000005213078E-2</c:v>
                </c:pt>
                <c:pt idx="541">
                  <c:v>-1.6155000004800968E-2</c:v>
                </c:pt>
                <c:pt idx="546">
                  <c:v>-1.5549999996437691E-2</c:v>
                </c:pt>
                <c:pt idx="560">
                  <c:v>-1.30700000008801E-2</c:v>
                </c:pt>
                <c:pt idx="561">
                  <c:v>-8.2299999994575046E-3</c:v>
                </c:pt>
                <c:pt idx="562">
                  <c:v>-1.2925000002724119E-2</c:v>
                </c:pt>
                <c:pt idx="577">
                  <c:v>-1.6975000035017729E-3</c:v>
                </c:pt>
                <c:pt idx="586">
                  <c:v>-1.3910000001487788E-2</c:v>
                </c:pt>
                <c:pt idx="587">
                  <c:v>-1.3910000001487788E-2</c:v>
                </c:pt>
                <c:pt idx="591">
                  <c:v>-1.3000000006286427E-2</c:v>
                </c:pt>
                <c:pt idx="601">
                  <c:v>-1.2667499999224674E-2</c:v>
                </c:pt>
                <c:pt idx="615">
                  <c:v>-7.5450000003911555E-3</c:v>
                </c:pt>
                <c:pt idx="616">
                  <c:v>-6.2450000041280873E-3</c:v>
                </c:pt>
                <c:pt idx="617">
                  <c:v>-7.0400000040535815E-3</c:v>
                </c:pt>
                <c:pt idx="619">
                  <c:v>-1.3335000003280584E-2</c:v>
                </c:pt>
                <c:pt idx="620">
                  <c:v>-9.1350000002421439E-3</c:v>
                </c:pt>
                <c:pt idx="621">
                  <c:v>-1.2630000004719477E-2</c:v>
                </c:pt>
                <c:pt idx="623">
                  <c:v>-5.0250000058440492E-3</c:v>
                </c:pt>
                <c:pt idx="624">
                  <c:v>-9.4200000021373853E-3</c:v>
                </c:pt>
                <c:pt idx="625">
                  <c:v>-7.2200000067823566E-3</c:v>
                </c:pt>
                <c:pt idx="626">
                  <c:v>-1.270999999542255E-2</c:v>
                </c:pt>
                <c:pt idx="627">
                  <c:v>-1.2304999996558763E-2</c:v>
                </c:pt>
                <c:pt idx="628">
                  <c:v>-1.1304999999993015E-2</c:v>
                </c:pt>
                <c:pt idx="629">
                  <c:v>-1.1005000000295695E-2</c:v>
                </c:pt>
                <c:pt idx="630">
                  <c:v>-6.9000000003143214E-3</c:v>
                </c:pt>
                <c:pt idx="632">
                  <c:v>-9.9849999969592318E-3</c:v>
                </c:pt>
                <c:pt idx="640">
                  <c:v>-1.3269999995827675E-2</c:v>
                </c:pt>
                <c:pt idx="644">
                  <c:v>-1.3155000000551809E-2</c:v>
                </c:pt>
                <c:pt idx="648">
                  <c:v>-1.2295000000449363E-2</c:v>
                </c:pt>
                <c:pt idx="649">
                  <c:v>-8.7850000054459088E-3</c:v>
                </c:pt>
                <c:pt idx="656">
                  <c:v>-1.0602499998640269E-2</c:v>
                </c:pt>
                <c:pt idx="665">
                  <c:v>-8.6950000040815212E-3</c:v>
                </c:pt>
                <c:pt idx="666">
                  <c:v>-8.6950000040815212E-3</c:v>
                </c:pt>
                <c:pt idx="667">
                  <c:v>-6.8850000025122426E-3</c:v>
                </c:pt>
                <c:pt idx="669">
                  <c:v>-8.8750000068102963E-3</c:v>
                </c:pt>
                <c:pt idx="670">
                  <c:v>-8.8750000068102963E-3</c:v>
                </c:pt>
                <c:pt idx="671">
                  <c:v>-9.3700000070384704E-3</c:v>
                </c:pt>
                <c:pt idx="672">
                  <c:v>-7.9700000060256571E-3</c:v>
                </c:pt>
                <c:pt idx="673">
                  <c:v>-7.9700000060256571E-3</c:v>
                </c:pt>
                <c:pt idx="674">
                  <c:v>-7.6700000063283369E-3</c:v>
                </c:pt>
                <c:pt idx="675">
                  <c:v>-7.1650000027148053E-3</c:v>
                </c:pt>
                <c:pt idx="676">
                  <c:v>-5.8499999940977432E-3</c:v>
                </c:pt>
                <c:pt idx="678">
                  <c:v>-4.7399999966728501E-3</c:v>
                </c:pt>
                <c:pt idx="681">
                  <c:v>-5.5349999965983443E-3</c:v>
                </c:pt>
                <c:pt idx="682">
                  <c:v>-4.43000000086613E-3</c:v>
                </c:pt>
                <c:pt idx="685">
                  <c:v>-8.6099999971338548E-3</c:v>
                </c:pt>
                <c:pt idx="686">
                  <c:v>-5.805000000691507E-3</c:v>
                </c:pt>
                <c:pt idx="693">
                  <c:v>-1.0040000001026783E-2</c:v>
                </c:pt>
                <c:pt idx="697">
                  <c:v>-1.0014999999839347E-2</c:v>
                </c:pt>
                <c:pt idx="702">
                  <c:v>-9.8224999965168536E-3</c:v>
                </c:pt>
                <c:pt idx="703">
                  <c:v>-8.8174999982584268E-3</c:v>
                </c:pt>
                <c:pt idx="706">
                  <c:v>-3.9249999827006832E-4</c:v>
                </c:pt>
                <c:pt idx="717">
                  <c:v>-6.0325000013108365E-3</c:v>
                </c:pt>
                <c:pt idx="724">
                  <c:v>1.5649999986635521E-3</c:v>
                </c:pt>
                <c:pt idx="725">
                  <c:v>1.5649999986635521E-3</c:v>
                </c:pt>
                <c:pt idx="727">
                  <c:v>-1.4300000038929284E-3</c:v>
                </c:pt>
                <c:pt idx="728">
                  <c:v>-1.4300000038929284E-3</c:v>
                </c:pt>
                <c:pt idx="729">
                  <c:v>-7.3250000059488229E-3</c:v>
                </c:pt>
                <c:pt idx="730">
                  <c:v>-7.3250000059488229E-3</c:v>
                </c:pt>
                <c:pt idx="731">
                  <c:v>-7.0150000028661452E-3</c:v>
                </c:pt>
                <c:pt idx="732">
                  <c:v>-7.2100000033969991E-3</c:v>
                </c:pt>
                <c:pt idx="733">
                  <c:v>-7.2100000033969991E-3</c:v>
                </c:pt>
                <c:pt idx="735">
                  <c:v>-6.2050000051385723E-3</c:v>
                </c:pt>
                <c:pt idx="738">
                  <c:v>-7.5899999937973917E-3</c:v>
                </c:pt>
                <c:pt idx="739">
                  <c:v>-5.8749999952851795E-3</c:v>
                </c:pt>
                <c:pt idx="743">
                  <c:v>-5.8649999991757795E-3</c:v>
                </c:pt>
                <c:pt idx="745">
                  <c:v>-7.2549999968032353E-3</c:v>
                </c:pt>
                <c:pt idx="749">
                  <c:v>-9.4974999956320971E-3</c:v>
                </c:pt>
                <c:pt idx="751">
                  <c:v>-3.8825000010547228E-3</c:v>
                </c:pt>
                <c:pt idx="752">
                  <c:v>-4.1675000029499643E-3</c:v>
                </c:pt>
                <c:pt idx="753">
                  <c:v>-5.3574999983538873E-3</c:v>
                </c:pt>
                <c:pt idx="755">
                  <c:v>-5.4525000014109537E-3</c:v>
                </c:pt>
                <c:pt idx="756">
                  <c:v>-9.5950000031734817E-3</c:v>
                </c:pt>
                <c:pt idx="760">
                  <c:v>-5.4925000004004687E-3</c:v>
                </c:pt>
                <c:pt idx="761">
                  <c:v>-5.4925000004004687E-3</c:v>
                </c:pt>
                <c:pt idx="762">
                  <c:v>-3.9875000002211891E-3</c:v>
                </c:pt>
                <c:pt idx="763">
                  <c:v>-3.9875000002211891E-3</c:v>
                </c:pt>
                <c:pt idx="776">
                  <c:v>-2.2800000006100163E-3</c:v>
                </c:pt>
                <c:pt idx="777">
                  <c:v>-2.2800000006100163E-3</c:v>
                </c:pt>
                <c:pt idx="779">
                  <c:v>-5.2650000070570968E-3</c:v>
                </c:pt>
                <c:pt idx="780">
                  <c:v>-5.2650000070570968E-3</c:v>
                </c:pt>
                <c:pt idx="781">
                  <c:v>-4.9550000039744191E-3</c:v>
                </c:pt>
                <c:pt idx="782">
                  <c:v>-4.9550000039744191E-3</c:v>
                </c:pt>
                <c:pt idx="783">
                  <c:v>-5.2450000002863817E-3</c:v>
                </c:pt>
                <c:pt idx="784">
                  <c:v>2.9649999996763654E-3</c:v>
                </c:pt>
                <c:pt idx="790">
                  <c:v>-3.9850000030128285E-3</c:v>
                </c:pt>
                <c:pt idx="797">
                  <c:v>-3.4950000044773333E-3</c:v>
                </c:pt>
                <c:pt idx="806">
                  <c:v>-3.0025000014575198E-3</c:v>
                </c:pt>
                <c:pt idx="815">
                  <c:v>-1.7899999947985634E-3</c:v>
                </c:pt>
                <c:pt idx="817">
                  <c:v>-2.2649999955319799E-3</c:v>
                </c:pt>
                <c:pt idx="840">
                  <c:v>-1.4500000543193892E-4</c:v>
                </c:pt>
                <c:pt idx="842">
                  <c:v>-3.2999999530147761E-4</c:v>
                </c:pt>
                <c:pt idx="843">
                  <c:v>7.7000000601401553E-4</c:v>
                </c:pt>
                <c:pt idx="845">
                  <c:v>-3.1999999919207767E-4</c:v>
                </c:pt>
                <c:pt idx="848">
                  <c:v>2.8500000189524144E-4</c:v>
                </c:pt>
                <c:pt idx="849">
                  <c:v>5.850000015925616E-4</c:v>
                </c:pt>
                <c:pt idx="850">
                  <c:v>1.4850000006845221E-3</c:v>
                </c:pt>
                <c:pt idx="852">
                  <c:v>-9.9999961093999445E-6</c:v>
                </c:pt>
                <c:pt idx="853">
                  <c:v>9.0000001364387572E-5</c:v>
                </c:pt>
                <c:pt idx="861">
                  <c:v>-2.9749999521300197E-4</c:v>
                </c:pt>
                <c:pt idx="863">
                  <c:v>4.9425000033807009E-3</c:v>
                </c:pt>
                <c:pt idx="881">
                  <c:v>2.0999999833293259E-4</c:v>
                </c:pt>
                <c:pt idx="883">
                  <c:v>1.0150000016437843E-3</c:v>
                </c:pt>
                <c:pt idx="885">
                  <c:v>1.5467500001250301E-2</c:v>
                </c:pt>
                <c:pt idx="887">
                  <c:v>8.3000000449828804E-4</c:v>
                </c:pt>
                <c:pt idx="888">
                  <c:v>-6.4500000007683411E-4</c:v>
                </c:pt>
                <c:pt idx="891">
                  <c:v>2.9000000358792022E-4</c:v>
                </c:pt>
                <c:pt idx="893">
                  <c:v>0</c:v>
                </c:pt>
                <c:pt idx="894">
                  <c:v>9.9999997473787516E-5</c:v>
                </c:pt>
                <c:pt idx="895">
                  <c:v>2.3050000017974526E-3</c:v>
                </c:pt>
                <c:pt idx="898">
                  <c:v>8.9499999958206899E-3</c:v>
                </c:pt>
                <c:pt idx="905">
                  <c:v>-3.5749999369727448E-4</c:v>
                </c:pt>
                <c:pt idx="913">
                  <c:v>4.6750000183237717E-4</c:v>
                </c:pt>
                <c:pt idx="922">
                  <c:v>1.3800000015180558E-3</c:v>
                </c:pt>
                <c:pt idx="924">
                  <c:v>1.2900000001536682E-3</c:v>
                </c:pt>
                <c:pt idx="927">
                  <c:v>5.9500000497791916E-4</c:v>
                </c:pt>
                <c:pt idx="928">
                  <c:v>-1.9999999494757503E-4</c:v>
                </c:pt>
                <c:pt idx="930">
                  <c:v>3.1000000308267772E-4</c:v>
                </c:pt>
                <c:pt idx="963">
                  <c:v>3.8825000010547228E-3</c:v>
                </c:pt>
                <c:pt idx="964">
                  <c:v>1.9400000019231811E-3</c:v>
                </c:pt>
                <c:pt idx="966">
                  <c:v>1.0899999979301356E-3</c:v>
                </c:pt>
                <c:pt idx="967">
                  <c:v>2.3900000014691614E-3</c:v>
                </c:pt>
                <c:pt idx="968">
                  <c:v>3.1900000030873343E-3</c:v>
                </c:pt>
                <c:pt idx="970">
                  <c:v>2.6199999992968515E-3</c:v>
                </c:pt>
                <c:pt idx="971">
                  <c:v>2.719999996770639E-3</c:v>
                </c:pt>
                <c:pt idx="972">
                  <c:v>4.0250000020023435E-3</c:v>
                </c:pt>
                <c:pt idx="973">
                  <c:v>4.0250000020023435E-3</c:v>
                </c:pt>
                <c:pt idx="974">
                  <c:v>4.1249999994761311E-3</c:v>
                </c:pt>
                <c:pt idx="997">
                  <c:v>8.8000000032479875E-3</c:v>
                </c:pt>
                <c:pt idx="1000">
                  <c:v>8.4100000021862797E-3</c:v>
                </c:pt>
                <c:pt idx="1001">
                  <c:v>8.5099999996600673E-3</c:v>
                </c:pt>
                <c:pt idx="1002">
                  <c:v>9.0100000015809201E-3</c:v>
                </c:pt>
                <c:pt idx="1003">
                  <c:v>8.1199999985983595E-3</c:v>
                </c:pt>
                <c:pt idx="1011">
                  <c:v>1.1169999997946434E-2</c:v>
                </c:pt>
                <c:pt idx="1012">
                  <c:v>1.1270000002696179E-2</c:v>
                </c:pt>
                <c:pt idx="1013">
                  <c:v>1.1870000002090819E-2</c:v>
                </c:pt>
                <c:pt idx="1020">
                  <c:v>1.5632499998901039E-2</c:v>
                </c:pt>
                <c:pt idx="1027">
                  <c:v>1.5455000000656582E-2</c:v>
                </c:pt>
                <c:pt idx="1028">
                  <c:v>1.6459999998915009E-2</c:v>
                </c:pt>
                <c:pt idx="1030">
                  <c:v>1.606500000343658E-2</c:v>
                </c:pt>
                <c:pt idx="1032">
                  <c:v>1.7399999996996485E-2</c:v>
                </c:pt>
                <c:pt idx="1033">
                  <c:v>1.750000000174623E-2</c:v>
                </c:pt>
                <c:pt idx="1034">
                  <c:v>1.870000000053551E-2</c:v>
                </c:pt>
                <c:pt idx="1042">
                  <c:v>1.8262500001583248E-2</c:v>
                </c:pt>
                <c:pt idx="1061">
                  <c:v>2.0454999998037238E-2</c:v>
                </c:pt>
                <c:pt idx="1062">
                  <c:v>2.0555000002786983E-2</c:v>
                </c:pt>
                <c:pt idx="1071">
                  <c:v>2.3359999999229331E-2</c:v>
                </c:pt>
                <c:pt idx="1072">
                  <c:v>2.1589999996649567E-2</c:v>
                </c:pt>
                <c:pt idx="1075">
                  <c:v>2.9379999999946449E-2</c:v>
                </c:pt>
                <c:pt idx="1077">
                  <c:v>2.373749999969732E-2</c:v>
                </c:pt>
                <c:pt idx="1099">
                  <c:v>3.0554999997548293E-2</c:v>
                </c:pt>
                <c:pt idx="1100">
                  <c:v>3.0554999997548293E-2</c:v>
                </c:pt>
                <c:pt idx="1112">
                  <c:v>4.1177500002959277E-2</c:v>
                </c:pt>
                <c:pt idx="1113">
                  <c:v>3.9082499999494758E-2</c:v>
                </c:pt>
                <c:pt idx="1132">
                  <c:v>3.7389999997685663E-2</c:v>
                </c:pt>
                <c:pt idx="1143">
                  <c:v>4.0982500002428424E-2</c:v>
                </c:pt>
                <c:pt idx="1164">
                  <c:v>4.9982500000623986E-2</c:v>
                </c:pt>
                <c:pt idx="1165">
                  <c:v>4.9287499998172279E-2</c:v>
                </c:pt>
                <c:pt idx="1198">
                  <c:v>7.0575000005192123E-2</c:v>
                </c:pt>
                <c:pt idx="1211">
                  <c:v>8.0027500000142027E-2</c:v>
                </c:pt>
                <c:pt idx="1229">
                  <c:v>0.10061499999574153</c:v>
                </c:pt>
                <c:pt idx="1232">
                  <c:v>0.10022500000195578</c:v>
                </c:pt>
                <c:pt idx="1234">
                  <c:v>0.12038374999974621</c:v>
                </c:pt>
                <c:pt idx="1236">
                  <c:v>7.8410000001895241E-2</c:v>
                </c:pt>
                <c:pt idx="1237">
                  <c:v>0.10051499999826774</c:v>
                </c:pt>
                <c:pt idx="1248">
                  <c:v>0.11537500000122236</c:v>
                </c:pt>
                <c:pt idx="1261">
                  <c:v>0.11617499999556458</c:v>
                </c:pt>
                <c:pt idx="1278">
                  <c:v>0.14051499999914085</c:v>
                </c:pt>
                <c:pt idx="1279">
                  <c:v>0.13962000000174157</c:v>
                </c:pt>
                <c:pt idx="1282">
                  <c:v>0.14209500000288244</c:v>
                </c:pt>
                <c:pt idx="1286">
                  <c:v>0.14835999999922933</c:v>
                </c:pt>
                <c:pt idx="1287">
                  <c:v>0.15249250000488246</c:v>
                </c:pt>
                <c:pt idx="1289">
                  <c:v>0.15314249999937601</c:v>
                </c:pt>
                <c:pt idx="1291">
                  <c:v>0.15912250000110362</c:v>
                </c:pt>
                <c:pt idx="1293">
                  <c:v>0.16350750000128755</c:v>
                </c:pt>
                <c:pt idx="1294">
                  <c:v>0.16542499999923166</c:v>
                </c:pt>
                <c:pt idx="1295">
                  <c:v>0.16795499999716412</c:v>
                </c:pt>
                <c:pt idx="1296">
                  <c:v>0.166422500005865</c:v>
                </c:pt>
                <c:pt idx="1297">
                  <c:v>0.16972499999974389</c:v>
                </c:pt>
                <c:pt idx="1299">
                  <c:v>0.17964999999821885</c:v>
                </c:pt>
                <c:pt idx="1300">
                  <c:v>0.18573750000359723</c:v>
                </c:pt>
                <c:pt idx="1304">
                  <c:v>0.18995749999885447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27-4145-A3FA-33AA76B417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27-4145-A3FA-33AA76B417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27-4145-A3FA-33AA76B417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27-4145-A3FA-33AA76B417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27-4145-A3FA-33AA76B417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27-4145-A3FA-33AA76B417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0">
                  <c:v>-0.56305000000065775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27-4145-A3FA-33AA76B41741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Active!$P$21:$P$977</c:f>
              <c:numCache>
                <c:formatCode>General</c:formatCode>
                <c:ptCount val="957"/>
                <c:pt idx="615">
                  <c:v>-1.0442112844761273E-2</c:v>
                </c:pt>
                <c:pt idx="616">
                  <c:v>-1.0442112844761273E-2</c:v>
                </c:pt>
                <c:pt idx="617">
                  <c:v>-1.041595779866138E-2</c:v>
                </c:pt>
                <c:pt idx="618">
                  <c:v>-1.041595779866138E-2</c:v>
                </c:pt>
                <c:pt idx="619">
                  <c:v>-1.0389802752561489E-2</c:v>
                </c:pt>
                <c:pt idx="620">
                  <c:v>-1.0389802752561489E-2</c:v>
                </c:pt>
                <c:pt idx="621">
                  <c:v>-1.0363647706461596E-2</c:v>
                </c:pt>
                <c:pt idx="622">
                  <c:v>-1.0363647706461596E-2</c:v>
                </c:pt>
                <c:pt idx="623">
                  <c:v>-1.0337492660361705E-2</c:v>
                </c:pt>
                <c:pt idx="624">
                  <c:v>-1.0311337614261814E-2</c:v>
                </c:pt>
                <c:pt idx="625">
                  <c:v>-1.0311337614261814E-2</c:v>
                </c:pt>
                <c:pt idx="626">
                  <c:v>-1.0259027522062029E-2</c:v>
                </c:pt>
                <c:pt idx="627">
                  <c:v>-1.0232872475962137E-2</c:v>
                </c:pt>
                <c:pt idx="628">
                  <c:v>-1.0232872475962137E-2</c:v>
                </c:pt>
                <c:pt idx="629">
                  <c:v>-1.0232872475962137E-2</c:v>
                </c:pt>
                <c:pt idx="630">
                  <c:v>-1.0206717429862245E-2</c:v>
                </c:pt>
                <c:pt idx="631">
                  <c:v>-1.0154407337662461E-2</c:v>
                </c:pt>
                <c:pt idx="632">
                  <c:v>-1.012825229156257E-2</c:v>
                </c:pt>
                <c:pt idx="633">
                  <c:v>-1.012825229156257E-2</c:v>
                </c:pt>
                <c:pt idx="634">
                  <c:v>-1.0102097245462677E-2</c:v>
                </c:pt>
                <c:pt idx="635">
                  <c:v>-1.0102097245462677E-2</c:v>
                </c:pt>
                <c:pt idx="636">
                  <c:v>-1.0102097245462677E-2</c:v>
                </c:pt>
                <c:pt idx="637">
                  <c:v>-1.0102097245462677E-2</c:v>
                </c:pt>
                <c:pt idx="638">
                  <c:v>-1.0102097245462677E-2</c:v>
                </c:pt>
                <c:pt idx="639">
                  <c:v>-1.0049787153262893E-2</c:v>
                </c:pt>
                <c:pt idx="640">
                  <c:v>-1.0049787153262893E-2</c:v>
                </c:pt>
                <c:pt idx="641">
                  <c:v>-9.9974770610631106E-3</c:v>
                </c:pt>
                <c:pt idx="642">
                  <c:v>-9.9974770610631106E-3</c:v>
                </c:pt>
                <c:pt idx="643">
                  <c:v>-9.9974770610631106E-3</c:v>
                </c:pt>
                <c:pt idx="644">
                  <c:v>-9.9713220149632176E-3</c:v>
                </c:pt>
                <c:pt idx="645">
                  <c:v>-9.8405467844637582E-3</c:v>
                </c:pt>
                <c:pt idx="646">
                  <c:v>-9.6836165078644076E-3</c:v>
                </c:pt>
                <c:pt idx="647">
                  <c:v>-9.6574614617645146E-3</c:v>
                </c:pt>
                <c:pt idx="648">
                  <c:v>-9.6574614617645146E-3</c:v>
                </c:pt>
                <c:pt idx="649">
                  <c:v>-9.6051513695647323E-3</c:v>
                </c:pt>
                <c:pt idx="650">
                  <c:v>-9.5789963234648393E-3</c:v>
                </c:pt>
                <c:pt idx="651">
                  <c:v>-9.5789963234648393E-3</c:v>
                </c:pt>
                <c:pt idx="652">
                  <c:v>-9.5397637543150025E-3</c:v>
                </c:pt>
                <c:pt idx="653">
                  <c:v>-9.3828334777156502E-3</c:v>
                </c:pt>
                <c:pt idx="654">
                  <c:v>-9.2259032011162995E-3</c:v>
                </c:pt>
                <c:pt idx="655">
                  <c:v>-8.9381976940174877E-3</c:v>
                </c:pt>
                <c:pt idx="656">
                  <c:v>-8.9120426479175965E-3</c:v>
                </c:pt>
                <c:pt idx="657">
                  <c:v>-8.8597325557178124E-3</c:v>
                </c:pt>
                <c:pt idx="658">
                  <c:v>-8.8597325557178124E-3</c:v>
                </c:pt>
                <c:pt idx="659">
                  <c:v>-8.8074224635180283E-3</c:v>
                </c:pt>
                <c:pt idx="660">
                  <c:v>-8.7812674174181371E-3</c:v>
                </c:pt>
                <c:pt idx="661">
                  <c:v>-8.7812674174181371E-3</c:v>
                </c:pt>
                <c:pt idx="662">
                  <c:v>-8.7551123713182442E-3</c:v>
                </c:pt>
                <c:pt idx="663">
                  <c:v>-8.728957325218353E-3</c:v>
                </c:pt>
                <c:pt idx="664">
                  <c:v>-8.7028022791184618E-3</c:v>
                </c:pt>
                <c:pt idx="665">
                  <c:v>-8.6112596177688391E-3</c:v>
                </c:pt>
                <c:pt idx="666">
                  <c:v>-8.6112596177688391E-3</c:v>
                </c:pt>
                <c:pt idx="667">
                  <c:v>-8.558949525569055E-3</c:v>
                </c:pt>
                <c:pt idx="668">
                  <c:v>-8.5458720025191094E-3</c:v>
                </c:pt>
                <c:pt idx="669">
                  <c:v>-8.5066394333692726E-3</c:v>
                </c:pt>
                <c:pt idx="670">
                  <c:v>-8.5066394333692726E-3</c:v>
                </c:pt>
                <c:pt idx="671">
                  <c:v>-8.4804843872693797E-3</c:v>
                </c:pt>
                <c:pt idx="672">
                  <c:v>-8.4804843872693797E-3</c:v>
                </c:pt>
                <c:pt idx="673">
                  <c:v>-8.4804843872693797E-3</c:v>
                </c:pt>
                <c:pt idx="674">
                  <c:v>-8.4804843872693797E-3</c:v>
                </c:pt>
                <c:pt idx="675">
                  <c:v>-8.4543293411694885E-3</c:v>
                </c:pt>
                <c:pt idx="676">
                  <c:v>-8.3758642028698132E-3</c:v>
                </c:pt>
                <c:pt idx="677">
                  <c:v>-8.3497091567699203E-3</c:v>
                </c:pt>
                <c:pt idx="678">
                  <c:v>-8.3235541106700291E-3</c:v>
                </c:pt>
                <c:pt idx="679">
                  <c:v>-8.3235541106700291E-3</c:v>
                </c:pt>
                <c:pt idx="680">
                  <c:v>-8.2973990645701361E-3</c:v>
                </c:pt>
                <c:pt idx="681">
                  <c:v>-8.2973990645701361E-3</c:v>
                </c:pt>
                <c:pt idx="682">
                  <c:v>-8.2712440184702449E-3</c:v>
                </c:pt>
                <c:pt idx="683">
                  <c:v>-8.2320114493204064E-3</c:v>
                </c:pt>
                <c:pt idx="684">
                  <c:v>-8.1927788801705696E-3</c:v>
                </c:pt>
                <c:pt idx="685">
                  <c:v>-8.1666238340706767E-3</c:v>
                </c:pt>
                <c:pt idx="686">
                  <c:v>-8.1404687879707855E-3</c:v>
                </c:pt>
                <c:pt idx="687">
                  <c:v>-8.0881586957710014E-3</c:v>
                </c:pt>
                <c:pt idx="688">
                  <c:v>-7.9050733730717578E-3</c:v>
                </c:pt>
                <c:pt idx="689">
                  <c:v>-7.8527632808719754E-3</c:v>
                </c:pt>
                <c:pt idx="690">
                  <c:v>-7.8266082347720825E-3</c:v>
                </c:pt>
                <c:pt idx="691">
                  <c:v>-7.8004531886721913E-3</c:v>
                </c:pt>
                <c:pt idx="692">
                  <c:v>-7.8004531886721913E-3</c:v>
                </c:pt>
                <c:pt idx="693">
                  <c:v>-7.8004531886721913E-3</c:v>
                </c:pt>
                <c:pt idx="694">
                  <c:v>-7.7481430964724072E-3</c:v>
                </c:pt>
                <c:pt idx="695">
                  <c:v>-7.6958330042726231E-3</c:v>
                </c:pt>
                <c:pt idx="696">
                  <c:v>-7.6958330042726231E-3</c:v>
                </c:pt>
                <c:pt idx="697">
                  <c:v>-7.6696779581727319E-3</c:v>
                </c:pt>
                <c:pt idx="698">
                  <c:v>-7.6435229120728389E-3</c:v>
                </c:pt>
                <c:pt idx="699">
                  <c:v>-7.6173678659729478E-3</c:v>
                </c:pt>
                <c:pt idx="700">
                  <c:v>-7.6173678659729478E-3</c:v>
                </c:pt>
                <c:pt idx="701">
                  <c:v>-7.5912128198730548E-3</c:v>
                </c:pt>
                <c:pt idx="702">
                  <c:v>-7.4473600663236498E-3</c:v>
                </c:pt>
                <c:pt idx="703">
                  <c:v>-7.4212050202237586E-3</c:v>
                </c:pt>
                <c:pt idx="704">
                  <c:v>-7.3165848358241903E-3</c:v>
                </c:pt>
                <c:pt idx="705">
                  <c:v>-7.3035073127742448E-3</c:v>
                </c:pt>
                <c:pt idx="706">
                  <c:v>-7.2904297897242992E-3</c:v>
                </c:pt>
                <c:pt idx="707">
                  <c:v>-7.2773522666743536E-3</c:v>
                </c:pt>
                <c:pt idx="708">
                  <c:v>-7.2642747436244062E-3</c:v>
                </c:pt>
                <c:pt idx="709">
                  <c:v>-7.2642747436244062E-3</c:v>
                </c:pt>
                <c:pt idx="710">
                  <c:v>-7.0811894209251644E-3</c:v>
                </c:pt>
                <c:pt idx="711">
                  <c:v>-7.0550343748252715E-3</c:v>
                </c:pt>
                <c:pt idx="712">
                  <c:v>-7.0288793287253803E-3</c:v>
                </c:pt>
                <c:pt idx="713">
                  <c:v>-7.0288793287253803E-3</c:v>
                </c:pt>
                <c:pt idx="714">
                  <c:v>-6.9896467595755418E-3</c:v>
                </c:pt>
                <c:pt idx="715">
                  <c:v>-6.9765692365255962E-3</c:v>
                </c:pt>
                <c:pt idx="716">
                  <c:v>-6.9765692365255962E-3</c:v>
                </c:pt>
                <c:pt idx="717">
                  <c:v>-6.9765692365255962E-3</c:v>
                </c:pt>
                <c:pt idx="718">
                  <c:v>-6.8981040982259208E-3</c:v>
                </c:pt>
                <c:pt idx="719">
                  <c:v>-6.8981040982259208E-3</c:v>
                </c:pt>
                <c:pt idx="720">
                  <c:v>-6.8457940060261367E-3</c:v>
                </c:pt>
                <c:pt idx="721">
                  <c:v>-6.8457940060261367E-3</c:v>
                </c:pt>
                <c:pt idx="722">
                  <c:v>-6.8196389599262455E-3</c:v>
                </c:pt>
                <c:pt idx="723">
                  <c:v>-6.7934839138263526E-3</c:v>
                </c:pt>
                <c:pt idx="724">
                  <c:v>-6.7280962985766229E-3</c:v>
                </c:pt>
                <c:pt idx="725">
                  <c:v>-6.7280962985766229E-3</c:v>
                </c:pt>
                <c:pt idx="726">
                  <c:v>-6.7150187755266773E-3</c:v>
                </c:pt>
                <c:pt idx="727">
                  <c:v>-6.7019412524767317E-3</c:v>
                </c:pt>
                <c:pt idx="728">
                  <c:v>-6.7019412524767317E-3</c:v>
                </c:pt>
                <c:pt idx="729">
                  <c:v>-6.6757862063768388E-3</c:v>
                </c:pt>
                <c:pt idx="730">
                  <c:v>-6.6757862063768388E-3</c:v>
                </c:pt>
                <c:pt idx="731">
                  <c:v>-6.6234761141770564E-3</c:v>
                </c:pt>
                <c:pt idx="732">
                  <c:v>-6.5973210680771634E-3</c:v>
                </c:pt>
                <c:pt idx="733">
                  <c:v>-6.5973210680771634E-3</c:v>
                </c:pt>
                <c:pt idx="734">
                  <c:v>-6.5973210680771634E-3</c:v>
                </c:pt>
                <c:pt idx="735">
                  <c:v>-6.5711660219772722E-3</c:v>
                </c:pt>
                <c:pt idx="736">
                  <c:v>-6.5711660219772722E-3</c:v>
                </c:pt>
                <c:pt idx="737">
                  <c:v>-6.4927008836775961E-3</c:v>
                </c:pt>
                <c:pt idx="738">
                  <c:v>-6.4927008836775961E-3</c:v>
                </c:pt>
                <c:pt idx="739">
                  <c:v>-6.4142357453779207E-3</c:v>
                </c:pt>
                <c:pt idx="740">
                  <c:v>-6.3750031762280822E-3</c:v>
                </c:pt>
                <c:pt idx="741">
                  <c:v>-6.3750031762280822E-3</c:v>
                </c:pt>
                <c:pt idx="742">
                  <c:v>-6.3619256531781366E-3</c:v>
                </c:pt>
                <c:pt idx="743">
                  <c:v>-6.3619256531781366E-3</c:v>
                </c:pt>
                <c:pt idx="744">
                  <c:v>-6.3357706070782446E-3</c:v>
                </c:pt>
                <c:pt idx="745">
                  <c:v>-6.3096155609783525E-3</c:v>
                </c:pt>
                <c:pt idx="746">
                  <c:v>-6.3096155609783525E-3</c:v>
                </c:pt>
                <c:pt idx="747">
                  <c:v>-6.2834605148784604E-3</c:v>
                </c:pt>
                <c:pt idx="748">
                  <c:v>-6.2703829918285148E-3</c:v>
                </c:pt>
                <c:pt idx="749">
                  <c:v>-6.2703829918285148E-3</c:v>
                </c:pt>
                <c:pt idx="750">
                  <c:v>-6.2311504226786772E-3</c:v>
                </c:pt>
                <c:pt idx="751">
                  <c:v>-6.1919178535288395E-3</c:v>
                </c:pt>
                <c:pt idx="752">
                  <c:v>-6.1134527152291633E-3</c:v>
                </c:pt>
                <c:pt idx="753">
                  <c:v>-6.0611426230293801E-3</c:v>
                </c:pt>
                <c:pt idx="754">
                  <c:v>-6.0480650999794336E-3</c:v>
                </c:pt>
                <c:pt idx="755">
                  <c:v>-6.034987576929488E-3</c:v>
                </c:pt>
                <c:pt idx="756">
                  <c:v>-5.9957550077796504E-3</c:v>
                </c:pt>
                <c:pt idx="757">
                  <c:v>-5.9434449155798662E-3</c:v>
                </c:pt>
                <c:pt idx="758">
                  <c:v>-5.9434449155798662E-3</c:v>
                </c:pt>
                <c:pt idx="759">
                  <c:v>-5.9172898694799742E-3</c:v>
                </c:pt>
                <c:pt idx="760">
                  <c:v>-5.721127023730785E-3</c:v>
                </c:pt>
                <c:pt idx="761">
                  <c:v>-5.721127023730785E-3</c:v>
                </c:pt>
                <c:pt idx="762">
                  <c:v>-5.694971977630893E-3</c:v>
                </c:pt>
                <c:pt idx="763">
                  <c:v>-5.694971977630893E-3</c:v>
                </c:pt>
                <c:pt idx="764">
                  <c:v>-5.6818944545809474E-3</c:v>
                </c:pt>
                <c:pt idx="765">
                  <c:v>-5.407266470532082E-3</c:v>
                </c:pt>
                <c:pt idx="766">
                  <c:v>-5.2503361939327314E-3</c:v>
                </c:pt>
                <c:pt idx="767">
                  <c:v>-5.2241811478328393E-3</c:v>
                </c:pt>
                <c:pt idx="768">
                  <c:v>-5.1718710556330552E-3</c:v>
                </c:pt>
                <c:pt idx="769">
                  <c:v>-5.0934059173333799E-3</c:v>
                </c:pt>
                <c:pt idx="770">
                  <c:v>-5.0803283942834334E-3</c:v>
                </c:pt>
                <c:pt idx="771">
                  <c:v>-5.0672508712334878E-3</c:v>
                </c:pt>
                <c:pt idx="772">
                  <c:v>-5.0672508712334878E-3</c:v>
                </c:pt>
                <c:pt idx="773">
                  <c:v>-5.0410958251335958E-3</c:v>
                </c:pt>
                <c:pt idx="774">
                  <c:v>-4.9626306868339205E-3</c:v>
                </c:pt>
                <c:pt idx="775">
                  <c:v>-4.9626306868339205E-3</c:v>
                </c:pt>
                <c:pt idx="776">
                  <c:v>-4.8710880254842987E-3</c:v>
                </c:pt>
                <c:pt idx="777">
                  <c:v>-4.8710880254842987E-3</c:v>
                </c:pt>
                <c:pt idx="778">
                  <c:v>-4.8187779332845146E-3</c:v>
                </c:pt>
                <c:pt idx="779">
                  <c:v>-4.7926228871846225E-3</c:v>
                </c:pt>
                <c:pt idx="780">
                  <c:v>-4.7926228871846225E-3</c:v>
                </c:pt>
                <c:pt idx="781">
                  <c:v>-4.7403127949848392E-3</c:v>
                </c:pt>
                <c:pt idx="782">
                  <c:v>-4.7403127949848392E-3</c:v>
                </c:pt>
                <c:pt idx="783">
                  <c:v>-4.6880027027850551E-3</c:v>
                </c:pt>
                <c:pt idx="784">
                  <c:v>-4.6356926105852719E-3</c:v>
                </c:pt>
                <c:pt idx="785">
                  <c:v>-4.5310724261857036E-3</c:v>
                </c:pt>
                <c:pt idx="786">
                  <c:v>-4.5310724261857036E-3</c:v>
                </c:pt>
                <c:pt idx="787">
                  <c:v>-4.517994903135758E-3</c:v>
                </c:pt>
                <c:pt idx="788">
                  <c:v>-4.4787623339859204E-3</c:v>
                </c:pt>
                <c:pt idx="789">
                  <c:v>-4.4526072878860283E-3</c:v>
                </c:pt>
                <c:pt idx="790">
                  <c:v>-4.3741421495863521E-3</c:v>
                </c:pt>
                <c:pt idx="791">
                  <c:v>-4.1125916885874332E-3</c:v>
                </c:pt>
                <c:pt idx="792">
                  <c:v>-4.1125916885874332E-3</c:v>
                </c:pt>
                <c:pt idx="793">
                  <c:v>-4.086436642487542E-3</c:v>
                </c:pt>
                <c:pt idx="794">
                  <c:v>-3.9295063658881905E-3</c:v>
                </c:pt>
                <c:pt idx="795">
                  <c:v>-3.9295063658881905E-3</c:v>
                </c:pt>
                <c:pt idx="796">
                  <c:v>-3.9033513197882985E-3</c:v>
                </c:pt>
                <c:pt idx="797">
                  <c:v>-3.9033513197882985E-3</c:v>
                </c:pt>
                <c:pt idx="798">
                  <c:v>-3.8510412275885144E-3</c:v>
                </c:pt>
                <c:pt idx="799">
                  <c:v>-3.7987311353887311E-3</c:v>
                </c:pt>
                <c:pt idx="800">
                  <c:v>-3.7725760892888391E-3</c:v>
                </c:pt>
                <c:pt idx="801">
                  <c:v>-3.7725760892888391E-3</c:v>
                </c:pt>
                <c:pt idx="802">
                  <c:v>-3.4979481052399737E-3</c:v>
                </c:pt>
                <c:pt idx="803">
                  <c:v>-3.4717930591400825E-3</c:v>
                </c:pt>
                <c:pt idx="804">
                  <c:v>-3.3410178286406231E-3</c:v>
                </c:pt>
                <c:pt idx="805">
                  <c:v>-3.2625526903409469E-3</c:v>
                </c:pt>
                <c:pt idx="806">
                  <c:v>-3.1579325059413795E-3</c:v>
                </c:pt>
                <c:pt idx="807">
                  <c:v>-3.1056224137415954E-3</c:v>
                </c:pt>
                <c:pt idx="808">
                  <c:v>-3.1056224137415954E-3</c:v>
                </c:pt>
                <c:pt idx="809">
                  <c:v>-3.0794673676417033E-3</c:v>
                </c:pt>
                <c:pt idx="810">
                  <c:v>-3.0794673676417033E-3</c:v>
                </c:pt>
                <c:pt idx="811">
                  <c:v>-3.0533123215418121E-3</c:v>
                </c:pt>
                <c:pt idx="812">
                  <c:v>-3.001002229342028E-3</c:v>
                </c:pt>
                <c:pt idx="813">
                  <c:v>-2.974847183242136E-3</c:v>
                </c:pt>
                <c:pt idx="814">
                  <c:v>-2.8309944296927309E-3</c:v>
                </c:pt>
                <c:pt idx="815">
                  <c:v>-2.8309944296927309E-3</c:v>
                </c:pt>
                <c:pt idx="816">
                  <c:v>-2.7002191991932715E-3</c:v>
                </c:pt>
                <c:pt idx="817">
                  <c:v>-2.7002191991932715E-3</c:v>
                </c:pt>
                <c:pt idx="818">
                  <c:v>-2.5955990147937037E-3</c:v>
                </c:pt>
                <c:pt idx="819">
                  <c:v>-2.4648237842942442E-3</c:v>
                </c:pt>
                <c:pt idx="820">
                  <c:v>-2.4386687381943522E-3</c:v>
                </c:pt>
                <c:pt idx="821">
                  <c:v>-2.3863586459945685E-3</c:v>
                </c:pt>
                <c:pt idx="822">
                  <c:v>-2.3340485537947848E-3</c:v>
                </c:pt>
                <c:pt idx="823">
                  <c:v>-2.255583415495109E-3</c:v>
                </c:pt>
                <c:pt idx="824">
                  <c:v>-2.2032733232953254E-3</c:v>
                </c:pt>
                <c:pt idx="825">
                  <c:v>-2.1771182771954333E-3</c:v>
                </c:pt>
                <c:pt idx="826">
                  <c:v>-2.1248081849956496E-3</c:v>
                </c:pt>
                <c:pt idx="827">
                  <c:v>-2.0594205697459199E-3</c:v>
                </c:pt>
                <c:pt idx="828">
                  <c:v>-1.9678779083962981E-3</c:v>
                </c:pt>
                <c:pt idx="829">
                  <c:v>-1.9678779083962981E-3</c:v>
                </c:pt>
                <c:pt idx="830">
                  <c:v>-1.6932499243474332E-3</c:v>
                </c:pt>
                <c:pt idx="831">
                  <c:v>-1.6409398321476495E-3</c:v>
                </c:pt>
                <c:pt idx="832">
                  <c:v>-1.484009555548298E-3</c:v>
                </c:pt>
                <c:pt idx="833">
                  <c:v>-1.3009242328490549E-3</c:v>
                </c:pt>
                <c:pt idx="834">
                  <c:v>-1.2224590945493791E-3</c:v>
                </c:pt>
                <c:pt idx="835">
                  <c:v>-1.2224590945493791E-3</c:v>
                </c:pt>
                <c:pt idx="836">
                  <c:v>-1.1439939562497034E-3</c:v>
                </c:pt>
                <c:pt idx="837">
                  <c:v>-1.0916838640499197E-3</c:v>
                </c:pt>
                <c:pt idx="838">
                  <c:v>-1.0916838640499197E-3</c:v>
                </c:pt>
                <c:pt idx="839">
                  <c:v>-1.052451294900082E-3</c:v>
                </c:pt>
                <c:pt idx="840">
                  <c:v>-1.02629624880019E-3</c:v>
                </c:pt>
                <c:pt idx="841">
                  <c:v>-9.7398615660040629E-4</c:v>
                </c:pt>
                <c:pt idx="842">
                  <c:v>-9.4783111050051423E-4</c:v>
                </c:pt>
                <c:pt idx="843">
                  <c:v>-9.4783111050051423E-4</c:v>
                </c:pt>
                <c:pt idx="844">
                  <c:v>-9.2167606440062217E-4</c:v>
                </c:pt>
                <c:pt idx="845">
                  <c:v>-8.9552101830073054E-4</c:v>
                </c:pt>
                <c:pt idx="846">
                  <c:v>-8.6936597220083848E-4</c:v>
                </c:pt>
                <c:pt idx="847">
                  <c:v>-8.6936597220083848E-4</c:v>
                </c:pt>
                <c:pt idx="848">
                  <c:v>-8.6936597220083848E-4</c:v>
                </c:pt>
                <c:pt idx="849">
                  <c:v>-8.6936597220083848E-4</c:v>
                </c:pt>
                <c:pt idx="850">
                  <c:v>-8.6936597220083848E-4</c:v>
                </c:pt>
                <c:pt idx="851">
                  <c:v>-8.4321092610094685E-4</c:v>
                </c:pt>
                <c:pt idx="852">
                  <c:v>-8.4321092610094685E-4</c:v>
                </c:pt>
                <c:pt idx="853">
                  <c:v>-8.4321092610094685E-4</c:v>
                </c:pt>
                <c:pt idx="854">
                  <c:v>-7.9090083390116273E-4</c:v>
                </c:pt>
                <c:pt idx="855">
                  <c:v>-7.647457878012711E-4</c:v>
                </c:pt>
                <c:pt idx="856">
                  <c:v>-6.078155112019196E-4</c:v>
                </c:pt>
                <c:pt idx="857">
                  <c:v>-2.4164486580343313E-4</c:v>
                </c:pt>
                <c:pt idx="858">
                  <c:v>-1.3702468140386554E-4</c:v>
                </c:pt>
                <c:pt idx="859">
                  <c:v>-5.8559543104189787E-5</c:v>
                </c:pt>
                <c:pt idx="860">
                  <c:v>-6.2494509044060988E-6</c:v>
                </c:pt>
                <c:pt idx="861">
                  <c:v>6.8280721455399318E-6</c:v>
                </c:pt>
                <c:pt idx="862">
                  <c:v>1.9905595195485962E-5</c:v>
                </c:pt>
                <c:pt idx="863">
                  <c:v>2.1606844094467512E-4</c:v>
                </c:pt>
                <c:pt idx="864">
                  <c:v>2.1606844094467512E-4</c:v>
                </c:pt>
                <c:pt idx="865">
                  <c:v>2.9453357924435065E-4</c:v>
                </c:pt>
                <c:pt idx="866">
                  <c:v>2.9453357924435065E-4</c:v>
                </c:pt>
                <c:pt idx="867">
                  <c:v>4.5146385584370215E-4</c:v>
                </c:pt>
                <c:pt idx="868">
                  <c:v>4.77618901943594E-4</c:v>
                </c:pt>
                <c:pt idx="869">
                  <c:v>5.0377394804348595E-4</c:v>
                </c:pt>
                <c:pt idx="870">
                  <c:v>5.2992899414337779E-4</c:v>
                </c:pt>
                <c:pt idx="871">
                  <c:v>5.5608404024326975E-4</c:v>
                </c:pt>
                <c:pt idx="872">
                  <c:v>5.8223908634316159E-4</c:v>
                </c:pt>
                <c:pt idx="873">
                  <c:v>5.8223908634316159E-4</c:v>
                </c:pt>
                <c:pt idx="874">
                  <c:v>5.8223908634316159E-4</c:v>
                </c:pt>
                <c:pt idx="875">
                  <c:v>6.0839413244305354E-4</c:v>
                </c:pt>
                <c:pt idx="876">
                  <c:v>6.3454917854294539E-4</c:v>
                </c:pt>
                <c:pt idx="877">
                  <c:v>6.8685927074272918E-4</c:v>
                </c:pt>
                <c:pt idx="878">
                  <c:v>7.1301431684262103E-4</c:v>
                </c:pt>
                <c:pt idx="879">
                  <c:v>7.1301431684262103E-4</c:v>
                </c:pt>
                <c:pt idx="880">
                  <c:v>7.9147945514229678E-4</c:v>
                </c:pt>
                <c:pt idx="881">
                  <c:v>8.3071202429213465E-4</c:v>
                </c:pt>
                <c:pt idx="882">
                  <c:v>8.4378954734208058E-4</c:v>
                </c:pt>
                <c:pt idx="883">
                  <c:v>8.568670703920265E-4</c:v>
                </c:pt>
                <c:pt idx="884">
                  <c:v>8.6994459344197253E-4</c:v>
                </c:pt>
                <c:pt idx="885">
                  <c:v>8.6994459344197253E-4</c:v>
                </c:pt>
                <c:pt idx="886">
                  <c:v>8.8302211649191834E-4</c:v>
                </c:pt>
                <c:pt idx="887">
                  <c:v>9.3533220869170225E-4</c:v>
                </c:pt>
                <c:pt idx="888">
                  <c:v>1.0661074391911617E-3</c:v>
                </c:pt>
                <c:pt idx="889">
                  <c:v>1.0661074391911617E-3</c:v>
                </c:pt>
                <c:pt idx="890">
                  <c:v>1.1184175313909454E-3</c:v>
                </c:pt>
                <c:pt idx="891">
                  <c:v>1.249192761890405E-3</c:v>
                </c:pt>
                <c:pt idx="892">
                  <c:v>1.249192761890405E-3</c:v>
                </c:pt>
                <c:pt idx="893">
                  <c:v>1.3015028540901887E-3</c:v>
                </c:pt>
                <c:pt idx="894">
                  <c:v>1.3015028540901887E-3</c:v>
                </c:pt>
                <c:pt idx="895">
                  <c:v>1.3276579001900806E-3</c:v>
                </c:pt>
                <c:pt idx="896">
                  <c:v>1.4061230384897563E-3</c:v>
                </c:pt>
                <c:pt idx="897">
                  <c:v>1.5368982689892158E-3</c:v>
                </c:pt>
                <c:pt idx="898">
                  <c:v>1.5630533150891076E-3</c:v>
                </c:pt>
                <c:pt idx="899">
                  <c:v>1.6153634072888915E-3</c:v>
                </c:pt>
                <c:pt idx="900">
                  <c:v>1.6676734994886752E-3</c:v>
                </c:pt>
                <c:pt idx="901">
                  <c:v>1.7461386377883509E-3</c:v>
                </c:pt>
                <c:pt idx="902">
                  <c:v>1.7722936838882428E-3</c:v>
                </c:pt>
                <c:pt idx="903">
                  <c:v>1.7722936838882428E-3</c:v>
                </c:pt>
                <c:pt idx="904">
                  <c:v>1.7722936838882428E-3</c:v>
                </c:pt>
                <c:pt idx="905">
                  <c:v>1.7853712069381888E-3</c:v>
                </c:pt>
                <c:pt idx="906">
                  <c:v>1.7984487299881348E-3</c:v>
                </c:pt>
                <c:pt idx="907">
                  <c:v>1.7984487299881348E-3</c:v>
                </c:pt>
                <c:pt idx="908">
                  <c:v>1.7984487299881348E-3</c:v>
                </c:pt>
                <c:pt idx="909">
                  <c:v>1.7984487299881348E-3</c:v>
                </c:pt>
                <c:pt idx="910">
                  <c:v>1.7984487299881348E-3</c:v>
                </c:pt>
                <c:pt idx="911">
                  <c:v>1.8507588221879185E-3</c:v>
                </c:pt>
                <c:pt idx="912">
                  <c:v>1.8769138682878104E-3</c:v>
                </c:pt>
                <c:pt idx="913">
                  <c:v>1.9161464374376483E-3</c:v>
                </c:pt>
                <c:pt idx="914">
                  <c:v>2.1776968984365671E-3</c:v>
                </c:pt>
                <c:pt idx="915">
                  <c:v>2.3084721289360266E-3</c:v>
                </c:pt>
                <c:pt idx="916">
                  <c:v>2.3084721289360266E-3</c:v>
                </c:pt>
                <c:pt idx="917">
                  <c:v>2.3346271750359186E-3</c:v>
                </c:pt>
                <c:pt idx="918">
                  <c:v>2.4130923133355939E-3</c:v>
                </c:pt>
                <c:pt idx="919">
                  <c:v>2.439247359435486E-3</c:v>
                </c:pt>
                <c:pt idx="920">
                  <c:v>2.5700225899349454E-3</c:v>
                </c:pt>
                <c:pt idx="921">
                  <c:v>2.6223326821347296E-3</c:v>
                </c:pt>
                <c:pt idx="922">
                  <c:v>2.7661854356841346E-3</c:v>
                </c:pt>
                <c:pt idx="923">
                  <c:v>2.8054180048339727E-3</c:v>
                </c:pt>
                <c:pt idx="924">
                  <c:v>2.8184955278839187E-3</c:v>
                </c:pt>
                <c:pt idx="925">
                  <c:v>2.8315730509338643E-3</c:v>
                </c:pt>
                <c:pt idx="926">
                  <c:v>2.8446505739838108E-3</c:v>
                </c:pt>
                <c:pt idx="927">
                  <c:v>2.8446505739838108E-3</c:v>
                </c:pt>
                <c:pt idx="928">
                  <c:v>2.8708056200837024E-3</c:v>
                </c:pt>
                <c:pt idx="929">
                  <c:v>2.9100381892335405E-3</c:v>
                </c:pt>
                <c:pt idx="930">
                  <c:v>2.9231157122834861E-3</c:v>
                </c:pt>
                <c:pt idx="931">
                  <c:v>3.0015808505831619E-3</c:v>
                </c:pt>
                <c:pt idx="932">
                  <c:v>3.0277358966830535E-3</c:v>
                </c:pt>
                <c:pt idx="933">
                  <c:v>3.0277358966830535E-3</c:v>
                </c:pt>
                <c:pt idx="934">
                  <c:v>3.0538909427829455E-3</c:v>
                </c:pt>
                <c:pt idx="935">
                  <c:v>3.0538909427829455E-3</c:v>
                </c:pt>
                <c:pt idx="936">
                  <c:v>3.0538909427829455E-3</c:v>
                </c:pt>
                <c:pt idx="937">
                  <c:v>3.0538909427829455E-3</c:v>
                </c:pt>
                <c:pt idx="938">
                  <c:v>3.0800459888828376E-3</c:v>
                </c:pt>
                <c:pt idx="939">
                  <c:v>3.0800459888828376E-3</c:v>
                </c:pt>
                <c:pt idx="940">
                  <c:v>3.1062010349827297E-3</c:v>
                </c:pt>
                <c:pt idx="941">
                  <c:v>3.1062010349827297E-3</c:v>
                </c:pt>
                <c:pt idx="942">
                  <c:v>3.1585111271825133E-3</c:v>
                </c:pt>
                <c:pt idx="943">
                  <c:v>3.2369762654821891E-3</c:v>
                </c:pt>
                <c:pt idx="944">
                  <c:v>3.3415964498817565E-3</c:v>
                </c:pt>
                <c:pt idx="945">
                  <c:v>3.5508368186808917E-3</c:v>
                </c:pt>
                <c:pt idx="946">
                  <c:v>3.5508368186808917E-3</c:v>
                </c:pt>
                <c:pt idx="947">
                  <c:v>3.6031469108806754E-3</c:v>
                </c:pt>
                <c:pt idx="948">
                  <c:v>3.6293019569805674E-3</c:v>
                </c:pt>
                <c:pt idx="949">
                  <c:v>3.6293019569805674E-3</c:v>
                </c:pt>
                <c:pt idx="950">
                  <c:v>3.6816120491803511E-3</c:v>
                </c:pt>
                <c:pt idx="951">
                  <c:v>3.7600771874800269E-3</c:v>
                </c:pt>
                <c:pt idx="952">
                  <c:v>3.7862322335799189E-3</c:v>
                </c:pt>
                <c:pt idx="953">
                  <c:v>3.8254648027297566E-3</c:v>
                </c:pt>
                <c:pt idx="954">
                  <c:v>3.9039299410294323E-3</c:v>
                </c:pt>
                <c:pt idx="955">
                  <c:v>3.9823950793291081E-3</c:v>
                </c:pt>
                <c:pt idx="956">
                  <c:v>4.1916354481282437E-3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27-4145-A3FA-33AA76B4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3784"/>
        <c:axId val="1"/>
      </c:scatterChart>
      <c:valAx>
        <c:axId val="578463784"/>
        <c:scaling>
          <c:orientation val="minMax"/>
          <c:min val="-1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2068965517238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96551724137932E-2"/>
              <c:y val="0.36666762109281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63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93103448275863"/>
          <c:y val="0.92121498449057504"/>
          <c:w val="0.7131034482758620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276225</xdr:colOff>
      <xdr:row>18</xdr:row>
      <xdr:rowOff>47625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830A81F3-3446-7E02-394B-0104FACD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447675</xdr:colOff>
      <xdr:row>0</xdr:row>
      <xdr:rowOff>28575</xdr:rowOff>
    </xdr:from>
    <xdr:to>
      <xdr:col>28</xdr:col>
      <xdr:colOff>419100</xdr:colOff>
      <xdr:row>18</xdr:row>
      <xdr:rowOff>85725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5A1FA8D-5909-37DC-8566-B291CBA4F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456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konkoly.hu/cgi-bin/IBVS?111" TargetMode="External"/><Relationship Id="rId84" Type="http://schemas.openxmlformats.org/officeDocument/2006/relationships/hyperlink" Target="http://www.konkoly.hu/cgi-bin/IBVS?180" TargetMode="External"/><Relationship Id="rId138" Type="http://schemas.openxmlformats.org/officeDocument/2006/relationships/hyperlink" Target="http://www.konkoly.hu/cgi-bin/IBVS?775" TargetMode="External"/><Relationship Id="rId159" Type="http://schemas.openxmlformats.org/officeDocument/2006/relationships/hyperlink" Target="http://www.bav-astro.de/sfs/BAVM_link.php?BAVMnr=29" TargetMode="External"/><Relationship Id="rId170" Type="http://schemas.openxmlformats.org/officeDocument/2006/relationships/hyperlink" Target="http://www.konkoly.hu/cgi-bin/IBVS?2707" TargetMode="External"/><Relationship Id="rId191" Type="http://schemas.openxmlformats.org/officeDocument/2006/relationships/hyperlink" Target="http://var.astro.cz/oejv/issues/oejv0060.pdf" TargetMode="External"/><Relationship Id="rId205" Type="http://schemas.openxmlformats.org/officeDocument/2006/relationships/hyperlink" Target="http://www.bav-astro.de/sfs/BAVM_link.php?BAVMnr=152" TargetMode="External"/><Relationship Id="rId226" Type="http://schemas.openxmlformats.org/officeDocument/2006/relationships/hyperlink" Target="http://vsolj.cetus-net.org/vsoljno53.pdf" TargetMode="External"/><Relationship Id="rId107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10" TargetMode="External"/><Relationship Id="rId32" Type="http://schemas.openxmlformats.org/officeDocument/2006/relationships/hyperlink" Target="http://www.konkoly.hu/cgi-bin/IBVS?501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bav-astro.de/sfs/BAVM_link.php?BAVMnr=18" TargetMode="External"/><Relationship Id="rId128" Type="http://schemas.openxmlformats.org/officeDocument/2006/relationships/hyperlink" Target="http://www.konkoly.hu/cgi-bin/IBVS?847" TargetMode="External"/><Relationship Id="rId149" Type="http://schemas.openxmlformats.org/officeDocument/2006/relationships/hyperlink" Target="http://www.bav-astro.de/sfs/BAVM_link.php?BAVMnr=26" TargetMode="External"/><Relationship Id="rId5" Type="http://schemas.openxmlformats.org/officeDocument/2006/relationships/hyperlink" Target="http://www.bav-astro.de/sfs/BAVM_link.php?BAVMnr=8" TargetMode="External"/><Relationship Id="rId95" Type="http://schemas.openxmlformats.org/officeDocument/2006/relationships/hyperlink" Target="http://vsolj.cetus-net.org/no47.pdf" TargetMode="External"/><Relationship Id="rId160" Type="http://schemas.openxmlformats.org/officeDocument/2006/relationships/hyperlink" Target="http://www.konkoly.hu/cgi-bin/IBVS?1358" TargetMode="External"/><Relationship Id="rId181" Type="http://schemas.openxmlformats.org/officeDocument/2006/relationships/hyperlink" Target="http://www.bav-astro.de/sfs/BAVM_link.php?BAVMnr=39" TargetMode="External"/><Relationship Id="rId216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5" TargetMode="External"/><Relationship Id="rId48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bav-astro.de/sfs/BAVM_link.php?BAVMnr=18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konkoly.hu/cgi-bin/IBVS?456" TargetMode="External"/><Relationship Id="rId118" Type="http://schemas.openxmlformats.org/officeDocument/2006/relationships/hyperlink" Target="http://www.konkoly.hu/cgi-bin/IBVS?456" TargetMode="External"/><Relationship Id="rId134" Type="http://schemas.openxmlformats.org/officeDocument/2006/relationships/hyperlink" Target="http://www.bav-astro.de/sfs/BAVM_link.php?BAVMnr=25" TargetMode="External"/><Relationship Id="rId139" Type="http://schemas.openxmlformats.org/officeDocument/2006/relationships/hyperlink" Target="http://www.konkoly.hu/cgi-bin/IBVS?647" TargetMode="External"/><Relationship Id="rId80" Type="http://schemas.openxmlformats.org/officeDocument/2006/relationships/hyperlink" Target="http://www.konkoly.hu/cgi-bin/IBVS?129" TargetMode="External"/><Relationship Id="rId85" Type="http://schemas.openxmlformats.org/officeDocument/2006/relationships/hyperlink" Target="http://www.konkoly.hu/cgi-bin/IBVS?221" TargetMode="External"/><Relationship Id="rId150" Type="http://schemas.openxmlformats.org/officeDocument/2006/relationships/hyperlink" Target="http://www.bav-astro.de/sfs/BAVM_link.php?BAVMnr=26" TargetMode="External"/><Relationship Id="rId155" Type="http://schemas.openxmlformats.org/officeDocument/2006/relationships/hyperlink" Target="http://www.konkoly.hu/cgi-bin/IBVS?1163" TargetMode="External"/><Relationship Id="rId171" Type="http://schemas.openxmlformats.org/officeDocument/2006/relationships/hyperlink" Target="http://www.konkoly.hu/cgi-bin/IBVS?2707" TargetMode="External"/><Relationship Id="rId176" Type="http://schemas.openxmlformats.org/officeDocument/2006/relationships/hyperlink" Target="http://www.konkoly.hu/cgi-bin/IBVS?2321" TargetMode="External"/><Relationship Id="rId192" Type="http://schemas.openxmlformats.org/officeDocument/2006/relationships/hyperlink" Target="http://www.bav-astro.de/sfs/BAVM_link.php?BAVMnr=68" TargetMode="External"/><Relationship Id="rId197" Type="http://schemas.openxmlformats.org/officeDocument/2006/relationships/hyperlink" Target="http://www.bav-astro.de/sfs/BAVM_link.php?BAVMnr=99" TargetMode="External"/><Relationship Id="rId206" Type="http://schemas.openxmlformats.org/officeDocument/2006/relationships/hyperlink" Target="http://www.bav-astro.de/sfs/BAVM_link.php?BAVMnr=143" TargetMode="External"/><Relationship Id="rId227" Type="http://schemas.openxmlformats.org/officeDocument/2006/relationships/hyperlink" Target="http://www.konkoly.hu/cgi-bin/IBVS?6114" TargetMode="External"/><Relationship Id="rId201" Type="http://schemas.openxmlformats.org/officeDocument/2006/relationships/hyperlink" Target="http://www.konkoly.hu/cgi-bin/IBVS?5361" TargetMode="External"/><Relationship Id="rId222" Type="http://schemas.openxmlformats.org/officeDocument/2006/relationships/hyperlink" Target="http://vsolj.cetus-net.org/vsoljno50.pdf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59" Type="http://schemas.openxmlformats.org/officeDocument/2006/relationships/hyperlink" Target="http://www.konkoly.hu/cgi-bin/IBVS?187" TargetMode="External"/><Relationship Id="rId103" Type="http://schemas.openxmlformats.org/officeDocument/2006/relationships/hyperlink" Target="http://vsolj.cetus-net.org/no47.pdf" TargetMode="External"/><Relationship Id="rId108" Type="http://schemas.openxmlformats.org/officeDocument/2006/relationships/hyperlink" Target="http://vsolj.cetus-net.org/no47.pdf" TargetMode="External"/><Relationship Id="rId124" Type="http://schemas.openxmlformats.org/officeDocument/2006/relationships/hyperlink" Target="http://www.konkoly.hu/cgi-bin/IBVS?795" TargetMode="External"/><Relationship Id="rId129" Type="http://schemas.openxmlformats.org/officeDocument/2006/relationships/hyperlink" Target="http://www.konkoly.hu/cgi-bin/IBVS?501" TargetMode="External"/><Relationship Id="rId54" Type="http://schemas.openxmlformats.org/officeDocument/2006/relationships/hyperlink" Target="http://www.konkoly.hu/cgi-bin/IBVS?35" TargetMode="External"/><Relationship Id="rId70" Type="http://schemas.openxmlformats.org/officeDocument/2006/relationships/hyperlink" Target="http://www.bav-astro.de/sfs/BAVM_link.php?BAVMnr=18" TargetMode="External"/><Relationship Id="rId75" Type="http://schemas.openxmlformats.org/officeDocument/2006/relationships/hyperlink" Target="http://www.konkoly.hu/cgi-bin/IBVS?187" TargetMode="External"/><Relationship Id="rId91" Type="http://schemas.openxmlformats.org/officeDocument/2006/relationships/hyperlink" Target="http://vsolj.cetus-net.org/no47.pdf" TargetMode="External"/><Relationship Id="rId96" Type="http://schemas.openxmlformats.org/officeDocument/2006/relationships/hyperlink" Target="http://www.konkoly.hu/cgi-bin/IBVS?795" TargetMode="External"/><Relationship Id="rId140" Type="http://schemas.openxmlformats.org/officeDocument/2006/relationships/hyperlink" Target="http://www.konkoly.hu/cgi-bin/IBVS?844" TargetMode="External"/><Relationship Id="rId145" Type="http://schemas.openxmlformats.org/officeDocument/2006/relationships/hyperlink" Target="http://www.bav-astro.de/sfs/BAVM_link.php?BAVMnr=26" TargetMode="External"/><Relationship Id="rId161" Type="http://schemas.openxmlformats.org/officeDocument/2006/relationships/hyperlink" Target="http://vsolj.cetus-net.org/no47.pdf" TargetMode="External"/><Relationship Id="rId166" Type="http://schemas.openxmlformats.org/officeDocument/2006/relationships/hyperlink" Target="http://www.konkoly.hu/cgi-bin/IBVS?1335" TargetMode="External"/><Relationship Id="rId182" Type="http://schemas.openxmlformats.org/officeDocument/2006/relationships/hyperlink" Target="http://www.konkoly.hu/cgi-bin/IBVS?2872" TargetMode="External"/><Relationship Id="rId187" Type="http://schemas.openxmlformats.org/officeDocument/2006/relationships/hyperlink" Target="http://www.konkoly.hu/cgi-bin/IBVS?3435" TargetMode="External"/><Relationship Id="rId217" Type="http://schemas.openxmlformats.org/officeDocument/2006/relationships/hyperlink" Target="http://www.bav-astro.de/sfs/BAVM_link.php?BAVMnr=179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8" TargetMode="External"/><Relationship Id="rId212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konkoly.hu/cgi-bin/IBVS?501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konkoly.hu/cgi-bin/IBVS?394" TargetMode="External"/><Relationship Id="rId119" Type="http://schemas.openxmlformats.org/officeDocument/2006/relationships/hyperlink" Target="http://www.konkoly.hu/cgi-bin/IBVS?394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konkoly.hu/cgi-bin/IBVS?187" TargetMode="External"/><Relationship Id="rId65" Type="http://schemas.openxmlformats.org/officeDocument/2006/relationships/hyperlink" Target="http://www.konkoly.hu/cgi-bin/IBVS?180" TargetMode="External"/><Relationship Id="rId81" Type="http://schemas.openxmlformats.org/officeDocument/2006/relationships/hyperlink" Target="http://www.konkoly.hu/cgi-bin/IBVS?129" TargetMode="External"/><Relationship Id="rId86" Type="http://schemas.openxmlformats.org/officeDocument/2006/relationships/hyperlink" Target="http://www.konkoly.hu/cgi-bin/IBVS?221" TargetMode="External"/><Relationship Id="rId130" Type="http://schemas.openxmlformats.org/officeDocument/2006/relationships/hyperlink" Target="http://www.konkoly.hu/cgi-bin/IBVS?501" TargetMode="External"/><Relationship Id="rId135" Type="http://schemas.openxmlformats.org/officeDocument/2006/relationships/hyperlink" Target="http://www.bav-astro.de/sfs/BAVM_link.php?BAVMnr=25" TargetMode="External"/><Relationship Id="rId151" Type="http://schemas.openxmlformats.org/officeDocument/2006/relationships/hyperlink" Target="http://www.bav-astro.de/sfs/BAVM_link.php?BAVMnr=28" TargetMode="External"/><Relationship Id="rId156" Type="http://schemas.openxmlformats.org/officeDocument/2006/relationships/hyperlink" Target="http://www.bav-astro.de/sfs/BAVM_link.php?BAVMnr=29" TargetMode="External"/><Relationship Id="rId177" Type="http://schemas.openxmlformats.org/officeDocument/2006/relationships/hyperlink" Target="http://www.konkoly.hu/cgi-bin/IBVS?2707" TargetMode="External"/><Relationship Id="rId198" Type="http://schemas.openxmlformats.org/officeDocument/2006/relationships/hyperlink" Target="http://vsolj.cetus-net.org/no47.pdf" TargetMode="External"/><Relationship Id="rId172" Type="http://schemas.openxmlformats.org/officeDocument/2006/relationships/hyperlink" Target="http://www.konkoly.hu/cgi-bin/IBVS?2707" TargetMode="External"/><Relationship Id="rId193" Type="http://schemas.openxmlformats.org/officeDocument/2006/relationships/hyperlink" Target="http://vsolj.cetus-net.org/no47.pdf" TargetMode="External"/><Relationship Id="rId202" Type="http://schemas.openxmlformats.org/officeDocument/2006/relationships/hyperlink" Target="http://www.konkoly.hu/cgi-bin/IBVS?5361" TargetMode="External"/><Relationship Id="rId207" Type="http://schemas.openxmlformats.org/officeDocument/2006/relationships/hyperlink" Target="http://www.bav-astro.de/sfs/BAVM_link.php?BAVMnr=143" TargetMode="External"/><Relationship Id="rId223" Type="http://schemas.openxmlformats.org/officeDocument/2006/relationships/hyperlink" Target="http://vsolj.cetus-net.org/vsoljno50.pdf" TargetMode="External"/><Relationship Id="rId228" Type="http://schemas.openxmlformats.org/officeDocument/2006/relationships/hyperlink" Target="http://www.konkoly.hu/cgi-bin/IBVS?6114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konkoly.hu/cgi-bin/IBVS?187" TargetMode="External"/><Relationship Id="rId76" Type="http://schemas.openxmlformats.org/officeDocument/2006/relationships/hyperlink" Target="http://www.bav-astro.de/sfs/BAVM_link.php?BAVMnr=18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vsolj.cetus-net.org/no47.pdf" TargetMode="External"/><Relationship Id="rId120" Type="http://schemas.openxmlformats.org/officeDocument/2006/relationships/hyperlink" Target="http://www.konkoly.hu/cgi-bin/IBVS?795" TargetMode="External"/><Relationship Id="rId125" Type="http://schemas.openxmlformats.org/officeDocument/2006/relationships/hyperlink" Target="http://www.konkoly.hu/cgi-bin/IBVS?795" TargetMode="External"/><Relationship Id="rId141" Type="http://schemas.openxmlformats.org/officeDocument/2006/relationships/hyperlink" Target="http://www.konkoly.hu/cgi-bin/IBVS?844" TargetMode="External"/><Relationship Id="rId146" Type="http://schemas.openxmlformats.org/officeDocument/2006/relationships/hyperlink" Target="http://www.bav-astro.de/sfs/BAVM_link.php?BAVMnr=26" TargetMode="External"/><Relationship Id="rId167" Type="http://schemas.openxmlformats.org/officeDocument/2006/relationships/hyperlink" Target="http://www.konkoly.hu/cgi-bin/IBVS?1335" TargetMode="External"/><Relationship Id="rId188" Type="http://schemas.openxmlformats.org/officeDocument/2006/relationships/hyperlink" Target="http://www.konkoly.hu/cgi-bin/IBVS?3435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bav-astro.de/sfs/BAVM_link.php?BAVMnr=18" TargetMode="External"/><Relationship Id="rId92" Type="http://schemas.openxmlformats.org/officeDocument/2006/relationships/hyperlink" Target="http://vsolj.cetus-net.org/no47.pdf" TargetMode="External"/><Relationship Id="rId162" Type="http://schemas.openxmlformats.org/officeDocument/2006/relationships/hyperlink" Target="http://vsolj.cetus-net.org/no47.pdf" TargetMode="External"/><Relationship Id="rId183" Type="http://schemas.openxmlformats.org/officeDocument/2006/relationships/hyperlink" Target="http://www.konkoly.hu/cgi-bin/IBVS?3040" TargetMode="External"/><Relationship Id="rId213" Type="http://schemas.openxmlformats.org/officeDocument/2006/relationships/hyperlink" Target="http://www.bav-astro.de/sfs/BAVM_link.php?BAVMnr=154" TargetMode="External"/><Relationship Id="rId218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4" TargetMode="External"/><Relationship Id="rId29" Type="http://schemas.openxmlformats.org/officeDocument/2006/relationships/hyperlink" Target="http://www.konkoly.hu/cgi-bin/IBVS?501" TargetMode="External"/><Relationship Id="rId24" Type="http://schemas.openxmlformats.org/officeDocument/2006/relationships/hyperlink" Target="http://www.bav-astro.de/sfs/BAVM_link.php?BAVMnr=13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konkoly.hu/cgi-bin/IBVS?187" TargetMode="External"/><Relationship Id="rId87" Type="http://schemas.openxmlformats.org/officeDocument/2006/relationships/hyperlink" Target="http://www.konkoly.hu/cgi-bin/IBVS?221" TargetMode="External"/><Relationship Id="rId110" Type="http://schemas.openxmlformats.org/officeDocument/2006/relationships/hyperlink" Target="http://www.konkoly.hu/cgi-bin/IBVS?456" TargetMode="External"/><Relationship Id="rId115" Type="http://schemas.openxmlformats.org/officeDocument/2006/relationships/hyperlink" Target="http://www.konkoly.hu/cgi-bin/IBVS?394" TargetMode="External"/><Relationship Id="rId131" Type="http://schemas.openxmlformats.org/officeDocument/2006/relationships/hyperlink" Target="http://www.bav-astro.de/sfs/BAVM_link.php?BAVMnr=25" TargetMode="External"/><Relationship Id="rId136" Type="http://schemas.openxmlformats.org/officeDocument/2006/relationships/hyperlink" Target="http://www.konkoly.hu/cgi-bin/IBVS?530" TargetMode="External"/><Relationship Id="rId157" Type="http://schemas.openxmlformats.org/officeDocument/2006/relationships/hyperlink" Target="http://www.konkoly.hu/cgi-bin/IBVS?1249" TargetMode="External"/><Relationship Id="rId178" Type="http://schemas.openxmlformats.org/officeDocument/2006/relationships/hyperlink" Target="http://www.konkoly.hu/cgi-bin/IBVS?2707" TargetMode="External"/><Relationship Id="rId61" Type="http://schemas.openxmlformats.org/officeDocument/2006/relationships/hyperlink" Target="http://www.konkoly.hu/cgi-bin/IBVS?187" TargetMode="External"/><Relationship Id="rId82" Type="http://schemas.openxmlformats.org/officeDocument/2006/relationships/hyperlink" Target="http://www.konkoly.hu/cgi-bin/IBVS?187" TargetMode="External"/><Relationship Id="rId152" Type="http://schemas.openxmlformats.org/officeDocument/2006/relationships/hyperlink" Target="http://www.konkoly.hu/cgi-bin/IBVS?844" TargetMode="External"/><Relationship Id="rId173" Type="http://schemas.openxmlformats.org/officeDocument/2006/relationships/hyperlink" Target="http://www.konkoly.hu/cgi-bin/IBVS?2707" TargetMode="External"/><Relationship Id="rId194" Type="http://schemas.openxmlformats.org/officeDocument/2006/relationships/hyperlink" Target="http://vsolj.cetus-net.org/no47.pdf" TargetMode="External"/><Relationship Id="rId199" Type="http://schemas.openxmlformats.org/officeDocument/2006/relationships/hyperlink" Target="http://www.bav-astro.de/sfs/BAVM_link.php?BAVMnr=122" TargetMode="External"/><Relationship Id="rId203" Type="http://schemas.openxmlformats.org/officeDocument/2006/relationships/hyperlink" Target="http://vsolj.cetus-net.org/no47.pdf" TargetMode="External"/><Relationship Id="rId208" Type="http://schemas.openxmlformats.org/officeDocument/2006/relationships/hyperlink" Target="http://www.bav-astro.de/sfs/BAVM_link.php?BAVMnr=143" TargetMode="External"/><Relationship Id="rId229" Type="http://schemas.openxmlformats.org/officeDocument/2006/relationships/hyperlink" Target="http://www.konkoly.hu/cgi-bin/IBVS?6114" TargetMode="External"/><Relationship Id="rId19" Type="http://schemas.openxmlformats.org/officeDocument/2006/relationships/hyperlink" Target="http://www.bav-astro.de/sfs/BAVM_link.php?BAVMnr=12" TargetMode="External"/><Relationship Id="rId224" Type="http://schemas.openxmlformats.org/officeDocument/2006/relationships/hyperlink" Target="http://vsolj.cetus-net.org/vsoljno50.pdf" TargetMode="External"/><Relationship Id="rId14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konkoly.hu/cgi-bin/IBVS?501" TargetMode="External"/><Relationship Id="rId35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konkoly.hu/cgi-bin/IBVS?187" TargetMode="External"/><Relationship Id="rId77" Type="http://schemas.openxmlformats.org/officeDocument/2006/relationships/hyperlink" Target="http://www.bav-astro.de/sfs/BAVM_link.php?BAVMnr=18" TargetMode="External"/><Relationship Id="rId100" Type="http://schemas.openxmlformats.org/officeDocument/2006/relationships/hyperlink" Target="http://www.konkoly.hu/cgi-bin/IBVS?795" TargetMode="External"/><Relationship Id="rId105" Type="http://schemas.openxmlformats.org/officeDocument/2006/relationships/hyperlink" Target="http://vsolj.cetus-net.org/no47.pdf" TargetMode="External"/><Relationship Id="rId126" Type="http://schemas.openxmlformats.org/officeDocument/2006/relationships/hyperlink" Target="http://www.konkoly.hu/cgi-bin/IBVS?795" TargetMode="External"/><Relationship Id="rId147" Type="http://schemas.openxmlformats.org/officeDocument/2006/relationships/hyperlink" Target="http://www.konkoly.hu/cgi-bin/IBVS?937" TargetMode="External"/><Relationship Id="rId168" Type="http://schemas.openxmlformats.org/officeDocument/2006/relationships/hyperlink" Target="http://www.konkoly.hu/cgi-bin/IBVS?1512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8" TargetMode="External"/><Relationship Id="rId93" Type="http://schemas.openxmlformats.org/officeDocument/2006/relationships/hyperlink" Target="http://vsolj.cetus-net.org/no47.pdf" TargetMode="External"/><Relationship Id="rId98" Type="http://schemas.openxmlformats.org/officeDocument/2006/relationships/hyperlink" Target="http://www.konkoly.hu/cgi-bin/IBVS?795" TargetMode="External"/><Relationship Id="rId121" Type="http://schemas.openxmlformats.org/officeDocument/2006/relationships/hyperlink" Target="http://www.konkoly.hu/cgi-bin/IBVS?501" TargetMode="External"/><Relationship Id="rId142" Type="http://schemas.openxmlformats.org/officeDocument/2006/relationships/hyperlink" Target="http://www.konkoly.hu/cgi-bin/IBVS?775" TargetMode="External"/><Relationship Id="rId163" Type="http://schemas.openxmlformats.org/officeDocument/2006/relationships/hyperlink" Target="http://www.konkoly.hu/cgi-bin/IBVS?1335" TargetMode="External"/><Relationship Id="rId184" Type="http://schemas.openxmlformats.org/officeDocument/2006/relationships/hyperlink" Target="http://www.konkoly.hu/cgi-bin/IBVS?3040" TargetMode="External"/><Relationship Id="rId189" Type="http://schemas.openxmlformats.org/officeDocument/2006/relationships/hyperlink" Target="http://www.bav-astro.de/sfs/BAVM_link.php?BAVMnr=60" TargetMode="External"/><Relationship Id="rId219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bav-astro.de/sfs/BAVM_link.php?BAVMnr=4" TargetMode="External"/><Relationship Id="rId214" Type="http://schemas.openxmlformats.org/officeDocument/2006/relationships/hyperlink" Target="http://www.bav-astro.de/sfs/BAVM_link.php?BAVMnr=154" TargetMode="External"/><Relationship Id="rId230" Type="http://schemas.openxmlformats.org/officeDocument/2006/relationships/hyperlink" Target="http://var.astro.cz/oejv/issues/oejv0172.pdf" TargetMode="External"/><Relationship Id="rId25" Type="http://schemas.openxmlformats.org/officeDocument/2006/relationships/hyperlink" Target="http://www.bav-astro.de/sfs/BAVM_link.php?BAVMnr=13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konkoly.hu/cgi-bin/IBVS?187" TargetMode="External"/><Relationship Id="rId116" Type="http://schemas.openxmlformats.org/officeDocument/2006/relationships/hyperlink" Target="http://www.konkoly.hu/cgi-bin/IBVS?394" TargetMode="External"/><Relationship Id="rId137" Type="http://schemas.openxmlformats.org/officeDocument/2006/relationships/hyperlink" Target="http://www.konkoly.hu/cgi-bin/IBVS?844" TargetMode="External"/><Relationship Id="rId158" Type="http://schemas.openxmlformats.org/officeDocument/2006/relationships/hyperlink" Target="http://www.konkoly.hu/cgi-bin/IBVS?1358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129" TargetMode="External"/><Relationship Id="rId88" Type="http://schemas.openxmlformats.org/officeDocument/2006/relationships/hyperlink" Target="http://www.konkoly.hu/cgi-bin/IBVS?221" TargetMode="External"/><Relationship Id="rId111" Type="http://schemas.openxmlformats.org/officeDocument/2006/relationships/hyperlink" Target="http://www.konkoly.hu/cgi-bin/IBVS?394" TargetMode="External"/><Relationship Id="rId132" Type="http://schemas.openxmlformats.org/officeDocument/2006/relationships/hyperlink" Target="http://www.konkoly.hu/cgi-bin/IBVS?530" TargetMode="External"/><Relationship Id="rId153" Type="http://schemas.openxmlformats.org/officeDocument/2006/relationships/hyperlink" Target="http://www.bav-astro.de/sfs/BAVM_link.php?BAVMnr=28" TargetMode="External"/><Relationship Id="rId174" Type="http://schemas.openxmlformats.org/officeDocument/2006/relationships/hyperlink" Target="http://www.konkoly.hu/cgi-bin/IBVS?2321" TargetMode="External"/><Relationship Id="rId179" Type="http://schemas.openxmlformats.org/officeDocument/2006/relationships/hyperlink" Target="http://www.konkoly.hu/cgi-bin/IBVS?2707" TargetMode="External"/><Relationship Id="rId195" Type="http://schemas.openxmlformats.org/officeDocument/2006/relationships/hyperlink" Target="http://www.konkoly.hu/cgi-bin/IBVS?4181" TargetMode="External"/><Relationship Id="rId209" Type="http://schemas.openxmlformats.org/officeDocument/2006/relationships/hyperlink" Target="http://var.astro.cz/oejv/issues/oejv0074.pdf" TargetMode="External"/><Relationship Id="rId190" Type="http://schemas.openxmlformats.org/officeDocument/2006/relationships/hyperlink" Target="http://www.bav-astro.de/sfs/BAVM_link.php?BAVMnr=60" TargetMode="External"/><Relationship Id="rId204" Type="http://schemas.openxmlformats.org/officeDocument/2006/relationships/hyperlink" Target="http://www.bav-astro.de/sfs/BAVM_link.php?BAVMnr=143" TargetMode="External"/><Relationship Id="rId220" Type="http://schemas.openxmlformats.org/officeDocument/2006/relationships/hyperlink" Target="http://vsolj.cetus-net.org/no46.pdf" TargetMode="External"/><Relationship Id="rId225" Type="http://schemas.openxmlformats.org/officeDocument/2006/relationships/hyperlink" Target="http://vsolj.cetus-net.org/vsoljno51.pdf" TargetMode="External"/><Relationship Id="rId15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5" TargetMode="External"/><Relationship Id="rId57" Type="http://schemas.openxmlformats.org/officeDocument/2006/relationships/hyperlink" Target="http://www.konkoly.hu/cgi-bin/IBVS?187" TargetMode="External"/><Relationship Id="rId106" Type="http://schemas.openxmlformats.org/officeDocument/2006/relationships/hyperlink" Target="http://vsolj.cetus-net.org/no47.pdf" TargetMode="External"/><Relationship Id="rId127" Type="http://schemas.openxmlformats.org/officeDocument/2006/relationships/hyperlink" Target="http://www.konkoly.hu/cgi-bin/IBVS?847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konkoly.hu/cgi-bin/IBVS?501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87" TargetMode="External"/><Relationship Id="rId78" Type="http://schemas.openxmlformats.org/officeDocument/2006/relationships/hyperlink" Target="http://www.bav-astro.de/sfs/BAVM_link.php?BAVMnr=18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konkoly.hu/cgi-bin/IBVS?795" TargetMode="External"/><Relationship Id="rId101" Type="http://schemas.openxmlformats.org/officeDocument/2006/relationships/hyperlink" Target="http://vsolj.cetus-net.org/no47.pdf" TargetMode="External"/><Relationship Id="rId122" Type="http://schemas.openxmlformats.org/officeDocument/2006/relationships/hyperlink" Target="http://www.konkoly.hu/cgi-bin/IBVS?795" TargetMode="External"/><Relationship Id="rId143" Type="http://schemas.openxmlformats.org/officeDocument/2006/relationships/hyperlink" Target="http://www.konkoly.hu/cgi-bin/IBVS?775" TargetMode="External"/><Relationship Id="rId148" Type="http://schemas.openxmlformats.org/officeDocument/2006/relationships/hyperlink" Target="http://www.bav-astro.de/sfs/BAVM_link.php?BAVMnr=26" TargetMode="External"/><Relationship Id="rId164" Type="http://schemas.openxmlformats.org/officeDocument/2006/relationships/hyperlink" Target="http://www.konkoly.hu/cgi-bin/IBVS?1335" TargetMode="External"/><Relationship Id="rId169" Type="http://schemas.openxmlformats.org/officeDocument/2006/relationships/hyperlink" Target="http://www.konkoly.hu/cgi-bin/IBVS?2707" TargetMode="External"/><Relationship Id="rId185" Type="http://schemas.openxmlformats.org/officeDocument/2006/relationships/hyperlink" Target="http://www.konkoly.hu/cgi-bin/IBVS?3040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80" Type="http://schemas.openxmlformats.org/officeDocument/2006/relationships/hyperlink" Target="http://www.bav-astro.de/sfs/BAVM_link.php?BAVMnr=39" TargetMode="External"/><Relationship Id="rId210" Type="http://schemas.openxmlformats.org/officeDocument/2006/relationships/hyperlink" Target="http://www.bav-astro.de/sfs/BAVM_link.php?BAVMnr=154" TargetMode="External"/><Relationship Id="rId215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www.bav-astro.de/sfs/BAVM_link.php?BAVMnr=13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vsolj.cetus-net.org/no47.pdf" TargetMode="External"/><Relationship Id="rId112" Type="http://schemas.openxmlformats.org/officeDocument/2006/relationships/hyperlink" Target="http://www.konkoly.hu/cgi-bin/IBVS?394" TargetMode="External"/><Relationship Id="rId133" Type="http://schemas.openxmlformats.org/officeDocument/2006/relationships/hyperlink" Target="http://www.konkoly.hu/cgi-bin/IBVS?530" TargetMode="External"/><Relationship Id="rId154" Type="http://schemas.openxmlformats.org/officeDocument/2006/relationships/hyperlink" Target="http://www.konkoly.hu/cgi-bin/IBVS?1249" TargetMode="External"/><Relationship Id="rId175" Type="http://schemas.openxmlformats.org/officeDocument/2006/relationships/hyperlink" Target="http://www.konkoly.hu/cgi-bin/IBVS?2321" TargetMode="External"/><Relationship Id="rId196" Type="http://schemas.openxmlformats.org/officeDocument/2006/relationships/hyperlink" Target="http://vsolj.cetus-net.org/no47.pdf" TargetMode="External"/><Relationship Id="rId200" Type="http://schemas.openxmlformats.org/officeDocument/2006/relationships/hyperlink" Target="http://www.bav-astro.de/sfs/BAVM_link.php?BAVMnr=122" TargetMode="External"/><Relationship Id="rId16" Type="http://schemas.openxmlformats.org/officeDocument/2006/relationships/hyperlink" Target="http://www.bav-astro.de/sfs/BAVM_link.php?BAVMnr=12" TargetMode="External"/><Relationship Id="rId221" Type="http://schemas.openxmlformats.org/officeDocument/2006/relationships/hyperlink" Target="http://www.bav-astro.de/sfs/BAVM_link.php?BAVMnr=212" TargetMode="External"/><Relationship Id="rId37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konkoly.hu/cgi-bin/IBVS?187" TargetMode="External"/><Relationship Id="rId79" Type="http://schemas.openxmlformats.org/officeDocument/2006/relationships/hyperlink" Target="http://www.konkoly.hu/cgi-bin/IBVS?187" TargetMode="External"/><Relationship Id="rId102" Type="http://schemas.openxmlformats.org/officeDocument/2006/relationships/hyperlink" Target="http://www.konkoly.hu/cgi-bin/IBVS?795" TargetMode="External"/><Relationship Id="rId123" Type="http://schemas.openxmlformats.org/officeDocument/2006/relationships/hyperlink" Target="http://www.konkoly.hu/cgi-bin/IBVS?844" TargetMode="External"/><Relationship Id="rId144" Type="http://schemas.openxmlformats.org/officeDocument/2006/relationships/hyperlink" Target="http://www.konkoly.hu/cgi-bin/IBVS?637" TargetMode="External"/><Relationship Id="rId90" Type="http://schemas.openxmlformats.org/officeDocument/2006/relationships/hyperlink" Target="http://vsolj.cetus-net.org/no47.pdf" TargetMode="External"/><Relationship Id="rId165" Type="http://schemas.openxmlformats.org/officeDocument/2006/relationships/hyperlink" Target="http://www.konkoly.hu/cgi-bin/IBVS?1335" TargetMode="External"/><Relationship Id="rId186" Type="http://schemas.openxmlformats.org/officeDocument/2006/relationships/hyperlink" Target="http://www.bav-astro.de/sfs/BAVM_link.php?BAVMnr=50" TargetMode="External"/><Relationship Id="rId21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552"/>
  <sheetViews>
    <sheetView tabSelected="1" workbookViewId="0">
      <pane xSplit="13" ySplit="21" topLeftCell="N1342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7.140625" customWidth="1"/>
    <col min="2" max="2" width="5.140625" style="5" customWidth="1"/>
    <col min="3" max="3" width="11.85546875" customWidth="1"/>
    <col min="4" max="4" width="9.28515625" customWidth="1"/>
    <col min="5" max="5" width="9.85546875" customWidth="1"/>
    <col min="6" max="6" width="16.85546875" customWidth="1"/>
    <col min="7" max="7" width="8.140625" customWidth="1"/>
    <col min="8" max="15" width="8.5703125" customWidth="1"/>
    <col min="16" max="16" width="8" customWidth="1"/>
    <col min="17" max="18" width="7.7109375" customWidth="1"/>
    <col min="19" max="19" width="11.42578125" customWidth="1"/>
  </cols>
  <sheetData>
    <row r="1" spans="1:6" ht="20.25" x14ac:dyDescent="0.3">
      <c r="A1" s="1" t="s">
        <v>1461</v>
      </c>
      <c r="E1" t="s">
        <v>1423</v>
      </c>
    </row>
    <row r="2" spans="1:6" x14ac:dyDescent="0.2">
      <c r="A2" t="s">
        <v>1417</v>
      </c>
      <c r="B2" s="5" t="s">
        <v>1419</v>
      </c>
      <c r="C2" t="s">
        <v>1418</v>
      </c>
    </row>
    <row r="3" spans="1:6" ht="13.5" thickBot="1" x14ac:dyDescent="0.25"/>
    <row r="4" spans="1:6" ht="14.25" thickTop="1" thickBot="1" x14ac:dyDescent="0.25">
      <c r="A4" s="7" t="s">
        <v>1393</v>
      </c>
      <c r="C4" s="3">
        <v>44541.6031</v>
      </c>
      <c r="D4" s="4">
        <v>2.4930474999999999</v>
      </c>
    </row>
    <row r="5" spans="1:6" ht="13.5" thickTop="1" x14ac:dyDescent="0.2">
      <c r="A5" s="20" t="s">
        <v>1464</v>
      </c>
      <c r="B5" s="21"/>
      <c r="C5" s="22">
        <v>-9.5</v>
      </c>
      <c r="D5" s="21" t="s">
        <v>1465</v>
      </c>
    </row>
    <row r="6" spans="1:6" x14ac:dyDescent="0.2">
      <c r="A6" s="7" t="s">
        <v>1394</v>
      </c>
    </row>
    <row r="7" spans="1:6" x14ac:dyDescent="0.2">
      <c r="A7" t="s">
        <v>1395</v>
      </c>
      <c r="C7">
        <v>44541.6031</v>
      </c>
    </row>
    <row r="8" spans="1:6" x14ac:dyDescent="0.2">
      <c r="A8" t="s">
        <v>1396</v>
      </c>
      <c r="C8">
        <v>2.4930474999999999</v>
      </c>
    </row>
    <row r="9" spans="1:6" x14ac:dyDescent="0.2">
      <c r="A9" s="34" t="s">
        <v>1469</v>
      </c>
      <c r="B9" s="35">
        <v>699</v>
      </c>
      <c r="C9" s="24" t="str">
        <f>"F"&amp;B9</f>
        <v>F699</v>
      </c>
      <c r="D9" s="19" t="str">
        <f>"G"&amp;B9</f>
        <v>G699</v>
      </c>
    </row>
    <row r="10" spans="1:6" ht="13.5" thickBot="1" x14ac:dyDescent="0.25">
      <c r="A10" s="21"/>
      <c r="B10" s="21"/>
      <c r="C10" s="6" t="s">
        <v>1413</v>
      </c>
      <c r="D10" s="6" t="s">
        <v>1414</v>
      </c>
      <c r="E10" s="21"/>
    </row>
    <row r="11" spans="1:6" x14ac:dyDescent="0.2">
      <c r="A11" s="21" t="s">
        <v>1409</v>
      </c>
      <c r="B11" s="21"/>
      <c r="C11" s="23">
        <f ca="1">INTERCEPT(INDIRECT($D$9):G991,INDIRECT($C$9):F991)</f>
        <v>1.3015028540901887E-3</v>
      </c>
      <c r="D11" s="5"/>
      <c r="E11" s="21"/>
    </row>
    <row r="12" spans="1:6" x14ac:dyDescent="0.2">
      <c r="A12" s="21" t="s">
        <v>1410</v>
      </c>
      <c r="B12" s="21"/>
      <c r="C12" s="23">
        <f ca="1">SLOPE(INDIRECT($D$9):G991,INDIRECT($C$9):F991)</f>
        <v>1.3077523049945948E-5</v>
      </c>
      <c r="D12" s="5"/>
      <c r="E12" s="21"/>
    </row>
    <row r="13" spans="1:6" x14ac:dyDescent="0.2">
      <c r="A13" s="21" t="s">
        <v>1412</v>
      </c>
      <c r="B13" s="21"/>
      <c r="C13" s="5" t="s">
        <v>1407</v>
      </c>
    </row>
    <row r="14" spans="1:6" x14ac:dyDescent="0.2">
      <c r="A14" s="21"/>
      <c r="B14" s="21"/>
      <c r="C14" s="21"/>
    </row>
    <row r="15" spans="1:6" x14ac:dyDescent="0.2">
      <c r="A15" s="25" t="s">
        <v>1411</v>
      </c>
      <c r="B15" s="21"/>
      <c r="C15" s="26">
        <f ca="1">(C7+C11)+(C8+C12)*INT(MAX(F21:F3495))</f>
        <v>59831.544923451715</v>
      </c>
      <c r="E15" s="27" t="s">
        <v>1472</v>
      </c>
      <c r="F15" s="22">
        <v>1</v>
      </c>
    </row>
    <row r="16" spans="1:6" x14ac:dyDescent="0.2">
      <c r="A16" s="29" t="s">
        <v>1397</v>
      </c>
      <c r="B16" s="21"/>
      <c r="C16" s="30">
        <f ca="1">+C8+C12</f>
        <v>2.4930605775230497</v>
      </c>
      <c r="E16" s="27" t="s">
        <v>1466</v>
      </c>
      <c r="F16" s="28">
        <f ca="1">NOW()+15018.5+$C$5/24</f>
        <v>60163.491920717592</v>
      </c>
    </row>
    <row r="17" spans="1:36" ht="13.5" thickBot="1" x14ac:dyDescent="0.25">
      <c r="A17" s="27" t="s">
        <v>1463</v>
      </c>
      <c r="B17" s="21"/>
      <c r="C17" s="21">
        <f>COUNT(C21:C2153)</f>
        <v>1336</v>
      </c>
      <c r="E17" s="27" t="s">
        <v>1473</v>
      </c>
      <c r="F17" s="28">
        <f ca="1">ROUND(2*(F16-$C$7)/$C$8,0)/2+F15</f>
        <v>6267</v>
      </c>
    </row>
    <row r="18" spans="1:36" ht="14.25" thickTop="1" thickBot="1" x14ac:dyDescent="0.25">
      <c r="A18" s="29" t="s">
        <v>1398</v>
      </c>
      <c r="B18" s="21"/>
      <c r="C18" s="32">
        <f ca="1">+C15</f>
        <v>59831.544923451715</v>
      </c>
      <c r="D18" s="33">
        <f ca="1">+C16</f>
        <v>2.4930605775230497</v>
      </c>
      <c r="E18" s="27" t="s">
        <v>1467</v>
      </c>
      <c r="F18" s="19">
        <f ca="1">ROUND(2*(F16-$C$15)/$C$16,0)/2+F15</f>
        <v>134</v>
      </c>
    </row>
    <row r="19" spans="1:36" ht="13.5" thickTop="1" x14ac:dyDescent="0.2">
      <c r="E19" s="27" t="s">
        <v>1468</v>
      </c>
      <c r="F19" s="31">
        <f ca="1">+$C$15+$C$16*F18-15018.5-$C$5/24</f>
        <v>45147.510874173138</v>
      </c>
    </row>
    <row r="20" spans="1:36" ht="13.5" thickBot="1" x14ac:dyDescent="0.25">
      <c r="A20" s="6" t="s">
        <v>1399</v>
      </c>
      <c r="B20" s="6" t="s">
        <v>1400</v>
      </c>
      <c r="C20" s="6" t="s">
        <v>1401</v>
      </c>
      <c r="D20" s="6" t="s">
        <v>1406</v>
      </c>
      <c r="E20" s="6" t="s">
        <v>1402</v>
      </c>
      <c r="F20" s="6" t="s">
        <v>1403</v>
      </c>
      <c r="G20" s="6" t="s">
        <v>1404</v>
      </c>
      <c r="H20" s="9" t="s">
        <v>1444</v>
      </c>
      <c r="I20" s="9" t="s">
        <v>1455</v>
      </c>
      <c r="J20" s="9" t="s">
        <v>1474</v>
      </c>
      <c r="K20" s="9" t="s">
        <v>1486</v>
      </c>
      <c r="L20" s="9" t="s">
        <v>3055</v>
      </c>
      <c r="M20" s="9" t="s">
        <v>3056</v>
      </c>
      <c r="N20" s="9" t="s">
        <v>3057</v>
      </c>
      <c r="O20" s="9" t="s">
        <v>1391</v>
      </c>
      <c r="P20" s="9" t="s">
        <v>1416</v>
      </c>
      <c r="Q20" s="8" t="s">
        <v>1415</v>
      </c>
      <c r="R20" s="8"/>
      <c r="S20" s="6" t="s">
        <v>1408</v>
      </c>
      <c r="U20" s="58" t="s">
        <v>3054</v>
      </c>
    </row>
    <row r="21" spans="1:36" x14ac:dyDescent="0.2">
      <c r="A21" s="56" t="s">
        <v>3592</v>
      </c>
      <c r="B21" s="57" t="s">
        <v>1438</v>
      </c>
      <c r="C21" s="56">
        <v>7930.2569999999996</v>
      </c>
      <c r="D21" s="56" t="s">
        <v>1455</v>
      </c>
      <c r="E21">
        <f t="shared" ref="E21:E84" si="0">+(C21-C$7)/C$8</f>
        <v>-14685.378477546057</v>
      </c>
      <c r="F21" s="59">
        <f t="shared" ref="F21:F52" si="1">ROUND(2*E21,0)/2-0.5</f>
        <v>-14686</v>
      </c>
      <c r="G21">
        <f t="shared" ref="G21:G84" si="2">+C21-(C$7+F21*C$8)</f>
        <v>1.5494849999977305</v>
      </c>
      <c r="H21">
        <f t="shared" ref="H21:H52" si="3">+G21</f>
        <v>1.5494849999977305</v>
      </c>
      <c r="S21" s="2">
        <f t="shared" ref="S21:S84" si="4">+C21-15018.5</f>
        <v>-7088.2430000000004</v>
      </c>
      <c r="W21" s="5"/>
    </row>
    <row r="22" spans="1:36" x14ac:dyDescent="0.2">
      <c r="A22" s="56" t="s">
        <v>3595</v>
      </c>
      <c r="B22" s="57" t="s">
        <v>1438</v>
      </c>
      <c r="C22" s="56">
        <v>7935.2420000000002</v>
      </c>
      <c r="D22" s="56" t="s">
        <v>1455</v>
      </c>
      <c r="E22">
        <f t="shared" si="0"/>
        <v>-14683.378916767531</v>
      </c>
      <c r="F22" s="59">
        <f t="shared" si="1"/>
        <v>-14684</v>
      </c>
      <c r="G22">
        <f t="shared" si="2"/>
        <v>1.5483899999981077</v>
      </c>
      <c r="H22">
        <f t="shared" si="3"/>
        <v>1.5483899999981077</v>
      </c>
      <c r="S22" s="2">
        <f t="shared" si="4"/>
        <v>-7083.2579999999998</v>
      </c>
      <c r="W22" s="5"/>
      <c r="AH22" t="s">
        <v>1213</v>
      </c>
      <c r="AJ22" t="s">
        <v>1212</v>
      </c>
    </row>
    <row r="23" spans="1:36" x14ac:dyDescent="0.2">
      <c r="A23" s="56" t="s">
        <v>3525</v>
      </c>
      <c r="B23" s="57" t="s">
        <v>1438</v>
      </c>
      <c r="C23" s="56">
        <v>7940.223</v>
      </c>
      <c r="D23" s="56" t="s">
        <v>1455</v>
      </c>
      <c r="E23">
        <f t="shared" si="0"/>
        <v>-14681.380960451015</v>
      </c>
      <c r="F23" s="59">
        <f t="shared" si="1"/>
        <v>-14682</v>
      </c>
      <c r="G23">
        <f t="shared" si="2"/>
        <v>1.5432949999976699</v>
      </c>
      <c r="H23">
        <f t="shared" si="3"/>
        <v>1.5432949999976699</v>
      </c>
      <c r="S23" s="2">
        <f t="shared" si="4"/>
        <v>-7078.277</v>
      </c>
      <c r="W23" s="5"/>
      <c r="AH23" t="s">
        <v>1213</v>
      </c>
      <c r="AJ23" t="s">
        <v>1212</v>
      </c>
    </row>
    <row r="24" spans="1:36" x14ac:dyDescent="0.2">
      <c r="A24" s="56" t="s">
        <v>3595</v>
      </c>
      <c r="B24" s="57" t="s">
        <v>1438</v>
      </c>
      <c r="C24" s="56">
        <v>7945.1980000000003</v>
      </c>
      <c r="D24" s="56" t="s">
        <v>1455</v>
      </c>
      <c r="E24">
        <f t="shared" si="0"/>
        <v>-14679.385410827514</v>
      </c>
      <c r="F24" s="59">
        <f t="shared" si="1"/>
        <v>-14680</v>
      </c>
      <c r="G24">
        <f t="shared" si="2"/>
        <v>1.5321999999978289</v>
      </c>
      <c r="H24">
        <f t="shared" si="3"/>
        <v>1.5321999999978289</v>
      </c>
      <c r="S24" s="2">
        <f t="shared" si="4"/>
        <v>-7073.3019999999997</v>
      </c>
      <c r="W24" s="5"/>
      <c r="AH24" t="s">
        <v>1213</v>
      </c>
      <c r="AJ24" t="s">
        <v>1212</v>
      </c>
    </row>
    <row r="25" spans="1:36" x14ac:dyDescent="0.2">
      <c r="A25" s="56" t="s">
        <v>3595</v>
      </c>
      <c r="B25" s="57" t="s">
        <v>1438</v>
      </c>
      <c r="C25" s="56">
        <v>7997.5240000000003</v>
      </c>
      <c r="D25" s="56" t="s">
        <v>1455</v>
      </c>
      <c r="E25">
        <f t="shared" si="0"/>
        <v>-14658.396641058785</v>
      </c>
      <c r="F25" s="59">
        <f t="shared" si="1"/>
        <v>-14659</v>
      </c>
      <c r="G25">
        <f t="shared" si="2"/>
        <v>1.5042024999956993</v>
      </c>
      <c r="H25">
        <f t="shared" si="3"/>
        <v>1.5042024999956993</v>
      </c>
      <c r="S25" s="2">
        <f t="shared" si="4"/>
        <v>-7020.9759999999997</v>
      </c>
      <c r="W25" s="5"/>
    </row>
    <row r="26" spans="1:36" x14ac:dyDescent="0.2">
      <c r="A26" s="56" t="s">
        <v>3459</v>
      </c>
      <c r="B26" s="57" t="s">
        <v>1438</v>
      </c>
      <c r="C26" s="56">
        <v>8007.4939999999997</v>
      </c>
      <c r="D26" s="56" t="s">
        <v>1455</v>
      </c>
      <c r="E26">
        <f t="shared" si="0"/>
        <v>-14654.397519501736</v>
      </c>
      <c r="F26" s="59">
        <f t="shared" si="1"/>
        <v>-14655</v>
      </c>
      <c r="G26">
        <f t="shared" si="2"/>
        <v>1.5020124999946347</v>
      </c>
      <c r="H26">
        <f t="shared" si="3"/>
        <v>1.5020124999946347</v>
      </c>
      <c r="S26" s="2">
        <f t="shared" si="4"/>
        <v>-7011.0060000000003</v>
      </c>
      <c r="W26" s="5"/>
    </row>
    <row r="27" spans="1:36" x14ac:dyDescent="0.2">
      <c r="A27" s="56" t="s">
        <v>3595</v>
      </c>
      <c r="B27" s="57" t="s">
        <v>1438</v>
      </c>
      <c r="C27" s="56">
        <v>8012.4769999999999</v>
      </c>
      <c r="D27" s="56" t="s">
        <v>1455</v>
      </c>
      <c r="E27">
        <f t="shared" si="0"/>
        <v>-14652.398760954215</v>
      </c>
      <c r="F27" s="59">
        <f t="shared" si="1"/>
        <v>-14653</v>
      </c>
      <c r="G27">
        <f t="shared" si="2"/>
        <v>1.4989174999946044</v>
      </c>
      <c r="H27">
        <f t="shared" si="3"/>
        <v>1.4989174999946044</v>
      </c>
      <c r="S27" s="2">
        <f t="shared" si="4"/>
        <v>-7006.0230000000001</v>
      </c>
      <c r="W27" s="5"/>
      <c r="AH27" t="s">
        <v>1210</v>
      </c>
      <c r="AJ27" t="s">
        <v>1212</v>
      </c>
    </row>
    <row r="28" spans="1:36" x14ac:dyDescent="0.2">
      <c r="A28" s="56" t="s">
        <v>3459</v>
      </c>
      <c r="B28" s="57" t="s">
        <v>1438</v>
      </c>
      <c r="C28" s="56">
        <v>8017.46</v>
      </c>
      <c r="D28" s="56" t="s">
        <v>1455</v>
      </c>
      <c r="E28">
        <f t="shared" si="0"/>
        <v>-14650.400002406694</v>
      </c>
      <c r="F28" s="59">
        <f t="shared" si="1"/>
        <v>-14651</v>
      </c>
      <c r="G28">
        <f t="shared" si="2"/>
        <v>1.4958224999945742</v>
      </c>
      <c r="H28">
        <f t="shared" si="3"/>
        <v>1.4958224999945742</v>
      </c>
      <c r="S28" s="2">
        <f t="shared" si="4"/>
        <v>-7001.04</v>
      </c>
      <c r="W28" s="5"/>
      <c r="AH28" t="s">
        <v>1290</v>
      </c>
      <c r="AJ28" t="s">
        <v>1260</v>
      </c>
    </row>
    <row r="29" spans="1:36" x14ac:dyDescent="0.2">
      <c r="A29" s="56" t="s">
        <v>3459</v>
      </c>
      <c r="B29" s="57" t="s">
        <v>1438</v>
      </c>
      <c r="C29" s="56">
        <v>8022.451</v>
      </c>
      <c r="D29" s="56" t="s">
        <v>1455</v>
      </c>
      <c r="E29">
        <f t="shared" si="0"/>
        <v>-14648.398034935155</v>
      </c>
      <c r="F29" s="59">
        <f t="shared" si="1"/>
        <v>-14649</v>
      </c>
      <c r="G29">
        <f t="shared" si="2"/>
        <v>1.5007274999943547</v>
      </c>
      <c r="H29">
        <f t="shared" si="3"/>
        <v>1.5007274999943547</v>
      </c>
      <c r="S29" s="2">
        <f t="shared" si="4"/>
        <v>-6996.049</v>
      </c>
      <c r="W29" s="5"/>
      <c r="AH29" t="s">
        <v>1289</v>
      </c>
      <c r="AJ29" t="s">
        <v>1260</v>
      </c>
    </row>
    <row r="30" spans="1:36" x14ac:dyDescent="0.2">
      <c r="A30" s="56" t="s">
        <v>3366</v>
      </c>
      <c r="B30" s="57" t="s">
        <v>1438</v>
      </c>
      <c r="C30" s="56">
        <v>8022.4579999999996</v>
      </c>
      <c r="D30" s="56" t="s">
        <v>1455</v>
      </c>
      <c r="E30">
        <f t="shared" si="0"/>
        <v>-14648.395227126641</v>
      </c>
      <c r="F30" s="59">
        <f t="shared" si="1"/>
        <v>-14649</v>
      </c>
      <c r="G30">
        <f t="shared" si="2"/>
        <v>1.5077274999939618</v>
      </c>
      <c r="H30">
        <f t="shared" si="3"/>
        <v>1.5077274999939618</v>
      </c>
      <c r="S30" s="2">
        <f t="shared" si="4"/>
        <v>-6996.0420000000004</v>
      </c>
      <c r="W30" s="5"/>
      <c r="AH30" t="s">
        <v>1296</v>
      </c>
      <c r="AJ30" t="s">
        <v>1212</v>
      </c>
    </row>
    <row r="31" spans="1:36" x14ac:dyDescent="0.2">
      <c r="A31" s="56" t="s">
        <v>3338</v>
      </c>
      <c r="B31" s="57" t="s">
        <v>1438</v>
      </c>
      <c r="C31" s="56">
        <v>8027.4260000000004</v>
      </c>
      <c r="D31" s="56" t="s">
        <v>1455</v>
      </c>
      <c r="E31">
        <f t="shared" si="0"/>
        <v>-14646.402485311653</v>
      </c>
      <c r="F31" s="59">
        <f t="shared" si="1"/>
        <v>-14647</v>
      </c>
      <c r="G31">
        <f t="shared" si="2"/>
        <v>1.4896324999945136</v>
      </c>
      <c r="H31">
        <f t="shared" si="3"/>
        <v>1.4896324999945136</v>
      </c>
      <c r="S31" s="2">
        <f t="shared" si="4"/>
        <v>-6991.0739999999996</v>
      </c>
      <c r="W31" s="5"/>
      <c r="AH31" t="s">
        <v>1213</v>
      </c>
      <c r="AJ31" t="s">
        <v>1212</v>
      </c>
    </row>
    <row r="32" spans="1:36" x14ac:dyDescent="0.2">
      <c r="A32" s="56" t="s">
        <v>3459</v>
      </c>
      <c r="B32" s="57" t="s">
        <v>1438</v>
      </c>
      <c r="C32" s="56">
        <v>8037.4080000000004</v>
      </c>
      <c r="D32" s="56" t="s">
        <v>1455</v>
      </c>
      <c r="E32">
        <f t="shared" si="0"/>
        <v>-14642.398550368574</v>
      </c>
      <c r="F32" s="59">
        <f t="shared" si="1"/>
        <v>-14643</v>
      </c>
      <c r="G32">
        <f t="shared" si="2"/>
        <v>1.4994425000013507</v>
      </c>
      <c r="H32">
        <f t="shared" si="3"/>
        <v>1.4994425000013507</v>
      </c>
      <c r="S32" s="2">
        <f t="shared" si="4"/>
        <v>-6981.0919999999996</v>
      </c>
      <c r="W32" s="5"/>
    </row>
    <row r="33" spans="1:36" x14ac:dyDescent="0.2">
      <c r="A33" s="56" t="s">
        <v>3545</v>
      </c>
      <c r="B33" s="57" t="s">
        <v>1438</v>
      </c>
      <c r="C33" s="56">
        <v>8042.3909999999996</v>
      </c>
      <c r="D33" s="56" t="s">
        <v>1455</v>
      </c>
      <c r="E33">
        <f t="shared" si="0"/>
        <v>-14640.399791821057</v>
      </c>
      <c r="F33" s="59">
        <f t="shared" si="1"/>
        <v>-14641</v>
      </c>
      <c r="G33">
        <f t="shared" si="2"/>
        <v>1.4963475000004109</v>
      </c>
      <c r="H33">
        <f t="shared" si="3"/>
        <v>1.4963475000004109</v>
      </c>
      <c r="S33" s="2">
        <f t="shared" si="4"/>
        <v>-6976.1090000000004</v>
      </c>
      <c r="W33" s="5"/>
    </row>
    <row r="34" spans="1:36" x14ac:dyDescent="0.2">
      <c r="A34" s="56" t="s">
        <v>3338</v>
      </c>
      <c r="B34" s="57" t="s">
        <v>1438</v>
      </c>
      <c r="C34" s="56">
        <v>8052.375</v>
      </c>
      <c r="D34" s="56" t="s">
        <v>1455</v>
      </c>
      <c r="E34">
        <f t="shared" si="0"/>
        <v>-14636.395054646975</v>
      </c>
      <c r="F34" s="59">
        <f t="shared" si="1"/>
        <v>-14637</v>
      </c>
      <c r="G34">
        <f t="shared" si="2"/>
        <v>1.5081575000003795</v>
      </c>
      <c r="H34">
        <f t="shared" si="3"/>
        <v>1.5081575000003795</v>
      </c>
      <c r="S34" s="2">
        <f t="shared" si="4"/>
        <v>-6966.125</v>
      </c>
      <c r="W34" s="5"/>
      <c r="AJ34" t="s">
        <v>1283</v>
      </c>
    </row>
    <row r="35" spans="1:36" x14ac:dyDescent="0.2">
      <c r="A35" s="56" t="s">
        <v>3545</v>
      </c>
      <c r="B35" s="57" t="s">
        <v>1438</v>
      </c>
      <c r="C35" s="56">
        <v>8057.3639999999996</v>
      </c>
      <c r="D35" s="56" t="s">
        <v>1455</v>
      </c>
      <c r="E35">
        <f t="shared" si="0"/>
        <v>-14634.393889406439</v>
      </c>
      <c r="F35" s="59">
        <f t="shared" si="1"/>
        <v>-14635</v>
      </c>
      <c r="G35">
        <f t="shared" si="2"/>
        <v>1.5110624999997526</v>
      </c>
      <c r="H35">
        <f t="shared" si="3"/>
        <v>1.5110624999997526</v>
      </c>
      <c r="S35" s="2">
        <f t="shared" si="4"/>
        <v>-6961.1360000000004</v>
      </c>
      <c r="W35" s="5"/>
    </row>
    <row r="36" spans="1:36" x14ac:dyDescent="0.2">
      <c r="A36" s="56" t="s">
        <v>3545</v>
      </c>
      <c r="B36" s="57" t="s">
        <v>1438</v>
      </c>
      <c r="C36" s="56">
        <v>8062.3370000000004</v>
      </c>
      <c r="D36" s="56" t="s">
        <v>1455</v>
      </c>
      <c r="E36">
        <f t="shared" si="0"/>
        <v>-14632.399142013943</v>
      </c>
      <c r="F36" s="59">
        <f t="shared" si="1"/>
        <v>-14633</v>
      </c>
      <c r="G36">
        <f t="shared" si="2"/>
        <v>1.4979675000004136</v>
      </c>
      <c r="H36">
        <f t="shared" si="3"/>
        <v>1.4979675000004136</v>
      </c>
      <c r="S36" s="2">
        <f t="shared" si="4"/>
        <v>-6956.1629999999996</v>
      </c>
      <c r="W36" s="5"/>
      <c r="AF36">
        <v>25</v>
      </c>
    </row>
    <row r="37" spans="1:36" x14ac:dyDescent="0.2">
      <c r="A37" s="56" t="s">
        <v>3492</v>
      </c>
      <c r="B37" s="57" t="s">
        <v>1438</v>
      </c>
      <c r="C37" s="56">
        <v>8174.5169999999998</v>
      </c>
      <c r="D37" s="56" t="s">
        <v>1455</v>
      </c>
      <c r="E37">
        <f t="shared" si="0"/>
        <v>-14587.402004975838</v>
      </c>
      <c r="F37" s="59">
        <f t="shared" si="1"/>
        <v>-14588</v>
      </c>
      <c r="G37">
        <f t="shared" si="2"/>
        <v>1.4908299999951851</v>
      </c>
      <c r="H37">
        <f t="shared" si="3"/>
        <v>1.4908299999951851</v>
      </c>
      <c r="S37" s="2">
        <f t="shared" si="4"/>
        <v>-6843.9830000000002</v>
      </c>
      <c r="W37" s="5"/>
    </row>
    <row r="38" spans="1:36" x14ac:dyDescent="0.2">
      <c r="A38" s="56" t="s">
        <v>3338</v>
      </c>
      <c r="B38" s="57" t="s">
        <v>1438</v>
      </c>
      <c r="C38" s="56">
        <v>8184.4889999999996</v>
      </c>
      <c r="D38" s="56" t="s">
        <v>1455</v>
      </c>
      <c r="E38">
        <f t="shared" si="0"/>
        <v>-14583.402081187784</v>
      </c>
      <c r="F38" s="59">
        <f t="shared" si="1"/>
        <v>-14584</v>
      </c>
      <c r="G38">
        <f t="shared" si="2"/>
        <v>1.4906399999945279</v>
      </c>
      <c r="H38">
        <f t="shared" si="3"/>
        <v>1.4906399999945279</v>
      </c>
      <c r="S38" s="2">
        <f t="shared" si="4"/>
        <v>-6834.0110000000004</v>
      </c>
      <c r="W38" s="5"/>
      <c r="AH38" t="s">
        <v>1213</v>
      </c>
      <c r="AJ38" t="s">
        <v>1212</v>
      </c>
    </row>
    <row r="39" spans="1:36" x14ac:dyDescent="0.2">
      <c r="A39" s="56" t="s">
        <v>301</v>
      </c>
      <c r="B39" s="57" t="s">
        <v>1438</v>
      </c>
      <c r="C39" s="56">
        <v>8204.4330000000009</v>
      </c>
      <c r="D39" s="56" t="s">
        <v>1455</v>
      </c>
      <c r="E39">
        <f t="shared" si="0"/>
        <v>-14575.402233611676</v>
      </c>
      <c r="F39" s="59">
        <f t="shared" si="1"/>
        <v>-14576</v>
      </c>
      <c r="G39">
        <f t="shared" si="2"/>
        <v>1.4902599999950326</v>
      </c>
      <c r="H39">
        <f t="shared" si="3"/>
        <v>1.4902599999950326</v>
      </c>
      <c r="S39" s="2">
        <f t="shared" si="4"/>
        <v>-6814.0669999999991</v>
      </c>
      <c r="W39" s="5"/>
    </row>
    <row r="40" spans="1:36" x14ac:dyDescent="0.2">
      <c r="A40" s="56" t="s">
        <v>301</v>
      </c>
      <c r="B40" s="57" t="s">
        <v>1438</v>
      </c>
      <c r="C40" s="56">
        <v>8209.4169999999995</v>
      </c>
      <c r="D40" s="56" t="s">
        <v>1455</v>
      </c>
      <c r="E40">
        <f t="shared" si="0"/>
        <v>-14573.403073948652</v>
      </c>
      <c r="F40" s="59">
        <f t="shared" si="1"/>
        <v>-14574</v>
      </c>
      <c r="G40">
        <f t="shared" si="2"/>
        <v>1.488165000000663</v>
      </c>
      <c r="H40">
        <f t="shared" si="3"/>
        <v>1.488165000000663</v>
      </c>
      <c r="S40" s="2">
        <f t="shared" si="4"/>
        <v>-6809.0830000000005</v>
      </c>
      <c r="W40" s="5"/>
      <c r="AF40">
        <v>17</v>
      </c>
    </row>
    <row r="41" spans="1:36" x14ac:dyDescent="0.2">
      <c r="A41" s="56" t="s">
        <v>3545</v>
      </c>
      <c r="B41" s="57" t="s">
        <v>1438</v>
      </c>
      <c r="C41" s="56">
        <v>8214.3880000000008</v>
      </c>
      <c r="D41" s="56" t="s">
        <v>1455</v>
      </c>
      <c r="E41">
        <f t="shared" si="0"/>
        <v>-14571.409128787158</v>
      </c>
      <c r="F41" s="59">
        <f t="shared" si="1"/>
        <v>-14572</v>
      </c>
      <c r="G41">
        <f t="shared" si="2"/>
        <v>1.473070000001826</v>
      </c>
      <c r="H41">
        <f t="shared" si="3"/>
        <v>1.473070000001826</v>
      </c>
      <c r="S41" s="2">
        <f t="shared" si="4"/>
        <v>-6804.1119999999992</v>
      </c>
      <c r="W41" s="5"/>
      <c r="AF41">
        <v>11</v>
      </c>
    </row>
    <row r="42" spans="1:36" x14ac:dyDescent="0.2">
      <c r="A42" s="56" t="s">
        <v>3366</v>
      </c>
      <c r="B42" s="57" t="s">
        <v>1438</v>
      </c>
      <c r="C42" s="56">
        <v>8224.3649999999998</v>
      </c>
      <c r="D42" s="56" t="s">
        <v>1455</v>
      </c>
      <c r="E42">
        <f t="shared" si="0"/>
        <v>-14567.407199421594</v>
      </c>
      <c r="F42" s="59">
        <f t="shared" si="1"/>
        <v>-14568</v>
      </c>
      <c r="G42">
        <f t="shared" si="2"/>
        <v>1.4778800000003685</v>
      </c>
      <c r="H42">
        <f t="shared" si="3"/>
        <v>1.4778800000003685</v>
      </c>
      <c r="S42" s="2">
        <f t="shared" si="4"/>
        <v>-6794.1350000000002</v>
      </c>
      <c r="W42" s="5"/>
      <c r="AH42" t="s">
        <v>1213</v>
      </c>
      <c r="AJ42" t="s">
        <v>1212</v>
      </c>
    </row>
    <row r="43" spans="1:36" x14ac:dyDescent="0.2">
      <c r="A43" s="56" t="s">
        <v>3545</v>
      </c>
      <c r="B43" s="57" t="s">
        <v>1438</v>
      </c>
      <c r="C43" s="56">
        <v>8229.3520000000008</v>
      </c>
      <c r="D43" s="56" t="s">
        <v>1455</v>
      </c>
      <c r="E43">
        <f t="shared" si="0"/>
        <v>-14565.406836412063</v>
      </c>
      <c r="F43" s="59">
        <f t="shared" si="1"/>
        <v>-14566</v>
      </c>
      <c r="G43">
        <f t="shared" si="2"/>
        <v>1.4787850000011531</v>
      </c>
      <c r="H43">
        <f t="shared" si="3"/>
        <v>1.4787850000011531</v>
      </c>
      <c r="S43" s="2">
        <f t="shared" si="4"/>
        <v>-6789.1479999999992</v>
      </c>
      <c r="W43" s="5"/>
    </row>
    <row r="44" spans="1:36" x14ac:dyDescent="0.2">
      <c r="A44" s="56" t="s">
        <v>3366</v>
      </c>
      <c r="B44" s="57" t="s">
        <v>1438</v>
      </c>
      <c r="C44" s="56">
        <v>8356.491</v>
      </c>
      <c r="D44" s="56" t="s">
        <v>1455</v>
      </c>
      <c r="E44">
        <f t="shared" si="0"/>
        <v>-14514.409412576375</v>
      </c>
      <c r="F44" s="59">
        <f t="shared" si="1"/>
        <v>-14515</v>
      </c>
      <c r="G44">
        <f t="shared" si="2"/>
        <v>1.4723624999951426</v>
      </c>
      <c r="H44">
        <f t="shared" si="3"/>
        <v>1.4723624999951426</v>
      </c>
      <c r="S44" s="2">
        <f t="shared" si="4"/>
        <v>-6662.009</v>
      </c>
      <c r="W44" s="5"/>
      <c r="AF44">
        <v>16</v>
      </c>
      <c r="AH44" t="s">
        <v>1296</v>
      </c>
      <c r="AJ44" t="s">
        <v>1212</v>
      </c>
    </row>
    <row r="45" spans="1:36" x14ac:dyDescent="0.2">
      <c r="A45" s="56" t="s">
        <v>3655</v>
      </c>
      <c r="B45" s="57" t="s">
        <v>1438</v>
      </c>
      <c r="C45" s="56">
        <v>8371.4470000000001</v>
      </c>
      <c r="D45" s="56" t="s">
        <v>1455</v>
      </c>
      <c r="E45">
        <f t="shared" si="0"/>
        <v>-14508.410329125298</v>
      </c>
      <c r="F45" s="59">
        <f t="shared" si="1"/>
        <v>-14509</v>
      </c>
      <c r="G45">
        <f t="shared" si="2"/>
        <v>1.4700774999946589</v>
      </c>
      <c r="H45">
        <f t="shared" si="3"/>
        <v>1.4700774999946589</v>
      </c>
      <c r="S45" s="2">
        <f t="shared" si="4"/>
        <v>-6647.0529999999999</v>
      </c>
      <c r="W45" s="5"/>
      <c r="AF45">
        <v>11</v>
      </c>
      <c r="AH45" t="s">
        <v>1215</v>
      </c>
      <c r="AJ45" t="s">
        <v>1212</v>
      </c>
    </row>
    <row r="46" spans="1:36" x14ac:dyDescent="0.2">
      <c r="A46" s="56" t="s">
        <v>3545</v>
      </c>
      <c r="B46" s="57" t="s">
        <v>1438</v>
      </c>
      <c r="C46" s="56">
        <v>8391.3760000000002</v>
      </c>
      <c r="D46" s="56" t="s">
        <v>1455</v>
      </c>
      <c r="E46">
        <f t="shared" si="0"/>
        <v>-14500.416498281724</v>
      </c>
      <c r="F46" s="59">
        <f t="shared" si="1"/>
        <v>-14501</v>
      </c>
      <c r="G46">
        <f t="shared" si="2"/>
        <v>1.4546975000012026</v>
      </c>
      <c r="H46">
        <f t="shared" si="3"/>
        <v>1.4546975000012026</v>
      </c>
      <c r="S46" s="2">
        <f t="shared" si="4"/>
        <v>-6627.1239999999998</v>
      </c>
      <c r="W46" s="5"/>
    </row>
    <row r="47" spans="1:36" x14ac:dyDescent="0.2">
      <c r="A47" s="56" t="s">
        <v>3545</v>
      </c>
      <c r="B47" s="57" t="s">
        <v>1438</v>
      </c>
      <c r="C47" s="56">
        <v>8406.3549999999996</v>
      </c>
      <c r="D47" s="56" t="s">
        <v>1455</v>
      </c>
      <c r="E47">
        <f t="shared" si="0"/>
        <v>-14494.408189174093</v>
      </c>
      <c r="F47" s="59">
        <f t="shared" si="1"/>
        <v>-14495</v>
      </c>
      <c r="G47">
        <f t="shared" si="2"/>
        <v>1.4754124999999476</v>
      </c>
      <c r="H47">
        <f t="shared" si="3"/>
        <v>1.4754124999999476</v>
      </c>
      <c r="S47" s="2">
        <f t="shared" si="4"/>
        <v>-6612.1450000000004</v>
      </c>
      <c r="W47" s="5"/>
    </row>
    <row r="48" spans="1:36" x14ac:dyDescent="0.2">
      <c r="A48" s="56" t="s">
        <v>3545</v>
      </c>
      <c r="B48" s="57" t="s">
        <v>1438</v>
      </c>
      <c r="C48" s="56">
        <v>8416.31</v>
      </c>
      <c r="D48" s="56" t="s">
        <v>1455</v>
      </c>
      <c r="E48">
        <f t="shared" si="0"/>
        <v>-14490.415084349577</v>
      </c>
      <c r="F48" s="59">
        <f t="shared" si="1"/>
        <v>-14491</v>
      </c>
      <c r="G48">
        <f t="shared" si="2"/>
        <v>1.4582224999994651</v>
      </c>
      <c r="H48">
        <f t="shared" si="3"/>
        <v>1.4582224999994651</v>
      </c>
      <c r="S48" s="2">
        <f t="shared" si="4"/>
        <v>-6602.1900000000005</v>
      </c>
      <c r="W48" s="5"/>
      <c r="AH48" t="s">
        <v>1210</v>
      </c>
      <c r="AJ48" t="s">
        <v>1212</v>
      </c>
    </row>
    <row r="49" spans="1:36" x14ac:dyDescent="0.2">
      <c r="A49" s="56" t="s">
        <v>3655</v>
      </c>
      <c r="B49" s="57" t="s">
        <v>1438</v>
      </c>
      <c r="C49" s="56">
        <v>8563.4060000000009</v>
      </c>
      <c r="D49" s="56" t="s">
        <v>1455</v>
      </c>
      <c r="E49">
        <f t="shared" si="0"/>
        <v>-14431.412598436251</v>
      </c>
      <c r="F49" s="59">
        <f t="shared" si="1"/>
        <v>-14432</v>
      </c>
      <c r="G49">
        <f t="shared" si="2"/>
        <v>1.4644200000020646</v>
      </c>
      <c r="H49">
        <f t="shared" si="3"/>
        <v>1.4644200000020646</v>
      </c>
      <c r="S49" s="2">
        <f t="shared" si="4"/>
        <v>-6455.0939999999991</v>
      </c>
      <c r="W49" s="5"/>
      <c r="AF49">
        <v>22</v>
      </c>
      <c r="AH49" t="s">
        <v>1250</v>
      </c>
      <c r="AJ49" t="s">
        <v>1212</v>
      </c>
    </row>
    <row r="50" spans="1:36" x14ac:dyDescent="0.2">
      <c r="A50" s="56" t="s">
        <v>3525</v>
      </c>
      <c r="B50" s="57" t="s">
        <v>1438</v>
      </c>
      <c r="C50" s="56">
        <v>8573.3639999999996</v>
      </c>
      <c r="D50" s="56" t="s">
        <v>1455</v>
      </c>
      <c r="E50">
        <f t="shared" si="0"/>
        <v>-14427.418290265228</v>
      </c>
      <c r="F50" s="59">
        <f t="shared" si="1"/>
        <v>-14428</v>
      </c>
      <c r="G50">
        <f t="shared" si="2"/>
        <v>1.4502300000003743</v>
      </c>
      <c r="H50">
        <f t="shared" si="3"/>
        <v>1.4502300000003743</v>
      </c>
      <c r="S50" s="2">
        <f t="shared" si="4"/>
        <v>-6445.1360000000004</v>
      </c>
      <c r="W50" s="5"/>
      <c r="AF50">
        <v>12</v>
      </c>
      <c r="AH50" t="s">
        <v>1277</v>
      </c>
      <c r="AJ50" t="s">
        <v>1212</v>
      </c>
    </row>
    <row r="51" spans="1:36" x14ac:dyDescent="0.2">
      <c r="A51" s="56" t="s">
        <v>3525</v>
      </c>
      <c r="B51" s="57" t="s">
        <v>1438</v>
      </c>
      <c r="C51" s="56">
        <v>8750.3610000000008</v>
      </c>
      <c r="D51" s="56" t="s">
        <v>1455</v>
      </c>
      <c r="E51">
        <f t="shared" si="0"/>
        <v>-14356.422049720275</v>
      </c>
      <c r="F51" s="59">
        <f t="shared" si="1"/>
        <v>-14357</v>
      </c>
      <c r="G51">
        <f t="shared" si="2"/>
        <v>1.4408575000015844</v>
      </c>
      <c r="H51">
        <f t="shared" si="3"/>
        <v>1.4408575000015844</v>
      </c>
      <c r="S51" s="2">
        <f t="shared" si="4"/>
        <v>-6268.1389999999992</v>
      </c>
      <c r="W51" s="5"/>
      <c r="AF51">
        <v>11</v>
      </c>
      <c r="AH51" t="s">
        <v>1296</v>
      </c>
      <c r="AJ51" t="s">
        <v>1212</v>
      </c>
    </row>
    <row r="52" spans="1:36" x14ac:dyDescent="0.2">
      <c r="A52" s="56" t="s">
        <v>3525</v>
      </c>
      <c r="B52" s="57" t="s">
        <v>1438</v>
      </c>
      <c r="C52" s="56">
        <v>8775.3019999999997</v>
      </c>
      <c r="D52" s="56" t="s">
        <v>1455</v>
      </c>
      <c r="E52">
        <f t="shared" si="0"/>
        <v>-14346.417827979611</v>
      </c>
      <c r="F52" s="59">
        <f t="shared" si="1"/>
        <v>-14347</v>
      </c>
      <c r="G52">
        <f t="shared" si="2"/>
        <v>1.451382499999454</v>
      </c>
      <c r="H52">
        <f t="shared" si="3"/>
        <v>1.451382499999454</v>
      </c>
      <c r="S52" s="2">
        <f t="shared" si="4"/>
        <v>-6243.1980000000003</v>
      </c>
      <c r="W52" s="5"/>
      <c r="AF52">
        <v>9</v>
      </c>
      <c r="AJ52" t="s">
        <v>1283</v>
      </c>
    </row>
    <row r="53" spans="1:36" x14ac:dyDescent="0.2">
      <c r="A53" s="56" t="s">
        <v>3682</v>
      </c>
      <c r="B53" s="57" t="s">
        <v>1438</v>
      </c>
      <c r="C53" s="56">
        <v>8780.2880000000005</v>
      </c>
      <c r="D53" s="56" t="s">
        <v>1455</v>
      </c>
      <c r="E53">
        <f t="shared" si="0"/>
        <v>-14344.417866085585</v>
      </c>
      <c r="F53" s="59">
        <f t="shared" ref="F53:F84" si="5">ROUND(2*E53,0)/2-0.5</f>
        <v>-14345</v>
      </c>
      <c r="G53">
        <f t="shared" si="2"/>
        <v>1.4512875000000349</v>
      </c>
      <c r="H53">
        <f t="shared" ref="H53:H74" si="6">+G53</f>
        <v>1.4512875000000349</v>
      </c>
      <c r="S53" s="2">
        <f t="shared" si="4"/>
        <v>-6238.2119999999995</v>
      </c>
      <c r="W53" s="5"/>
      <c r="AF53">
        <v>11</v>
      </c>
      <c r="AH53" t="s">
        <v>1296</v>
      </c>
      <c r="AJ53" t="s">
        <v>1212</v>
      </c>
    </row>
    <row r="54" spans="1:36" x14ac:dyDescent="0.2">
      <c r="A54" s="56" t="s">
        <v>3459</v>
      </c>
      <c r="B54" s="57" t="s">
        <v>1438</v>
      </c>
      <c r="C54" s="56">
        <v>8872.5249999999996</v>
      </c>
      <c r="D54" s="56" t="s">
        <v>1455</v>
      </c>
      <c r="E54">
        <f t="shared" si="0"/>
        <v>-14307.420175508089</v>
      </c>
      <c r="F54" s="59">
        <f t="shared" si="5"/>
        <v>-14308</v>
      </c>
      <c r="G54">
        <f t="shared" si="2"/>
        <v>1.445529999995415</v>
      </c>
      <c r="H54">
        <f t="shared" si="6"/>
        <v>1.445529999995415</v>
      </c>
      <c r="S54" s="2">
        <f t="shared" si="4"/>
        <v>-6145.9750000000004</v>
      </c>
      <c r="W54" s="5"/>
      <c r="AH54" t="s">
        <v>1289</v>
      </c>
      <c r="AJ54" t="s">
        <v>1260</v>
      </c>
    </row>
    <row r="55" spans="1:36" x14ac:dyDescent="0.2">
      <c r="A55" s="56" t="s">
        <v>3459</v>
      </c>
      <c r="B55" s="57" t="s">
        <v>1438</v>
      </c>
      <c r="C55" s="56">
        <v>8882.4920000000002</v>
      </c>
      <c r="D55" s="56" t="s">
        <v>1455</v>
      </c>
      <c r="E55">
        <f t="shared" si="0"/>
        <v>-14303.422257297547</v>
      </c>
      <c r="F55" s="59">
        <f t="shared" si="5"/>
        <v>-14304</v>
      </c>
      <c r="G55">
        <f t="shared" si="2"/>
        <v>1.4403399999955582</v>
      </c>
      <c r="H55">
        <f t="shared" si="6"/>
        <v>1.4403399999955582</v>
      </c>
      <c r="S55" s="2">
        <f t="shared" si="4"/>
        <v>-6136.0079999999998</v>
      </c>
      <c r="W55" s="5"/>
    </row>
    <row r="56" spans="1:36" x14ac:dyDescent="0.2">
      <c r="A56" s="56" t="s">
        <v>3690</v>
      </c>
      <c r="B56" s="57" t="s">
        <v>1438</v>
      </c>
      <c r="C56" s="56">
        <v>8892.4650000000001</v>
      </c>
      <c r="D56" s="56" t="s">
        <v>1455</v>
      </c>
      <c r="E56">
        <f t="shared" si="0"/>
        <v>-14299.421932393987</v>
      </c>
      <c r="F56" s="59">
        <f t="shared" si="5"/>
        <v>-14300</v>
      </c>
      <c r="G56">
        <f t="shared" si="2"/>
        <v>1.4411499999951047</v>
      </c>
      <c r="H56">
        <f t="shared" si="6"/>
        <v>1.4411499999951047</v>
      </c>
      <c r="S56" s="2">
        <f t="shared" si="4"/>
        <v>-6126.0349999999999</v>
      </c>
      <c r="W56" s="5"/>
    </row>
    <row r="57" spans="1:36" x14ac:dyDescent="0.2">
      <c r="A57" s="56" t="s">
        <v>3545</v>
      </c>
      <c r="B57" s="57" t="s">
        <v>1438</v>
      </c>
      <c r="C57" s="56">
        <v>8902.4369999999999</v>
      </c>
      <c r="D57" s="56" t="s">
        <v>1455</v>
      </c>
      <c r="E57">
        <f t="shared" si="0"/>
        <v>-14295.422008605934</v>
      </c>
      <c r="F57" s="59">
        <f t="shared" si="5"/>
        <v>-14296</v>
      </c>
      <c r="G57">
        <f t="shared" si="2"/>
        <v>1.4409599999944476</v>
      </c>
      <c r="H57">
        <f t="shared" si="6"/>
        <v>1.4409599999944476</v>
      </c>
      <c r="S57" s="2">
        <f t="shared" si="4"/>
        <v>-6116.0630000000001</v>
      </c>
      <c r="W57" s="5"/>
    </row>
    <row r="58" spans="1:36" x14ac:dyDescent="0.2">
      <c r="A58" s="56" t="s">
        <v>3690</v>
      </c>
      <c r="B58" s="57" t="s">
        <v>1438</v>
      </c>
      <c r="C58" s="56">
        <v>9104.2739999999994</v>
      </c>
      <c r="D58" s="56" t="s">
        <v>1455</v>
      </c>
      <c r="E58">
        <f t="shared" si="0"/>
        <v>-14214.462058986042</v>
      </c>
      <c r="F58" s="59">
        <f t="shared" si="5"/>
        <v>-14215</v>
      </c>
      <c r="G58">
        <f t="shared" si="2"/>
        <v>1.3411125000002357</v>
      </c>
      <c r="H58">
        <f t="shared" si="6"/>
        <v>1.3411125000002357</v>
      </c>
      <c r="S58" s="2">
        <f t="shared" si="4"/>
        <v>-5914.2260000000006</v>
      </c>
      <c r="W58" s="5"/>
      <c r="AH58" t="s">
        <v>1250</v>
      </c>
      <c r="AJ58" t="s">
        <v>1212</v>
      </c>
    </row>
    <row r="59" spans="1:36" x14ac:dyDescent="0.2">
      <c r="A59" s="56" t="s">
        <v>3690</v>
      </c>
      <c r="B59" s="57" t="s">
        <v>1438</v>
      </c>
      <c r="C59" s="56">
        <v>9119.3080000000009</v>
      </c>
      <c r="D59" s="56" t="s">
        <v>1455</v>
      </c>
      <c r="E59">
        <f t="shared" si="0"/>
        <v>-14208.431688525792</v>
      </c>
      <c r="F59" s="59">
        <f t="shared" si="5"/>
        <v>-14209</v>
      </c>
      <c r="G59">
        <f t="shared" si="2"/>
        <v>1.4168275000010908</v>
      </c>
      <c r="H59">
        <f t="shared" si="6"/>
        <v>1.4168275000010908</v>
      </c>
      <c r="S59" s="2">
        <f t="shared" si="4"/>
        <v>-5899.1919999999991</v>
      </c>
      <c r="W59" s="5"/>
      <c r="AH59" t="s">
        <v>1220</v>
      </c>
      <c r="AJ59" t="s">
        <v>1212</v>
      </c>
    </row>
    <row r="60" spans="1:36" x14ac:dyDescent="0.2">
      <c r="A60" s="56" t="s">
        <v>3690</v>
      </c>
      <c r="B60" s="57" t="s">
        <v>1438</v>
      </c>
      <c r="C60" s="56">
        <v>9236.4830000000002</v>
      </c>
      <c r="D60" s="56" t="s">
        <v>1455</v>
      </c>
      <c r="E60">
        <f t="shared" si="0"/>
        <v>-14161.430979554141</v>
      </c>
      <c r="F60" s="59">
        <f t="shared" si="5"/>
        <v>-14162</v>
      </c>
      <c r="G60">
        <f t="shared" si="2"/>
        <v>1.4185949999955483</v>
      </c>
      <c r="H60">
        <f t="shared" si="6"/>
        <v>1.4185949999955483</v>
      </c>
      <c r="S60" s="2">
        <f t="shared" si="4"/>
        <v>-5782.0169999999998</v>
      </c>
      <c r="W60" s="5"/>
      <c r="AF60">
        <v>12</v>
      </c>
      <c r="AH60" t="s">
        <v>1215</v>
      </c>
      <c r="AJ60" t="s">
        <v>1212</v>
      </c>
    </row>
    <row r="61" spans="1:36" x14ac:dyDescent="0.2">
      <c r="A61" s="56" t="s">
        <v>3690</v>
      </c>
      <c r="B61" s="57" t="s">
        <v>1438</v>
      </c>
      <c r="C61" s="56">
        <v>9256.4279999999999</v>
      </c>
      <c r="D61" s="56" t="s">
        <v>1455</v>
      </c>
      <c r="E61">
        <f t="shared" si="0"/>
        <v>-14153.43073086253</v>
      </c>
      <c r="F61" s="59">
        <f t="shared" si="5"/>
        <v>-14154</v>
      </c>
      <c r="G61">
        <f t="shared" si="2"/>
        <v>1.4192149999944377</v>
      </c>
      <c r="H61">
        <f t="shared" si="6"/>
        <v>1.4192149999944377</v>
      </c>
      <c r="S61" s="2">
        <f t="shared" si="4"/>
        <v>-5762.0720000000001</v>
      </c>
      <c r="W61" s="5"/>
      <c r="AF61">
        <v>10</v>
      </c>
      <c r="AH61" t="s">
        <v>1213</v>
      </c>
      <c r="AJ61" t="s">
        <v>1212</v>
      </c>
    </row>
    <row r="62" spans="1:36" x14ac:dyDescent="0.2">
      <c r="A62" s="56" t="s">
        <v>3703</v>
      </c>
      <c r="B62" s="57" t="s">
        <v>1438</v>
      </c>
      <c r="C62" s="56">
        <v>9610.4092999999993</v>
      </c>
      <c r="D62" s="56" t="s">
        <v>1455</v>
      </c>
      <c r="E62">
        <f t="shared" si="0"/>
        <v>-14011.443343939496</v>
      </c>
      <c r="F62" s="59">
        <f t="shared" si="5"/>
        <v>-14012</v>
      </c>
      <c r="G62">
        <f t="shared" si="2"/>
        <v>1.3877699999939068</v>
      </c>
      <c r="H62">
        <f t="shared" si="6"/>
        <v>1.3877699999939068</v>
      </c>
      <c r="S62" s="2">
        <f t="shared" si="4"/>
        <v>-5408.0907000000007</v>
      </c>
      <c r="W62" s="5"/>
      <c r="AH62" t="s">
        <v>1210</v>
      </c>
      <c r="AJ62" t="s">
        <v>1212</v>
      </c>
    </row>
    <row r="63" spans="1:36" x14ac:dyDescent="0.2">
      <c r="A63" s="56" t="s">
        <v>3525</v>
      </c>
      <c r="B63" s="57" t="s">
        <v>1438</v>
      </c>
      <c r="C63" s="56">
        <v>9617.8893000000007</v>
      </c>
      <c r="D63" s="56" t="s">
        <v>1455</v>
      </c>
      <c r="E63">
        <f t="shared" si="0"/>
        <v>-14008.442999982952</v>
      </c>
      <c r="F63" s="59">
        <f t="shared" si="5"/>
        <v>-14009</v>
      </c>
      <c r="G63">
        <f t="shared" si="2"/>
        <v>1.3886274999949819</v>
      </c>
      <c r="H63">
        <f t="shared" si="6"/>
        <v>1.3886274999949819</v>
      </c>
      <c r="S63" s="2">
        <f t="shared" si="4"/>
        <v>-5400.6106999999993</v>
      </c>
      <c r="W63" s="5"/>
      <c r="AH63" t="s">
        <v>1296</v>
      </c>
      <c r="AJ63" t="s">
        <v>1212</v>
      </c>
    </row>
    <row r="64" spans="1:36" x14ac:dyDescent="0.2">
      <c r="A64" s="56" t="s">
        <v>3703</v>
      </c>
      <c r="B64" s="57" t="s">
        <v>1438</v>
      </c>
      <c r="C64" s="56">
        <v>9757.4933999999994</v>
      </c>
      <c r="D64" s="56" t="s">
        <v>1455</v>
      </c>
      <c r="E64">
        <f t="shared" si="0"/>
        <v>-13952.445631300649</v>
      </c>
      <c r="F64" s="59">
        <f t="shared" si="5"/>
        <v>-13953</v>
      </c>
      <c r="G64">
        <f t="shared" si="2"/>
        <v>1.3820674999951734</v>
      </c>
      <c r="H64">
        <f t="shared" si="6"/>
        <v>1.3820674999951734</v>
      </c>
      <c r="S64" s="2">
        <f t="shared" si="4"/>
        <v>-5261.0066000000006</v>
      </c>
      <c r="W64" s="5"/>
      <c r="AH64" t="s">
        <v>1220</v>
      </c>
      <c r="AJ64" t="s">
        <v>1212</v>
      </c>
    </row>
    <row r="65" spans="1:36" x14ac:dyDescent="0.2">
      <c r="A65" s="56" t="s">
        <v>3703</v>
      </c>
      <c r="B65" s="57" t="s">
        <v>1438</v>
      </c>
      <c r="C65" s="56">
        <v>9964.4</v>
      </c>
      <c r="D65" s="56" t="s">
        <v>1455</v>
      </c>
      <c r="E65">
        <f t="shared" si="0"/>
        <v>-13869.452186530742</v>
      </c>
      <c r="F65" s="59">
        <f t="shared" si="5"/>
        <v>-13870</v>
      </c>
      <c r="G65">
        <f t="shared" si="2"/>
        <v>1.3657249999941996</v>
      </c>
      <c r="H65">
        <f t="shared" si="6"/>
        <v>1.3657249999941996</v>
      </c>
      <c r="S65" s="2">
        <f t="shared" si="4"/>
        <v>-5054.1000000000004</v>
      </c>
      <c r="W65" s="5"/>
      <c r="AH65" t="s">
        <v>1213</v>
      </c>
      <c r="AJ65" t="s">
        <v>1212</v>
      </c>
    </row>
    <row r="66" spans="1:36" x14ac:dyDescent="0.2">
      <c r="A66" s="56" t="s">
        <v>3703</v>
      </c>
      <c r="B66" s="57" t="s">
        <v>1438</v>
      </c>
      <c r="C66" s="56">
        <v>10308.4126</v>
      </c>
      <c r="D66" s="56" t="s">
        <v>1455</v>
      </c>
      <c r="E66">
        <f t="shared" si="0"/>
        <v>-13731.463399714607</v>
      </c>
      <c r="F66" s="59">
        <f t="shared" si="5"/>
        <v>-13732</v>
      </c>
      <c r="G66">
        <f t="shared" si="2"/>
        <v>1.3377699999946344</v>
      </c>
      <c r="H66">
        <f t="shared" si="6"/>
        <v>1.3377699999946344</v>
      </c>
      <c r="S66" s="2">
        <f t="shared" si="4"/>
        <v>-4710.0874000000003</v>
      </c>
      <c r="W66" s="5"/>
    </row>
    <row r="67" spans="1:36" x14ac:dyDescent="0.2">
      <c r="A67" s="56" t="s">
        <v>3459</v>
      </c>
      <c r="B67" s="57" t="s">
        <v>1438</v>
      </c>
      <c r="C67" s="56">
        <v>10313.3977</v>
      </c>
      <c r="D67" s="56" t="s">
        <v>1455</v>
      </c>
      <c r="E67">
        <f t="shared" si="0"/>
        <v>-13729.463798824532</v>
      </c>
      <c r="F67" s="59">
        <f t="shared" si="5"/>
        <v>-13730</v>
      </c>
      <c r="G67">
        <f t="shared" si="2"/>
        <v>1.3367749999943044</v>
      </c>
      <c r="H67">
        <f t="shared" si="6"/>
        <v>1.3367749999943044</v>
      </c>
      <c r="S67" s="2">
        <f t="shared" si="4"/>
        <v>-4705.1023000000005</v>
      </c>
      <c r="W67" s="5"/>
    </row>
    <row r="68" spans="1:36" x14ac:dyDescent="0.2">
      <c r="A68" s="56" t="s">
        <v>3338</v>
      </c>
      <c r="B68" s="57" t="s">
        <v>1438</v>
      </c>
      <c r="C68" s="56">
        <v>10600.085300000001</v>
      </c>
      <c r="D68" s="56" t="s">
        <v>1455</v>
      </c>
      <c r="E68">
        <f t="shared" si="0"/>
        <v>-13614.46895817268</v>
      </c>
      <c r="F68" s="59">
        <f t="shared" si="5"/>
        <v>-13615</v>
      </c>
      <c r="G68">
        <f t="shared" si="2"/>
        <v>1.3239124999981868</v>
      </c>
      <c r="H68">
        <f t="shared" si="6"/>
        <v>1.3239124999981868</v>
      </c>
      <c r="S68" s="2">
        <f t="shared" si="4"/>
        <v>-4418.4146999999994</v>
      </c>
      <c r="W68" s="5"/>
      <c r="AF68">
        <v>8</v>
      </c>
      <c r="AJ68" t="s">
        <v>1288</v>
      </c>
    </row>
    <row r="69" spans="1:36" x14ac:dyDescent="0.2">
      <c r="A69" s="56" t="s">
        <v>3459</v>
      </c>
      <c r="B69" s="57" t="s">
        <v>1438</v>
      </c>
      <c r="C69" s="56">
        <v>10732.204900000001</v>
      </c>
      <c r="D69" s="56" t="s">
        <v>1455</v>
      </c>
      <c r="E69">
        <f t="shared" si="0"/>
        <v>-13561.473738466675</v>
      </c>
      <c r="F69" s="59">
        <f t="shared" si="5"/>
        <v>-13562</v>
      </c>
      <c r="G69">
        <f t="shared" si="2"/>
        <v>1.3119950000000244</v>
      </c>
      <c r="H69">
        <f t="shared" si="6"/>
        <v>1.3119950000000244</v>
      </c>
      <c r="S69" s="2">
        <f t="shared" si="4"/>
        <v>-4286.2950999999994</v>
      </c>
      <c r="W69" s="5"/>
      <c r="AF69">
        <v>17</v>
      </c>
    </row>
    <row r="70" spans="1:36" x14ac:dyDescent="0.2">
      <c r="A70" s="56" t="s">
        <v>3459</v>
      </c>
      <c r="B70" s="57" t="s">
        <v>1438</v>
      </c>
      <c r="C70" s="56">
        <v>10921.6687</v>
      </c>
      <c r="D70" s="56" t="s">
        <v>1455</v>
      </c>
      <c r="E70">
        <f t="shared" si="0"/>
        <v>-13485.476871178747</v>
      </c>
      <c r="F70" s="59">
        <f t="shared" si="5"/>
        <v>-13486</v>
      </c>
      <c r="G70">
        <f t="shared" si="2"/>
        <v>1.3041849999990518</v>
      </c>
      <c r="H70">
        <f t="shared" si="6"/>
        <v>1.3041849999990518</v>
      </c>
      <c r="S70" s="2">
        <f t="shared" si="4"/>
        <v>-4096.8312999999998</v>
      </c>
      <c r="W70" s="5"/>
      <c r="AF70">
        <v>12</v>
      </c>
      <c r="AH70" t="s">
        <v>1213</v>
      </c>
      <c r="AJ70" t="s">
        <v>1212</v>
      </c>
    </row>
    <row r="71" spans="1:36" x14ac:dyDescent="0.2">
      <c r="A71" s="56" t="s">
        <v>3338</v>
      </c>
      <c r="B71" s="57" t="s">
        <v>1438</v>
      </c>
      <c r="C71" s="56">
        <v>11128.579400000001</v>
      </c>
      <c r="D71" s="56" t="s">
        <v>1455</v>
      </c>
      <c r="E71">
        <f t="shared" si="0"/>
        <v>-13402.481781835284</v>
      </c>
      <c r="F71" s="59">
        <f t="shared" si="5"/>
        <v>-13403</v>
      </c>
      <c r="G71">
        <f t="shared" si="2"/>
        <v>1.2919424999981857</v>
      </c>
      <c r="H71">
        <f t="shared" si="6"/>
        <v>1.2919424999981857</v>
      </c>
      <c r="S71" s="2">
        <f t="shared" si="4"/>
        <v>-3889.9205999999995</v>
      </c>
      <c r="W71" s="5"/>
      <c r="AJ71" t="s">
        <v>1283</v>
      </c>
    </row>
    <row r="72" spans="1:36" x14ac:dyDescent="0.2">
      <c r="A72" s="56" t="s">
        <v>3366</v>
      </c>
      <c r="B72" s="57" t="s">
        <v>1438</v>
      </c>
      <c r="C72" s="56">
        <v>11330.511200000001</v>
      </c>
      <c r="D72" s="56" t="s">
        <v>1455</v>
      </c>
      <c r="E72">
        <f t="shared" si="0"/>
        <v>-13321.483806465782</v>
      </c>
      <c r="F72" s="59">
        <f t="shared" si="5"/>
        <v>-13322</v>
      </c>
      <c r="G72">
        <f t="shared" si="2"/>
        <v>1.2868949999974575</v>
      </c>
      <c r="H72">
        <f t="shared" si="6"/>
        <v>1.2868949999974575</v>
      </c>
      <c r="S72" s="2">
        <f t="shared" si="4"/>
        <v>-3687.9887999999992</v>
      </c>
      <c r="W72" s="5"/>
      <c r="AH72" t="s">
        <v>1296</v>
      </c>
      <c r="AJ72" t="s">
        <v>1212</v>
      </c>
    </row>
    <row r="73" spans="1:36" x14ac:dyDescent="0.2">
      <c r="A73" s="56" t="s">
        <v>3545</v>
      </c>
      <c r="B73" s="57" t="s">
        <v>1438</v>
      </c>
      <c r="C73" s="56">
        <v>11350.436900000001</v>
      </c>
      <c r="D73" s="56" t="s">
        <v>1455</v>
      </c>
      <c r="E73">
        <f t="shared" si="0"/>
        <v>-13313.491299303363</v>
      </c>
      <c r="F73" s="59">
        <f t="shared" si="5"/>
        <v>-13314</v>
      </c>
      <c r="G73">
        <f t="shared" si="2"/>
        <v>1.2682149999964167</v>
      </c>
      <c r="H73">
        <f t="shared" si="6"/>
        <v>1.2682149999964167</v>
      </c>
      <c r="S73" s="2">
        <f t="shared" si="4"/>
        <v>-3668.0630999999994</v>
      </c>
      <c r="W73" s="5"/>
    </row>
    <row r="74" spans="1:36" x14ac:dyDescent="0.2">
      <c r="A74" s="56" t="s">
        <v>3366</v>
      </c>
      <c r="B74" s="57" t="s">
        <v>1438</v>
      </c>
      <c r="C74" s="56">
        <v>11664.5491</v>
      </c>
      <c r="D74" s="56" t="s">
        <v>1455</v>
      </c>
      <c r="E74">
        <f t="shared" si="0"/>
        <v>-13187.496026449558</v>
      </c>
      <c r="F74" s="59">
        <f t="shared" si="5"/>
        <v>-13188</v>
      </c>
      <c r="G74">
        <f t="shared" si="2"/>
        <v>1.2564299999976356</v>
      </c>
      <c r="H74">
        <f t="shared" si="6"/>
        <v>1.2564299999976356</v>
      </c>
      <c r="S74" s="2">
        <f t="shared" si="4"/>
        <v>-3353.9508999999998</v>
      </c>
      <c r="W74" s="5"/>
      <c r="AH74" t="s">
        <v>1213</v>
      </c>
      <c r="AJ74" t="s">
        <v>1212</v>
      </c>
    </row>
    <row r="75" spans="1:36" x14ac:dyDescent="0.2">
      <c r="A75" s="56" t="s">
        <v>3737</v>
      </c>
      <c r="B75" s="57" t="s">
        <v>1438</v>
      </c>
      <c r="C75" s="56">
        <v>11719.387000000001</v>
      </c>
      <c r="D75" s="56" t="s">
        <v>1455</v>
      </c>
      <c r="E75">
        <f t="shared" si="0"/>
        <v>-13165.499694650824</v>
      </c>
      <c r="F75" s="59">
        <f t="shared" si="5"/>
        <v>-13166</v>
      </c>
      <c r="G75">
        <f t="shared" si="2"/>
        <v>1.2472849999958271</v>
      </c>
      <c r="H75">
        <f>G75</f>
        <v>1.2472849999958271</v>
      </c>
      <c r="S75" s="2">
        <f t="shared" si="4"/>
        <v>-3299.1129999999994</v>
      </c>
      <c r="W75" s="5"/>
      <c r="AF75">
        <v>15</v>
      </c>
      <c r="AH75" t="s">
        <v>1296</v>
      </c>
      <c r="AJ75" t="s">
        <v>1212</v>
      </c>
    </row>
    <row r="76" spans="1:36" x14ac:dyDescent="0.2">
      <c r="A76" s="56" t="s">
        <v>3740</v>
      </c>
      <c r="B76" s="57" t="s">
        <v>1438</v>
      </c>
      <c r="C76" s="56">
        <v>12135.695299999999</v>
      </c>
      <c r="D76" s="56" t="s">
        <v>1455</v>
      </c>
      <c r="E76">
        <f t="shared" si="0"/>
        <v>-12998.511981821446</v>
      </c>
      <c r="F76" s="59">
        <f t="shared" si="5"/>
        <v>-12999</v>
      </c>
      <c r="G76">
        <f t="shared" si="2"/>
        <v>1.2166524999956891</v>
      </c>
      <c r="H76">
        <f t="shared" ref="H76:H107" si="7">+G76</f>
        <v>1.2166524999956891</v>
      </c>
      <c r="S76" s="2">
        <f t="shared" si="4"/>
        <v>-2882.8047000000006</v>
      </c>
      <c r="W76" s="5"/>
    </row>
    <row r="77" spans="1:36" x14ac:dyDescent="0.2">
      <c r="A77" s="56" t="s">
        <v>3545</v>
      </c>
      <c r="B77" s="57" t="s">
        <v>1438</v>
      </c>
      <c r="C77" s="56">
        <v>12222.9485</v>
      </c>
      <c r="D77" s="56" t="s">
        <v>1455</v>
      </c>
      <c r="E77">
        <f t="shared" si="0"/>
        <v>-12963.513370683873</v>
      </c>
      <c r="F77" s="59">
        <f t="shared" si="5"/>
        <v>-12964</v>
      </c>
      <c r="G77">
        <f t="shared" si="2"/>
        <v>1.2131899999967573</v>
      </c>
      <c r="H77">
        <f t="shared" si="7"/>
        <v>1.2131899999967573</v>
      </c>
      <c r="S77" s="2">
        <f t="shared" si="4"/>
        <v>-2795.5514999999996</v>
      </c>
      <c r="W77" s="5"/>
    </row>
    <row r="78" spans="1:36" x14ac:dyDescent="0.2">
      <c r="A78" s="56" t="s">
        <v>3366</v>
      </c>
      <c r="B78" s="57" t="s">
        <v>1438</v>
      </c>
      <c r="C78" s="56">
        <v>12676.6513</v>
      </c>
      <c r="D78" s="56" t="s">
        <v>1455</v>
      </c>
      <c r="E78">
        <f t="shared" si="0"/>
        <v>-12781.526144207042</v>
      </c>
      <c r="F78" s="59">
        <f t="shared" si="5"/>
        <v>-12782</v>
      </c>
      <c r="G78">
        <f t="shared" si="2"/>
        <v>1.1813449999990553</v>
      </c>
      <c r="H78">
        <f t="shared" si="7"/>
        <v>1.1813449999990553</v>
      </c>
      <c r="S78" s="2">
        <f t="shared" si="4"/>
        <v>-2341.8487000000005</v>
      </c>
      <c r="W78" s="5"/>
      <c r="AJ78" t="s">
        <v>1283</v>
      </c>
    </row>
    <row r="79" spans="1:36" x14ac:dyDescent="0.2">
      <c r="A79" s="56" t="s">
        <v>3747</v>
      </c>
      <c r="B79" s="57" t="s">
        <v>1438</v>
      </c>
      <c r="C79" s="56">
        <v>13212.609200000001</v>
      </c>
      <c r="D79" s="56" t="s">
        <v>1455</v>
      </c>
      <c r="E79">
        <f t="shared" si="0"/>
        <v>-12566.54512198424</v>
      </c>
      <c r="F79" s="59">
        <f t="shared" si="5"/>
        <v>-12567</v>
      </c>
      <c r="G79">
        <f t="shared" si="2"/>
        <v>1.134032500000103</v>
      </c>
      <c r="H79">
        <f t="shared" si="7"/>
        <v>1.134032500000103</v>
      </c>
      <c r="S79" s="2">
        <f t="shared" si="4"/>
        <v>-1805.8907999999992</v>
      </c>
      <c r="W79" s="5"/>
    </row>
    <row r="80" spans="1:36" x14ac:dyDescent="0.2">
      <c r="A80" s="56" t="s">
        <v>3525</v>
      </c>
      <c r="B80" s="57" t="s">
        <v>1438</v>
      </c>
      <c r="C80" s="56">
        <v>13225.0749</v>
      </c>
      <c r="D80" s="56" t="s">
        <v>1455</v>
      </c>
      <c r="E80">
        <f t="shared" si="0"/>
        <v>-12561.544936468319</v>
      </c>
      <c r="F80" s="59">
        <f t="shared" si="5"/>
        <v>-12562</v>
      </c>
      <c r="G80">
        <f t="shared" si="2"/>
        <v>1.1344949999984237</v>
      </c>
      <c r="H80">
        <f t="shared" si="7"/>
        <v>1.1344949999984237</v>
      </c>
      <c r="S80" s="2">
        <f t="shared" si="4"/>
        <v>-1793.4251000000004</v>
      </c>
      <c r="W80" s="5"/>
      <c r="AF80">
        <v>11</v>
      </c>
      <c r="AJ80" t="s">
        <v>1283</v>
      </c>
    </row>
    <row r="81" spans="1:36" x14ac:dyDescent="0.2">
      <c r="A81" s="56" t="s">
        <v>3747</v>
      </c>
      <c r="B81" s="57" t="s">
        <v>1438</v>
      </c>
      <c r="C81" s="56">
        <v>13554.1343</v>
      </c>
      <c r="D81" s="56" t="s">
        <v>1455</v>
      </c>
      <c r="E81">
        <f t="shared" si="0"/>
        <v>-12429.554109979856</v>
      </c>
      <c r="F81" s="59">
        <f t="shared" si="5"/>
        <v>-12430</v>
      </c>
      <c r="G81">
        <f t="shared" si="2"/>
        <v>1.1116249999959109</v>
      </c>
      <c r="H81">
        <f t="shared" si="7"/>
        <v>1.1116249999959109</v>
      </c>
      <c r="S81" s="2">
        <f t="shared" si="4"/>
        <v>-1464.3657000000003</v>
      </c>
      <c r="W81" s="5"/>
    </row>
    <row r="82" spans="1:36" x14ac:dyDescent="0.2">
      <c r="A82" s="56" t="s">
        <v>3747</v>
      </c>
      <c r="B82" s="57" t="s">
        <v>1438</v>
      </c>
      <c r="C82" s="56">
        <v>13564.1039</v>
      </c>
      <c r="D82" s="56" t="s">
        <v>1455</v>
      </c>
      <c r="E82">
        <f t="shared" si="0"/>
        <v>-12425.555148869005</v>
      </c>
      <c r="F82" s="59">
        <f t="shared" si="5"/>
        <v>-12426</v>
      </c>
      <c r="G82">
        <f t="shared" si="2"/>
        <v>1.1090349999994942</v>
      </c>
      <c r="H82">
        <f t="shared" si="7"/>
        <v>1.1090349999994942</v>
      </c>
      <c r="S82" s="2">
        <f t="shared" si="4"/>
        <v>-1454.3960999999999</v>
      </c>
      <c r="W82" s="5"/>
    </row>
    <row r="83" spans="1:36" x14ac:dyDescent="0.2">
      <c r="A83" s="56" t="s">
        <v>3747</v>
      </c>
      <c r="B83" s="57" t="s">
        <v>1438</v>
      </c>
      <c r="C83" s="56">
        <v>13571.588100000001</v>
      </c>
      <c r="D83" s="56" t="s">
        <v>1455</v>
      </c>
      <c r="E83">
        <f t="shared" si="0"/>
        <v>-12422.553120227352</v>
      </c>
      <c r="F83" s="59">
        <f t="shared" si="5"/>
        <v>-12423</v>
      </c>
      <c r="G83">
        <f t="shared" si="2"/>
        <v>1.1140924999999697</v>
      </c>
      <c r="H83">
        <f t="shared" si="7"/>
        <v>1.1140924999999697</v>
      </c>
      <c r="S83" s="2">
        <f t="shared" si="4"/>
        <v>-1446.9118999999992</v>
      </c>
      <c r="W83" s="5"/>
    </row>
    <row r="84" spans="1:36" x14ac:dyDescent="0.2">
      <c r="A84" s="56" t="s">
        <v>3747</v>
      </c>
      <c r="B84" s="57" t="s">
        <v>1438</v>
      </c>
      <c r="C84" s="56">
        <v>13611.438</v>
      </c>
      <c r="D84" s="56" t="s">
        <v>1455</v>
      </c>
      <c r="E84">
        <f t="shared" si="0"/>
        <v>-12406.568707575769</v>
      </c>
      <c r="F84" s="59">
        <f t="shared" si="5"/>
        <v>-12407</v>
      </c>
      <c r="G84">
        <f t="shared" si="2"/>
        <v>1.0752324999975826</v>
      </c>
      <c r="H84">
        <f t="shared" si="7"/>
        <v>1.0752324999975826</v>
      </c>
      <c r="S84" s="2">
        <f t="shared" si="4"/>
        <v>-1407.0619999999999</v>
      </c>
      <c r="W84" s="5"/>
      <c r="AF84">
        <v>8</v>
      </c>
    </row>
    <row r="85" spans="1:36" x14ac:dyDescent="0.2">
      <c r="A85" s="56" t="s">
        <v>3200</v>
      </c>
      <c r="B85" s="57" t="s">
        <v>1438</v>
      </c>
      <c r="C85" s="56">
        <v>13651.325000000001</v>
      </c>
      <c r="D85" s="56" t="s">
        <v>1455</v>
      </c>
      <c r="E85">
        <f t="shared" ref="E85:E148" si="8">+(C85-C$7)/C$8</f>
        <v>-12390.569413539053</v>
      </c>
      <c r="F85" s="59">
        <f t="shared" ref="F85:F116" si="9">ROUND(2*E85,0)/2-0.5</f>
        <v>-12391</v>
      </c>
      <c r="G85">
        <f t="shared" ref="G85:G148" si="10">+C85-(C$7+F85*C$8)</f>
        <v>1.0734725000002072</v>
      </c>
      <c r="H85">
        <f t="shared" si="7"/>
        <v>1.0734725000002072</v>
      </c>
      <c r="S85" s="2">
        <f t="shared" ref="S85:S148" si="11">+C85-15018.5</f>
        <v>-1367.1749999999993</v>
      </c>
      <c r="W85" s="5"/>
      <c r="AJ85" t="s">
        <v>1283</v>
      </c>
    </row>
    <row r="86" spans="1:36" x14ac:dyDescent="0.2">
      <c r="A86" s="56" t="s">
        <v>3737</v>
      </c>
      <c r="B86" s="57" t="s">
        <v>1438</v>
      </c>
      <c r="C86" s="56">
        <v>13818.347</v>
      </c>
      <c r="D86" s="56" t="s">
        <v>1455</v>
      </c>
      <c r="E86">
        <f t="shared" si="8"/>
        <v>-12323.574300128657</v>
      </c>
      <c r="F86" s="59">
        <f t="shared" si="9"/>
        <v>-12324</v>
      </c>
      <c r="G86">
        <f t="shared" si="10"/>
        <v>1.0612899999960064</v>
      </c>
      <c r="H86">
        <f t="shared" si="7"/>
        <v>1.0612899999960064</v>
      </c>
      <c r="S86" s="2">
        <f t="shared" si="11"/>
        <v>-1200.1530000000002</v>
      </c>
      <c r="W86" s="5"/>
      <c r="AF86">
        <v>11</v>
      </c>
      <c r="AH86" t="s">
        <v>1296</v>
      </c>
      <c r="AJ86" t="s">
        <v>1212</v>
      </c>
    </row>
    <row r="87" spans="1:36" x14ac:dyDescent="0.2">
      <c r="A87" s="56" t="s">
        <v>3737</v>
      </c>
      <c r="B87" s="57" t="s">
        <v>1438</v>
      </c>
      <c r="C87" s="56">
        <v>13823.332</v>
      </c>
      <c r="D87" s="56" t="s">
        <v>1455</v>
      </c>
      <c r="E87">
        <f t="shared" si="8"/>
        <v>-12321.574739350133</v>
      </c>
      <c r="F87" s="59">
        <f t="shared" si="9"/>
        <v>-12322</v>
      </c>
      <c r="G87">
        <f t="shared" si="10"/>
        <v>1.0601950000000215</v>
      </c>
      <c r="H87">
        <f t="shared" si="7"/>
        <v>1.0601950000000215</v>
      </c>
      <c r="S87" s="2">
        <f t="shared" si="11"/>
        <v>-1195.1679999999997</v>
      </c>
      <c r="W87" s="5"/>
      <c r="AF87">
        <v>16</v>
      </c>
      <c r="AH87" t="s">
        <v>1296</v>
      </c>
      <c r="AJ87" t="s">
        <v>1212</v>
      </c>
    </row>
    <row r="88" spans="1:36" x14ac:dyDescent="0.2">
      <c r="A88" s="56" t="s">
        <v>3545</v>
      </c>
      <c r="B88" s="57" t="s">
        <v>1438</v>
      </c>
      <c r="C88" s="56">
        <v>15523.508</v>
      </c>
      <c r="D88" s="56" t="s">
        <v>1455</v>
      </c>
      <c r="E88">
        <f t="shared" si="8"/>
        <v>-11639.607789261938</v>
      </c>
      <c r="F88" s="59">
        <f t="shared" si="9"/>
        <v>-11640</v>
      </c>
      <c r="G88">
        <f t="shared" si="10"/>
        <v>0.97779999999875145</v>
      </c>
      <c r="H88">
        <f t="shared" si="7"/>
        <v>0.97779999999875145</v>
      </c>
      <c r="S88" s="2">
        <f t="shared" si="11"/>
        <v>505.00799999999981</v>
      </c>
      <c r="W88" s="5"/>
      <c r="AH88" t="s">
        <v>1210</v>
      </c>
      <c r="AJ88" t="s">
        <v>1212</v>
      </c>
    </row>
    <row r="89" spans="1:36" x14ac:dyDescent="0.2">
      <c r="A89" s="56" t="s">
        <v>3545</v>
      </c>
      <c r="B89" s="57" t="s">
        <v>1438</v>
      </c>
      <c r="C89" s="56">
        <v>15867.528</v>
      </c>
      <c r="D89" s="56" t="s">
        <v>1455</v>
      </c>
      <c r="E89">
        <f t="shared" si="8"/>
        <v>-11501.616034191087</v>
      </c>
      <c r="F89" s="59">
        <f t="shared" si="9"/>
        <v>-11502</v>
      </c>
      <c r="G89">
        <f t="shared" si="10"/>
        <v>0.95724499999960244</v>
      </c>
      <c r="H89">
        <f t="shared" si="7"/>
        <v>0.95724499999960244</v>
      </c>
      <c r="S89" s="2">
        <f t="shared" si="11"/>
        <v>849.02800000000025</v>
      </c>
      <c r="W89" s="5"/>
      <c r="AH89" t="s">
        <v>1213</v>
      </c>
      <c r="AJ89" t="s">
        <v>1212</v>
      </c>
    </row>
    <row r="90" spans="1:36" x14ac:dyDescent="0.2">
      <c r="A90" s="56" t="s">
        <v>3778</v>
      </c>
      <c r="B90" s="57" t="s">
        <v>1438</v>
      </c>
      <c r="C90" s="56">
        <v>16782.417000000001</v>
      </c>
      <c r="D90" s="56" t="s">
        <v>1455</v>
      </c>
      <c r="E90">
        <f t="shared" si="8"/>
        <v>-11134.639873488171</v>
      </c>
      <c r="F90" s="59">
        <f t="shared" si="9"/>
        <v>-11135</v>
      </c>
      <c r="G90">
        <f t="shared" si="10"/>
        <v>0.89781249999941792</v>
      </c>
      <c r="H90">
        <f t="shared" si="7"/>
        <v>0.89781249999941792</v>
      </c>
      <c r="S90" s="2">
        <f t="shared" si="11"/>
        <v>1763.9170000000013</v>
      </c>
      <c r="W90" s="5"/>
      <c r="AH90" t="s">
        <v>1213</v>
      </c>
      <c r="AJ90" t="s">
        <v>1212</v>
      </c>
    </row>
    <row r="91" spans="1:36" x14ac:dyDescent="0.2">
      <c r="A91" s="56" t="s">
        <v>3781</v>
      </c>
      <c r="B91" s="57" t="s">
        <v>1438</v>
      </c>
      <c r="C91" s="56">
        <v>16919.516</v>
      </c>
      <c r="D91" s="56" t="s">
        <v>1455</v>
      </c>
      <c r="E91">
        <f t="shared" si="8"/>
        <v>-11079.647339250456</v>
      </c>
      <c r="F91" s="59">
        <f t="shared" si="9"/>
        <v>-11080</v>
      </c>
      <c r="G91">
        <f t="shared" si="10"/>
        <v>0.87919999999940046</v>
      </c>
      <c r="H91">
        <f t="shared" si="7"/>
        <v>0.87919999999940046</v>
      </c>
      <c r="S91" s="2">
        <f t="shared" si="11"/>
        <v>1901.0159999999996</v>
      </c>
      <c r="W91" s="5"/>
    </row>
    <row r="92" spans="1:36" x14ac:dyDescent="0.2">
      <c r="A92" s="56" t="s">
        <v>3778</v>
      </c>
      <c r="B92" s="57" t="s">
        <v>1438</v>
      </c>
      <c r="C92" s="56">
        <v>16939.471000000001</v>
      </c>
      <c r="D92" s="56" t="s">
        <v>1455</v>
      </c>
      <c r="E92">
        <f t="shared" si="8"/>
        <v>-11071.643079403822</v>
      </c>
      <c r="F92" s="59">
        <f t="shared" si="9"/>
        <v>-11072</v>
      </c>
      <c r="G92">
        <f t="shared" si="10"/>
        <v>0.88982000000032713</v>
      </c>
      <c r="H92">
        <f t="shared" si="7"/>
        <v>0.88982000000032713</v>
      </c>
      <c r="S92" s="2">
        <f t="shared" si="11"/>
        <v>1920.9710000000014</v>
      </c>
      <c r="W92" s="5"/>
      <c r="AF92">
        <v>13</v>
      </c>
    </row>
    <row r="93" spans="1:36" x14ac:dyDescent="0.2">
      <c r="A93" s="56" t="s">
        <v>3563</v>
      </c>
      <c r="B93" s="57" t="s">
        <v>1438</v>
      </c>
      <c r="C93" s="56">
        <v>16944.445</v>
      </c>
      <c r="D93" s="56" t="s">
        <v>1455</v>
      </c>
      <c r="E93">
        <f t="shared" si="8"/>
        <v>-11069.647930895822</v>
      </c>
      <c r="F93" s="59">
        <f t="shared" si="9"/>
        <v>-11070</v>
      </c>
      <c r="G93">
        <f t="shared" si="10"/>
        <v>0.87772499999846332</v>
      </c>
      <c r="H93">
        <f t="shared" si="7"/>
        <v>0.87772499999846332</v>
      </c>
      <c r="S93" s="2">
        <f t="shared" si="11"/>
        <v>1925.9449999999997</v>
      </c>
      <c r="W93" s="5"/>
      <c r="AH93" t="s">
        <v>1264</v>
      </c>
      <c r="AJ93" t="s">
        <v>1260</v>
      </c>
    </row>
    <row r="94" spans="1:36" x14ac:dyDescent="0.2">
      <c r="A94" s="56" t="s">
        <v>3788</v>
      </c>
      <c r="B94" s="57" t="s">
        <v>1438</v>
      </c>
      <c r="C94" s="56">
        <v>16969.375</v>
      </c>
      <c r="D94" s="56" t="s">
        <v>1455</v>
      </c>
      <c r="E94">
        <f t="shared" si="8"/>
        <v>-11059.648121425686</v>
      </c>
      <c r="F94" s="59">
        <f t="shared" si="9"/>
        <v>-11060</v>
      </c>
      <c r="G94">
        <f t="shared" si="10"/>
        <v>0.8772499999977299</v>
      </c>
      <c r="H94">
        <f t="shared" si="7"/>
        <v>0.8772499999977299</v>
      </c>
      <c r="S94" s="2">
        <f t="shared" si="11"/>
        <v>1950.875</v>
      </c>
      <c r="W94" s="5"/>
    </row>
    <row r="95" spans="1:36" x14ac:dyDescent="0.2">
      <c r="A95" s="56" t="s">
        <v>3788</v>
      </c>
      <c r="B95" s="57" t="s">
        <v>1438</v>
      </c>
      <c r="C95" s="56">
        <v>16974.358</v>
      </c>
      <c r="D95" s="56" t="s">
        <v>1455</v>
      </c>
      <c r="E95">
        <f t="shared" si="8"/>
        <v>-11057.649362878165</v>
      </c>
      <c r="F95" s="59">
        <f t="shared" si="9"/>
        <v>-11058</v>
      </c>
      <c r="G95">
        <f t="shared" si="10"/>
        <v>0.87415499999769963</v>
      </c>
      <c r="H95">
        <f t="shared" si="7"/>
        <v>0.87415499999769963</v>
      </c>
      <c r="S95" s="2">
        <f t="shared" si="11"/>
        <v>1955.8580000000002</v>
      </c>
      <c r="W95" s="5"/>
      <c r="AF95">
        <v>10</v>
      </c>
    </row>
    <row r="96" spans="1:36" x14ac:dyDescent="0.2">
      <c r="A96" s="56" t="s">
        <v>3788</v>
      </c>
      <c r="B96" s="57" t="s">
        <v>1438</v>
      </c>
      <c r="C96" s="56">
        <v>16979.343000000001</v>
      </c>
      <c r="D96" s="56" t="s">
        <v>1455</v>
      </c>
      <c r="E96">
        <f t="shared" si="8"/>
        <v>-11055.649802099639</v>
      </c>
      <c r="F96" s="59">
        <f t="shared" si="9"/>
        <v>-11056</v>
      </c>
      <c r="G96">
        <f t="shared" si="10"/>
        <v>0.87305999999807682</v>
      </c>
      <c r="H96">
        <f t="shared" si="7"/>
        <v>0.87305999999807682</v>
      </c>
      <c r="S96" s="2">
        <f t="shared" si="11"/>
        <v>1960.8430000000008</v>
      </c>
      <c r="W96" s="5"/>
      <c r="AF96">
        <v>9</v>
      </c>
    </row>
    <row r="97" spans="1:36" x14ac:dyDescent="0.2">
      <c r="A97" s="56" t="s">
        <v>3778</v>
      </c>
      <c r="B97" s="57" t="s">
        <v>1438</v>
      </c>
      <c r="C97" s="56">
        <v>16994.308000000001</v>
      </c>
      <c r="D97" s="56" t="s">
        <v>1455</v>
      </c>
      <c r="E97">
        <f t="shared" si="8"/>
        <v>-11049.647108609042</v>
      </c>
      <c r="F97" s="59">
        <f t="shared" si="9"/>
        <v>-11050</v>
      </c>
      <c r="G97">
        <f t="shared" si="10"/>
        <v>0.87977499999760767</v>
      </c>
      <c r="H97">
        <f t="shared" si="7"/>
        <v>0.87977499999760767</v>
      </c>
      <c r="S97" s="2">
        <f t="shared" si="11"/>
        <v>1975.8080000000009</v>
      </c>
      <c r="W97" s="5"/>
      <c r="AF97">
        <v>12</v>
      </c>
      <c r="AH97" t="s">
        <v>1264</v>
      </c>
      <c r="AJ97" t="s">
        <v>1260</v>
      </c>
    </row>
    <row r="98" spans="1:36" x14ac:dyDescent="0.2">
      <c r="A98" s="56" t="s">
        <v>3778</v>
      </c>
      <c r="B98" s="57" t="s">
        <v>1438</v>
      </c>
      <c r="C98" s="56">
        <v>17106.48</v>
      </c>
      <c r="D98" s="56" t="s">
        <v>1455</v>
      </c>
      <c r="E98">
        <f t="shared" si="8"/>
        <v>-11004.653180494957</v>
      </c>
      <c r="F98" s="59">
        <f t="shared" si="9"/>
        <v>-11005</v>
      </c>
      <c r="G98">
        <f t="shared" si="10"/>
        <v>0.8646374999989348</v>
      </c>
      <c r="H98">
        <f t="shared" si="7"/>
        <v>0.8646374999989348</v>
      </c>
      <c r="S98" s="2">
        <f t="shared" si="11"/>
        <v>2087.9799999999996</v>
      </c>
      <c r="W98" s="5"/>
      <c r="AF98">
        <v>10</v>
      </c>
      <c r="AH98" t="s">
        <v>1263</v>
      </c>
      <c r="AJ98" t="s">
        <v>1260</v>
      </c>
    </row>
    <row r="99" spans="1:36" x14ac:dyDescent="0.2">
      <c r="A99" s="56" t="s">
        <v>3545</v>
      </c>
      <c r="B99" s="57" t="s">
        <v>1438</v>
      </c>
      <c r="C99" s="56">
        <v>17111.472000000002</v>
      </c>
      <c r="D99" s="56" t="s">
        <v>1455</v>
      </c>
      <c r="E99">
        <f t="shared" si="8"/>
        <v>-11002.650811907915</v>
      </c>
      <c r="F99" s="59">
        <f t="shared" si="9"/>
        <v>-11003</v>
      </c>
      <c r="G99">
        <f t="shared" si="10"/>
        <v>0.87054250000073807</v>
      </c>
      <c r="H99">
        <f t="shared" si="7"/>
        <v>0.87054250000073807</v>
      </c>
      <c r="S99" s="2">
        <f t="shared" si="11"/>
        <v>2092.9720000000016</v>
      </c>
      <c r="W99" s="5"/>
    </row>
    <row r="100" spans="1:36" x14ac:dyDescent="0.2">
      <c r="A100" s="56" t="s">
        <v>3200</v>
      </c>
      <c r="B100" s="57" t="s">
        <v>1438</v>
      </c>
      <c r="C100" s="56">
        <v>17146.38</v>
      </c>
      <c r="D100" s="56" t="s">
        <v>1455</v>
      </c>
      <c r="E100">
        <f t="shared" si="8"/>
        <v>-10988.648671956711</v>
      </c>
      <c r="F100" s="59">
        <f t="shared" si="9"/>
        <v>-10989</v>
      </c>
      <c r="G100">
        <f t="shared" si="10"/>
        <v>0.87587749999875086</v>
      </c>
      <c r="H100">
        <f t="shared" si="7"/>
        <v>0.87587749999875086</v>
      </c>
      <c r="S100" s="2">
        <f t="shared" si="11"/>
        <v>2127.880000000001</v>
      </c>
      <c r="W100" s="5"/>
      <c r="AH100" t="s">
        <v>1213</v>
      </c>
      <c r="AJ100" t="s">
        <v>1212</v>
      </c>
    </row>
    <row r="101" spans="1:36" x14ac:dyDescent="0.2">
      <c r="A101" s="56" t="s">
        <v>3545</v>
      </c>
      <c r="B101" s="57" t="s">
        <v>1438</v>
      </c>
      <c r="C101" s="56">
        <v>17156.343000000001</v>
      </c>
      <c r="D101" s="56" t="s">
        <v>1455</v>
      </c>
      <c r="E101">
        <f t="shared" si="8"/>
        <v>-10984.652358208177</v>
      </c>
      <c r="F101" s="59">
        <f t="shared" si="9"/>
        <v>-10985</v>
      </c>
      <c r="G101">
        <f t="shared" si="10"/>
        <v>0.86668749999807915</v>
      </c>
      <c r="H101">
        <f t="shared" si="7"/>
        <v>0.86668749999807915</v>
      </c>
      <c r="S101" s="2">
        <f t="shared" si="11"/>
        <v>2137.8430000000008</v>
      </c>
      <c r="W101" s="5"/>
      <c r="AF101">
        <v>22</v>
      </c>
    </row>
    <row r="102" spans="1:36" x14ac:dyDescent="0.2">
      <c r="A102" s="56" t="s">
        <v>3200</v>
      </c>
      <c r="B102" s="57" t="s">
        <v>1438</v>
      </c>
      <c r="C102" s="56">
        <v>17166.32</v>
      </c>
      <c r="D102" s="56" t="s">
        <v>1455</v>
      </c>
      <c r="E102">
        <f t="shared" si="8"/>
        <v>-10980.650428842611</v>
      </c>
      <c r="F102" s="59">
        <f t="shared" si="9"/>
        <v>-10981</v>
      </c>
      <c r="G102">
        <f t="shared" si="10"/>
        <v>0.87149749999662163</v>
      </c>
      <c r="H102">
        <f t="shared" si="7"/>
        <v>0.87149749999662163</v>
      </c>
      <c r="S102" s="2">
        <f t="shared" si="11"/>
        <v>2147.8199999999997</v>
      </c>
      <c r="W102" s="5"/>
      <c r="AF102">
        <v>16</v>
      </c>
    </row>
    <row r="103" spans="1:36" x14ac:dyDescent="0.2">
      <c r="A103" s="56" t="s">
        <v>3545</v>
      </c>
      <c r="B103" s="57" t="s">
        <v>1438</v>
      </c>
      <c r="C103" s="56">
        <v>17186.264999999999</v>
      </c>
      <c r="D103" s="56" t="s">
        <v>1455</v>
      </c>
      <c r="E103">
        <f t="shared" si="8"/>
        <v>-10972.650180151</v>
      </c>
      <c r="F103" s="59">
        <f t="shared" si="9"/>
        <v>-10973</v>
      </c>
      <c r="G103">
        <f t="shared" si="10"/>
        <v>0.872117499999149</v>
      </c>
      <c r="H103">
        <f t="shared" si="7"/>
        <v>0.872117499999149</v>
      </c>
      <c r="S103" s="2">
        <f t="shared" si="11"/>
        <v>2167.7649999999994</v>
      </c>
      <c r="W103" s="5"/>
      <c r="AF103">
        <v>18</v>
      </c>
      <c r="AH103" t="s">
        <v>1210</v>
      </c>
      <c r="AJ103" t="s">
        <v>1212</v>
      </c>
    </row>
    <row r="104" spans="1:36" x14ac:dyDescent="0.2">
      <c r="A104" s="56" t="s">
        <v>3545</v>
      </c>
      <c r="B104" s="57" t="s">
        <v>1438</v>
      </c>
      <c r="C104" s="56">
        <v>17211.182000000001</v>
      </c>
      <c r="D104" s="56" t="s">
        <v>1455</v>
      </c>
      <c r="E104">
        <f t="shared" si="8"/>
        <v>-10962.655585182392</v>
      </c>
      <c r="F104" s="59">
        <f t="shared" si="9"/>
        <v>-10963</v>
      </c>
      <c r="G104">
        <f t="shared" si="10"/>
        <v>0.85864249999940512</v>
      </c>
      <c r="H104">
        <f t="shared" si="7"/>
        <v>0.85864249999940512</v>
      </c>
      <c r="S104" s="2">
        <f t="shared" si="11"/>
        <v>2192.6820000000007</v>
      </c>
      <c r="W104" s="5"/>
      <c r="AH104" t="s">
        <v>1213</v>
      </c>
      <c r="AJ104" t="s">
        <v>1212</v>
      </c>
    </row>
    <row r="105" spans="1:36" x14ac:dyDescent="0.2">
      <c r="A105" s="56" t="s">
        <v>3813</v>
      </c>
      <c r="B105" s="57" t="s">
        <v>1438</v>
      </c>
      <c r="C105" s="56">
        <v>17273.517</v>
      </c>
      <c r="D105" s="56" t="s">
        <v>1455</v>
      </c>
      <c r="E105">
        <f t="shared" si="8"/>
        <v>-10937.65205035203</v>
      </c>
      <c r="F105" s="59">
        <f t="shared" si="9"/>
        <v>-10938</v>
      </c>
      <c r="G105">
        <f t="shared" si="10"/>
        <v>0.86745499999960884</v>
      </c>
      <c r="H105">
        <f t="shared" si="7"/>
        <v>0.86745499999960884</v>
      </c>
      <c r="S105" s="2">
        <f t="shared" si="11"/>
        <v>2255.0169999999998</v>
      </c>
      <c r="W105" s="5"/>
      <c r="AF105">
        <v>14</v>
      </c>
    </row>
    <row r="106" spans="1:36" x14ac:dyDescent="0.2">
      <c r="A106" s="56" t="s">
        <v>3817</v>
      </c>
      <c r="B106" s="57" t="s">
        <v>1438</v>
      </c>
      <c r="C106" s="56">
        <v>17303.425999999999</v>
      </c>
      <c r="D106" s="56" t="s">
        <v>1455</v>
      </c>
      <c r="E106">
        <f t="shared" si="8"/>
        <v>-10925.655086796382</v>
      </c>
      <c r="F106" s="59">
        <f t="shared" si="9"/>
        <v>-10926</v>
      </c>
      <c r="G106">
        <f t="shared" si="10"/>
        <v>0.85988499999803025</v>
      </c>
      <c r="H106">
        <f t="shared" si="7"/>
        <v>0.85988499999803025</v>
      </c>
      <c r="S106" s="2">
        <f t="shared" si="11"/>
        <v>2284.9259999999995</v>
      </c>
      <c r="W106" s="5"/>
      <c r="AF106">
        <v>13</v>
      </c>
    </row>
    <row r="107" spans="1:36" x14ac:dyDescent="0.2">
      <c r="A107" s="56" t="s">
        <v>3817</v>
      </c>
      <c r="B107" s="57" t="s">
        <v>1438</v>
      </c>
      <c r="C107" s="56">
        <v>17308.41</v>
      </c>
      <c r="D107" s="56" t="s">
        <v>1455</v>
      </c>
      <c r="E107">
        <f t="shared" si="8"/>
        <v>-10923.655927133359</v>
      </c>
      <c r="F107" s="59">
        <f t="shared" si="9"/>
        <v>-10924</v>
      </c>
      <c r="G107">
        <f t="shared" si="10"/>
        <v>0.85778999999820371</v>
      </c>
      <c r="H107">
        <f t="shared" si="7"/>
        <v>0.85778999999820371</v>
      </c>
      <c r="S107" s="2">
        <f t="shared" si="11"/>
        <v>2289.91</v>
      </c>
      <c r="W107" s="5"/>
      <c r="AF107">
        <v>15</v>
      </c>
    </row>
    <row r="108" spans="1:36" x14ac:dyDescent="0.2">
      <c r="A108" s="56" t="s">
        <v>3817</v>
      </c>
      <c r="B108" s="57" t="s">
        <v>1438</v>
      </c>
      <c r="C108" s="56">
        <v>17318.385999999999</v>
      </c>
      <c r="D108" s="56" t="s">
        <v>1455</v>
      </c>
      <c r="E108">
        <f t="shared" si="8"/>
        <v>-10919.654398883296</v>
      </c>
      <c r="F108" s="59">
        <f t="shared" si="9"/>
        <v>-10920</v>
      </c>
      <c r="G108">
        <f t="shared" si="10"/>
        <v>0.86159999999654246</v>
      </c>
      <c r="H108">
        <f t="shared" ref="H108:H139" si="12">+G108</f>
        <v>0.86159999999654246</v>
      </c>
      <c r="S108" s="2">
        <f t="shared" si="11"/>
        <v>2299.8859999999986</v>
      </c>
      <c r="W108" s="5"/>
      <c r="AF108">
        <v>23</v>
      </c>
      <c r="AH108" t="s">
        <v>1213</v>
      </c>
      <c r="AJ108" t="s">
        <v>1212</v>
      </c>
    </row>
    <row r="109" spans="1:36" x14ac:dyDescent="0.2">
      <c r="A109" s="56" t="s">
        <v>3817</v>
      </c>
      <c r="B109" s="57" t="s">
        <v>1438</v>
      </c>
      <c r="C109" s="56">
        <v>17328.328000000001</v>
      </c>
      <c r="D109" s="56" t="s">
        <v>1455</v>
      </c>
      <c r="E109">
        <f t="shared" si="8"/>
        <v>-10915.666508560307</v>
      </c>
      <c r="F109" s="59">
        <f t="shared" si="9"/>
        <v>-10916</v>
      </c>
      <c r="G109">
        <f t="shared" si="10"/>
        <v>0.83140999999886844</v>
      </c>
      <c r="H109">
        <f t="shared" si="12"/>
        <v>0.83140999999886844</v>
      </c>
      <c r="S109" s="2">
        <f t="shared" si="11"/>
        <v>2309.8280000000013</v>
      </c>
      <c r="W109" s="5"/>
      <c r="AF109">
        <v>12</v>
      </c>
      <c r="AH109" t="s">
        <v>1213</v>
      </c>
      <c r="AJ109" t="s">
        <v>1212</v>
      </c>
    </row>
    <row r="110" spans="1:36" x14ac:dyDescent="0.2">
      <c r="A110" s="56" t="s">
        <v>3817</v>
      </c>
      <c r="B110" s="57" t="s">
        <v>1438</v>
      </c>
      <c r="C110" s="56">
        <v>17405.633000000002</v>
      </c>
      <c r="D110" s="56" t="s">
        <v>1455</v>
      </c>
      <c r="E110">
        <f t="shared" si="8"/>
        <v>-10884.658274661835</v>
      </c>
      <c r="F110" s="59">
        <f t="shared" si="9"/>
        <v>-10885</v>
      </c>
      <c r="G110">
        <f t="shared" si="10"/>
        <v>0.85193749999962165</v>
      </c>
      <c r="H110">
        <f t="shared" si="12"/>
        <v>0.85193749999962165</v>
      </c>
      <c r="S110" s="2">
        <f t="shared" si="11"/>
        <v>2387.1330000000016</v>
      </c>
      <c r="W110" s="5"/>
      <c r="AF110">
        <v>14</v>
      </c>
    </row>
    <row r="111" spans="1:36" x14ac:dyDescent="0.2">
      <c r="A111" s="56" t="s">
        <v>3817</v>
      </c>
      <c r="B111" s="57" t="s">
        <v>1438</v>
      </c>
      <c r="C111" s="56">
        <v>17410.621999999999</v>
      </c>
      <c r="D111" s="56" t="s">
        <v>1455</v>
      </c>
      <c r="E111">
        <f t="shared" si="8"/>
        <v>-10882.657109421301</v>
      </c>
      <c r="F111" s="59">
        <f t="shared" si="9"/>
        <v>-10883</v>
      </c>
      <c r="G111">
        <f t="shared" si="10"/>
        <v>0.85484249999717576</v>
      </c>
      <c r="H111">
        <f t="shared" si="12"/>
        <v>0.85484249999717576</v>
      </c>
      <c r="S111" s="2">
        <f t="shared" si="11"/>
        <v>2392.1219999999994</v>
      </c>
      <c r="W111" s="5"/>
    </row>
    <row r="112" spans="1:36" x14ac:dyDescent="0.2">
      <c r="A112" s="56" t="s">
        <v>3563</v>
      </c>
      <c r="B112" s="57" t="s">
        <v>1438</v>
      </c>
      <c r="C112" s="56">
        <v>17415.601999999999</v>
      </c>
      <c r="D112" s="56" t="s">
        <v>1455</v>
      </c>
      <c r="E112">
        <f t="shared" si="8"/>
        <v>-10880.659554220289</v>
      </c>
      <c r="F112" s="59">
        <f t="shared" si="9"/>
        <v>-10881</v>
      </c>
      <c r="G112">
        <f t="shared" si="10"/>
        <v>0.84874749999653432</v>
      </c>
      <c r="H112">
        <f t="shared" si="12"/>
        <v>0.84874749999653432</v>
      </c>
      <c r="S112" s="2">
        <f t="shared" si="11"/>
        <v>2397.101999999999</v>
      </c>
      <c r="W112" s="5"/>
    </row>
    <row r="113" spans="1:36" x14ac:dyDescent="0.2">
      <c r="A113" s="56" t="s">
        <v>3832</v>
      </c>
      <c r="B113" s="57" t="s">
        <v>1438</v>
      </c>
      <c r="C113" s="56">
        <v>17435.548999999999</v>
      </c>
      <c r="D113" s="56" t="s">
        <v>1455</v>
      </c>
      <c r="E113">
        <f t="shared" si="8"/>
        <v>-10872.658503297673</v>
      </c>
      <c r="F113" s="59">
        <f t="shared" si="9"/>
        <v>-10873</v>
      </c>
      <c r="G113">
        <f t="shared" si="10"/>
        <v>0.85136749999583117</v>
      </c>
      <c r="H113">
        <f t="shared" si="12"/>
        <v>0.85136749999583117</v>
      </c>
      <c r="S113" s="2">
        <f t="shared" si="11"/>
        <v>2417.0489999999991</v>
      </c>
      <c r="W113" s="5"/>
      <c r="AF113">
        <v>19</v>
      </c>
    </row>
    <row r="114" spans="1:36" x14ac:dyDescent="0.2">
      <c r="A114" s="56" t="s">
        <v>3835</v>
      </c>
      <c r="B114" s="57" t="s">
        <v>1438</v>
      </c>
      <c r="C114" s="56">
        <v>17445.522000000001</v>
      </c>
      <c r="D114" s="56" t="s">
        <v>1455</v>
      </c>
      <c r="E114">
        <f t="shared" si="8"/>
        <v>-10868.658178394115</v>
      </c>
      <c r="F114" s="59">
        <f t="shared" si="9"/>
        <v>-10869</v>
      </c>
      <c r="G114">
        <f t="shared" si="10"/>
        <v>0.8521775000008347</v>
      </c>
      <c r="H114">
        <f t="shared" si="12"/>
        <v>0.8521775000008347</v>
      </c>
      <c r="S114" s="2">
        <f t="shared" si="11"/>
        <v>2427.0220000000008</v>
      </c>
      <c r="W114" s="5"/>
      <c r="AF114">
        <v>12</v>
      </c>
      <c r="AH114" t="s">
        <v>1210</v>
      </c>
      <c r="AJ114" t="s">
        <v>1212</v>
      </c>
    </row>
    <row r="115" spans="1:36" x14ac:dyDescent="0.2">
      <c r="A115" s="56" t="s">
        <v>3545</v>
      </c>
      <c r="B115" s="57" t="s">
        <v>1438</v>
      </c>
      <c r="C115" s="56">
        <v>17480.421999999999</v>
      </c>
      <c r="D115" s="56" t="s">
        <v>1455</v>
      </c>
      <c r="E115">
        <f t="shared" si="8"/>
        <v>-10854.659247366928</v>
      </c>
      <c r="F115" s="59">
        <f t="shared" si="9"/>
        <v>-10855</v>
      </c>
      <c r="G115">
        <f t="shared" si="10"/>
        <v>0.84951249999721767</v>
      </c>
      <c r="H115">
        <f t="shared" si="12"/>
        <v>0.84951249999721767</v>
      </c>
      <c r="S115" s="2">
        <f t="shared" si="11"/>
        <v>2461.9219999999987</v>
      </c>
      <c r="W115" s="5"/>
      <c r="AF115">
        <v>13</v>
      </c>
    </row>
    <row r="116" spans="1:36" x14ac:dyDescent="0.2">
      <c r="A116" s="56" t="s">
        <v>3545</v>
      </c>
      <c r="B116" s="57" t="s">
        <v>1438</v>
      </c>
      <c r="C116" s="56">
        <v>17495.381000000001</v>
      </c>
      <c r="D116" s="56" t="s">
        <v>1455</v>
      </c>
      <c r="E116">
        <f t="shared" si="8"/>
        <v>-10848.658960569344</v>
      </c>
      <c r="F116" s="59">
        <f t="shared" si="9"/>
        <v>-10849</v>
      </c>
      <c r="G116">
        <f t="shared" si="10"/>
        <v>0.85022749999916414</v>
      </c>
      <c r="H116">
        <f t="shared" si="12"/>
        <v>0.85022749999916414</v>
      </c>
      <c r="S116" s="2">
        <f t="shared" si="11"/>
        <v>2476.8810000000012</v>
      </c>
      <c r="W116" s="5"/>
    </row>
    <row r="117" spans="1:36" x14ac:dyDescent="0.2">
      <c r="A117" s="56" t="s">
        <v>3835</v>
      </c>
      <c r="B117" s="57" t="s">
        <v>1438</v>
      </c>
      <c r="C117" s="56">
        <v>17582.627</v>
      </c>
      <c r="D117" s="56" t="s">
        <v>1455</v>
      </c>
      <c r="E117">
        <f t="shared" si="8"/>
        <v>-10813.663237463386</v>
      </c>
      <c r="F117" s="59">
        <f t="shared" ref="F117:F136" si="13">ROUND(2*E117,0)/2-0.5</f>
        <v>-10814</v>
      </c>
      <c r="G117">
        <f t="shared" si="10"/>
        <v>0.83956499999840162</v>
      </c>
      <c r="H117">
        <f t="shared" si="12"/>
        <v>0.83956499999840162</v>
      </c>
      <c r="S117" s="2">
        <f t="shared" si="11"/>
        <v>2564.1270000000004</v>
      </c>
      <c r="W117" s="5"/>
      <c r="AH117" t="s">
        <v>1213</v>
      </c>
      <c r="AJ117" t="s">
        <v>1212</v>
      </c>
    </row>
    <row r="118" spans="1:36" x14ac:dyDescent="0.2">
      <c r="A118" s="56" t="s">
        <v>3844</v>
      </c>
      <c r="B118" s="57" t="s">
        <v>1438</v>
      </c>
      <c r="C118" s="56">
        <v>17652.432000000001</v>
      </c>
      <c r="D118" s="56" t="s">
        <v>1455</v>
      </c>
      <c r="E118">
        <f t="shared" si="8"/>
        <v>-10785.663369831502</v>
      </c>
      <c r="F118" s="59">
        <f t="shared" si="13"/>
        <v>-10786</v>
      </c>
      <c r="G118">
        <f t="shared" si="10"/>
        <v>0.83923499999946216</v>
      </c>
      <c r="H118">
        <f t="shared" si="12"/>
        <v>0.83923499999946216</v>
      </c>
      <c r="S118" s="2">
        <f t="shared" si="11"/>
        <v>2633.9320000000007</v>
      </c>
      <c r="W118" s="5"/>
      <c r="AH118" t="s">
        <v>1213</v>
      </c>
      <c r="AJ118" t="s">
        <v>1212</v>
      </c>
    </row>
    <row r="119" spans="1:36" x14ac:dyDescent="0.2">
      <c r="A119" s="56" t="s">
        <v>3847</v>
      </c>
      <c r="B119" s="57" t="s">
        <v>1438</v>
      </c>
      <c r="C119" s="56">
        <v>17707.27</v>
      </c>
      <c r="D119" s="56" t="s">
        <v>1455</v>
      </c>
      <c r="E119">
        <f t="shared" si="8"/>
        <v>-10763.66699792122</v>
      </c>
      <c r="F119" s="59">
        <f t="shared" si="13"/>
        <v>-10764</v>
      </c>
      <c r="G119">
        <f t="shared" si="10"/>
        <v>0.83018999999694643</v>
      </c>
      <c r="H119">
        <f t="shared" si="12"/>
        <v>0.83018999999694643</v>
      </c>
      <c r="S119" s="2">
        <f t="shared" si="11"/>
        <v>2688.7700000000004</v>
      </c>
      <c r="W119" s="5"/>
      <c r="AH119" t="s">
        <v>1294</v>
      </c>
      <c r="AJ119" t="s">
        <v>1260</v>
      </c>
    </row>
    <row r="120" spans="1:36" x14ac:dyDescent="0.2">
      <c r="A120" s="56" t="s">
        <v>3844</v>
      </c>
      <c r="B120" s="57" t="s">
        <v>1438</v>
      </c>
      <c r="C120" s="56">
        <v>17794.525000000001</v>
      </c>
      <c r="D120" s="56" t="s">
        <v>1455</v>
      </c>
      <c r="E120">
        <f t="shared" si="8"/>
        <v>-10728.667664775741</v>
      </c>
      <c r="F120" s="59">
        <f t="shared" si="13"/>
        <v>-10729</v>
      </c>
      <c r="G120">
        <f t="shared" si="10"/>
        <v>0.82852749999801745</v>
      </c>
      <c r="H120">
        <f t="shared" si="12"/>
        <v>0.82852749999801745</v>
      </c>
      <c r="S120" s="2">
        <f t="shared" si="11"/>
        <v>2776.0250000000015</v>
      </c>
      <c r="W120" s="5"/>
    </row>
    <row r="121" spans="1:36" x14ac:dyDescent="0.2">
      <c r="A121" s="56" t="s">
        <v>3844</v>
      </c>
      <c r="B121" s="57" t="s">
        <v>1438</v>
      </c>
      <c r="C121" s="56">
        <v>17799.508000000002</v>
      </c>
      <c r="D121" s="56" t="s">
        <v>1455</v>
      </c>
      <c r="E121">
        <f t="shared" si="8"/>
        <v>-10726.66890622822</v>
      </c>
      <c r="F121" s="59">
        <f t="shared" si="13"/>
        <v>-10727</v>
      </c>
      <c r="G121">
        <f t="shared" si="10"/>
        <v>0.82543250000162516</v>
      </c>
      <c r="H121">
        <f t="shared" si="12"/>
        <v>0.82543250000162516</v>
      </c>
      <c r="S121" s="2">
        <f t="shared" si="11"/>
        <v>2781.0080000000016</v>
      </c>
      <c r="W121" s="5"/>
      <c r="AH121" t="s">
        <v>1255</v>
      </c>
      <c r="AJ121" t="s">
        <v>1212</v>
      </c>
    </row>
    <row r="122" spans="1:36" x14ac:dyDescent="0.2">
      <c r="A122" s="56" t="s">
        <v>3844</v>
      </c>
      <c r="B122" s="57" t="s">
        <v>1438</v>
      </c>
      <c r="C122" s="56">
        <v>17804.494999999999</v>
      </c>
      <c r="D122" s="56" t="s">
        <v>1455</v>
      </c>
      <c r="E122">
        <f t="shared" si="8"/>
        <v>-10724.668543218691</v>
      </c>
      <c r="F122" s="59">
        <f t="shared" si="13"/>
        <v>-10725</v>
      </c>
      <c r="G122">
        <f t="shared" si="10"/>
        <v>0.82633749999877182</v>
      </c>
      <c r="H122">
        <f t="shared" si="12"/>
        <v>0.82633749999877182</v>
      </c>
      <c r="S122" s="2">
        <f t="shared" si="11"/>
        <v>2785.994999999999</v>
      </c>
      <c r="W122" s="5"/>
      <c r="AF122">
        <v>9</v>
      </c>
      <c r="AH122" t="s">
        <v>1213</v>
      </c>
      <c r="AJ122" t="s">
        <v>1212</v>
      </c>
    </row>
    <row r="123" spans="1:36" x14ac:dyDescent="0.2">
      <c r="A123" s="56" t="s">
        <v>3844</v>
      </c>
      <c r="B123" s="57" t="s">
        <v>1438</v>
      </c>
      <c r="C123" s="56">
        <v>17829.428</v>
      </c>
      <c r="D123" s="56" t="s">
        <v>1455</v>
      </c>
      <c r="E123">
        <f t="shared" si="8"/>
        <v>-10714.667530402048</v>
      </c>
      <c r="F123" s="59">
        <f t="shared" si="13"/>
        <v>-10715</v>
      </c>
      <c r="G123">
        <f t="shared" si="10"/>
        <v>0.82886249999864958</v>
      </c>
      <c r="H123">
        <f t="shared" si="12"/>
        <v>0.82886249999864958</v>
      </c>
      <c r="S123" s="2">
        <f t="shared" si="11"/>
        <v>2810.9279999999999</v>
      </c>
      <c r="W123" s="5"/>
      <c r="AF123">
        <v>8</v>
      </c>
      <c r="AH123" t="s">
        <v>1255</v>
      </c>
      <c r="AJ123" t="s">
        <v>1212</v>
      </c>
    </row>
    <row r="124" spans="1:36" x14ac:dyDescent="0.2">
      <c r="A124" s="56" t="s">
        <v>3338</v>
      </c>
      <c r="B124" s="57" t="s">
        <v>1438</v>
      </c>
      <c r="C124" s="56">
        <v>19417.417000000001</v>
      </c>
      <c r="D124" s="56" t="s">
        <v>1455</v>
      </c>
      <c r="E124">
        <f t="shared" si="8"/>
        <v>-10077.700525160471</v>
      </c>
      <c r="F124" s="59">
        <f t="shared" si="13"/>
        <v>-10078</v>
      </c>
      <c r="G124">
        <f t="shared" si="10"/>
        <v>0.74660500000027241</v>
      </c>
      <c r="H124">
        <f t="shared" si="12"/>
        <v>0.74660500000027241</v>
      </c>
      <c r="S124" s="2">
        <f t="shared" si="11"/>
        <v>4398.9170000000013</v>
      </c>
      <c r="W124" s="5"/>
      <c r="AF124">
        <v>12</v>
      </c>
      <c r="AJ124" t="s">
        <v>1288</v>
      </c>
    </row>
    <row r="125" spans="1:36" x14ac:dyDescent="0.2">
      <c r="A125" s="56" t="s">
        <v>3338</v>
      </c>
      <c r="B125" s="57" t="s">
        <v>1438</v>
      </c>
      <c r="C125" s="56">
        <v>19422.399000000001</v>
      </c>
      <c r="D125" s="56" t="s">
        <v>1455</v>
      </c>
      <c r="E125">
        <f t="shared" si="8"/>
        <v>-10075.702167728454</v>
      </c>
      <c r="F125" s="59">
        <f t="shared" si="13"/>
        <v>-10076</v>
      </c>
      <c r="G125">
        <f t="shared" si="10"/>
        <v>0.74251000000003842</v>
      </c>
      <c r="H125">
        <f t="shared" si="12"/>
        <v>0.74251000000003842</v>
      </c>
      <c r="S125" s="2">
        <f t="shared" si="11"/>
        <v>4403.8990000000013</v>
      </c>
      <c r="W125" s="5"/>
      <c r="AJ125" t="s">
        <v>1283</v>
      </c>
    </row>
    <row r="126" spans="1:36" x14ac:dyDescent="0.2">
      <c r="A126" s="56" t="s">
        <v>3545</v>
      </c>
      <c r="B126" s="57" t="s">
        <v>1438</v>
      </c>
      <c r="C126" s="56">
        <v>19432.374</v>
      </c>
      <c r="D126" s="56" t="s">
        <v>1455</v>
      </c>
      <c r="E126">
        <f t="shared" si="8"/>
        <v>-10071.701040593893</v>
      </c>
      <c r="F126" s="59">
        <f t="shared" si="13"/>
        <v>-10072</v>
      </c>
      <c r="G126">
        <f t="shared" si="10"/>
        <v>0.74531999999817344</v>
      </c>
      <c r="H126">
        <f t="shared" si="12"/>
        <v>0.74531999999817344</v>
      </c>
      <c r="S126" s="2">
        <f t="shared" si="11"/>
        <v>4413.8739999999998</v>
      </c>
      <c r="W126" s="5"/>
    </row>
    <row r="127" spans="1:36" x14ac:dyDescent="0.2">
      <c r="A127" s="56" t="s">
        <v>3338</v>
      </c>
      <c r="B127" s="57" t="s">
        <v>1438</v>
      </c>
      <c r="C127" s="56">
        <v>19442.346000000001</v>
      </c>
      <c r="D127" s="56" t="s">
        <v>1455</v>
      </c>
      <c r="E127">
        <f t="shared" si="8"/>
        <v>-10067.701116805838</v>
      </c>
      <c r="F127" s="59">
        <f t="shared" si="13"/>
        <v>-10068</v>
      </c>
      <c r="G127">
        <f t="shared" si="10"/>
        <v>0.74512999999933527</v>
      </c>
      <c r="H127">
        <f t="shared" si="12"/>
        <v>0.74512999999933527</v>
      </c>
      <c r="S127" s="2">
        <f t="shared" si="11"/>
        <v>4423.8460000000014</v>
      </c>
      <c r="W127" s="5"/>
      <c r="AH127" t="s">
        <v>1308</v>
      </c>
      <c r="AJ127" t="s">
        <v>1260</v>
      </c>
    </row>
    <row r="128" spans="1:36" x14ac:dyDescent="0.2">
      <c r="A128" s="56" t="s">
        <v>3200</v>
      </c>
      <c r="B128" s="57" t="s">
        <v>1438</v>
      </c>
      <c r="C128" s="56">
        <v>19554.518</v>
      </c>
      <c r="D128" s="56" t="s">
        <v>1455</v>
      </c>
      <c r="E128">
        <f t="shared" si="8"/>
        <v>-10022.707188691753</v>
      </c>
      <c r="F128" s="59">
        <f t="shared" si="13"/>
        <v>-10023</v>
      </c>
      <c r="G128">
        <f t="shared" si="10"/>
        <v>0.72999249999702442</v>
      </c>
      <c r="H128">
        <f t="shared" si="12"/>
        <v>0.72999249999702442</v>
      </c>
      <c r="S128" s="2">
        <f t="shared" si="11"/>
        <v>4536.018</v>
      </c>
      <c r="W128" s="5"/>
      <c r="AH128" t="s">
        <v>1220</v>
      </c>
      <c r="AJ128" t="s">
        <v>1212</v>
      </c>
    </row>
    <row r="129" spans="1:36" x14ac:dyDescent="0.2">
      <c r="A129" s="56" t="s">
        <v>3545</v>
      </c>
      <c r="B129" s="57" t="s">
        <v>1438</v>
      </c>
      <c r="C129" s="56">
        <v>19579.446</v>
      </c>
      <c r="D129" s="56" t="s">
        <v>1455</v>
      </c>
      <c r="E129">
        <f t="shared" si="8"/>
        <v>-10012.708181452621</v>
      </c>
      <c r="F129" s="59">
        <f t="shared" si="13"/>
        <v>-10013</v>
      </c>
      <c r="G129">
        <f t="shared" si="10"/>
        <v>0.72751749999952153</v>
      </c>
      <c r="H129">
        <f t="shared" si="12"/>
        <v>0.72751749999952153</v>
      </c>
      <c r="S129" s="2">
        <f t="shared" si="11"/>
        <v>4560.9459999999999</v>
      </c>
      <c r="W129" s="5"/>
      <c r="AF129">
        <v>13</v>
      </c>
    </row>
    <row r="130" spans="1:36" x14ac:dyDescent="0.2">
      <c r="A130" s="56" t="s">
        <v>3200</v>
      </c>
      <c r="B130" s="57" t="s">
        <v>1438</v>
      </c>
      <c r="C130" s="56">
        <v>19776.394</v>
      </c>
      <c r="D130" s="56" t="s">
        <v>1455</v>
      </c>
      <c r="E130">
        <f t="shared" si="8"/>
        <v>-9933.7092855230403</v>
      </c>
      <c r="F130" s="59">
        <f t="shared" si="13"/>
        <v>-9934</v>
      </c>
      <c r="G130">
        <f t="shared" si="10"/>
        <v>0.72476499999902444</v>
      </c>
      <c r="H130">
        <f t="shared" si="12"/>
        <v>0.72476499999902444</v>
      </c>
      <c r="S130" s="2">
        <f t="shared" si="11"/>
        <v>4757.8940000000002</v>
      </c>
      <c r="W130" s="5"/>
      <c r="AF130">
        <v>13</v>
      </c>
      <c r="AH130" t="s">
        <v>1213</v>
      </c>
      <c r="AJ130" t="s">
        <v>1212</v>
      </c>
    </row>
    <row r="131" spans="1:36" x14ac:dyDescent="0.2">
      <c r="A131" s="56" t="s">
        <v>3200</v>
      </c>
      <c r="B131" s="57" t="s">
        <v>1438</v>
      </c>
      <c r="C131" s="56">
        <v>19913.493999999999</v>
      </c>
      <c r="D131" s="56" t="s">
        <v>1455</v>
      </c>
      <c r="E131">
        <f t="shared" si="8"/>
        <v>-9878.7163501698233</v>
      </c>
      <c r="F131" s="59">
        <f t="shared" si="13"/>
        <v>-9879</v>
      </c>
      <c r="G131">
        <f t="shared" si="10"/>
        <v>0.70715249999557273</v>
      </c>
      <c r="H131">
        <f t="shared" si="12"/>
        <v>0.70715249999557273</v>
      </c>
      <c r="S131" s="2">
        <f t="shared" si="11"/>
        <v>4894.9939999999988</v>
      </c>
      <c r="W131" s="5"/>
      <c r="AH131" t="s">
        <v>1302</v>
      </c>
      <c r="AJ131" t="s">
        <v>1260</v>
      </c>
    </row>
    <row r="132" spans="1:36" x14ac:dyDescent="0.2">
      <c r="A132" s="56" t="s">
        <v>3545</v>
      </c>
      <c r="B132" s="57" t="s">
        <v>1438</v>
      </c>
      <c r="C132" s="56">
        <v>20115.422999999999</v>
      </c>
      <c r="D132" s="56" t="s">
        <v>1455</v>
      </c>
      <c r="E132">
        <f t="shared" si="8"/>
        <v>-9797.7194979237265</v>
      </c>
      <c r="F132" s="59">
        <f t="shared" si="13"/>
        <v>-9798</v>
      </c>
      <c r="G132">
        <f t="shared" si="10"/>
        <v>0.69930499999827589</v>
      </c>
      <c r="H132">
        <f t="shared" si="12"/>
        <v>0.69930499999827589</v>
      </c>
      <c r="S132" s="2">
        <f t="shared" si="11"/>
        <v>5096.9229999999989</v>
      </c>
      <c r="W132" s="5"/>
    </row>
    <row r="133" spans="1:36" x14ac:dyDescent="0.2">
      <c r="A133" s="56" t="s">
        <v>3545</v>
      </c>
      <c r="B133" s="57" t="s">
        <v>1438</v>
      </c>
      <c r="C133" s="56">
        <v>20364.709599999998</v>
      </c>
      <c r="D133" s="56" t="s">
        <v>1455</v>
      </c>
      <c r="E133">
        <f t="shared" si="8"/>
        <v>-9697.7267781700921</v>
      </c>
      <c r="F133" s="59">
        <f t="shared" si="13"/>
        <v>-9698</v>
      </c>
      <c r="G133">
        <f t="shared" si="10"/>
        <v>0.68115499999839813</v>
      </c>
      <c r="H133">
        <f t="shared" si="12"/>
        <v>0.68115499999839813</v>
      </c>
      <c r="S133" s="2">
        <f t="shared" si="11"/>
        <v>5346.2095999999983</v>
      </c>
      <c r="W133" s="5"/>
      <c r="AF133">
        <v>11</v>
      </c>
    </row>
    <row r="134" spans="1:36" x14ac:dyDescent="0.2">
      <c r="A134" s="56" t="s">
        <v>3338</v>
      </c>
      <c r="B134" s="57" t="s">
        <v>1438</v>
      </c>
      <c r="C134" s="56">
        <v>20903.172699999999</v>
      </c>
      <c r="D134" s="56" t="s">
        <v>1455</v>
      </c>
      <c r="E134">
        <f t="shared" si="8"/>
        <v>-9481.7408813911497</v>
      </c>
      <c r="F134" s="59">
        <f t="shared" si="13"/>
        <v>-9482</v>
      </c>
      <c r="G134">
        <f t="shared" si="10"/>
        <v>0.64599499999894761</v>
      </c>
      <c r="H134">
        <f t="shared" si="12"/>
        <v>0.64599499999894761</v>
      </c>
      <c r="S134" s="2">
        <f t="shared" si="11"/>
        <v>5884.6726999999992</v>
      </c>
      <c r="W134" s="5"/>
      <c r="AF134">
        <v>7</v>
      </c>
      <c r="AJ134" t="s">
        <v>1288</v>
      </c>
    </row>
    <row r="135" spans="1:36" x14ac:dyDescent="0.2">
      <c r="A135" s="56" t="s">
        <v>3200</v>
      </c>
      <c r="B135" s="57" t="s">
        <v>1438</v>
      </c>
      <c r="C135" s="56">
        <v>21157.45</v>
      </c>
      <c r="D135" s="56" t="s">
        <v>1455</v>
      </c>
      <c r="E135">
        <f t="shared" si="8"/>
        <v>-9379.7463145006259</v>
      </c>
      <c r="F135" s="59">
        <f t="shared" si="13"/>
        <v>-9380</v>
      </c>
      <c r="G135">
        <f t="shared" si="10"/>
        <v>0.63245000000097207</v>
      </c>
      <c r="H135">
        <f t="shared" si="12"/>
        <v>0.63245000000097207</v>
      </c>
      <c r="S135" s="2">
        <f t="shared" si="11"/>
        <v>6138.9500000000007</v>
      </c>
      <c r="W135" s="5"/>
      <c r="AF135">
        <v>10</v>
      </c>
      <c r="AH135" t="s">
        <v>1210</v>
      </c>
      <c r="AJ135" t="s">
        <v>1212</v>
      </c>
    </row>
    <row r="136" spans="1:36" x14ac:dyDescent="0.2">
      <c r="A136" s="56" t="s">
        <v>3200</v>
      </c>
      <c r="B136" s="57" t="s">
        <v>1438</v>
      </c>
      <c r="C136" s="56">
        <v>21289.575099999998</v>
      </c>
      <c r="D136" s="56" t="s">
        <v>1455</v>
      </c>
      <c r="E136">
        <f t="shared" si="8"/>
        <v>-9326.7488886593637</v>
      </c>
      <c r="F136" s="59">
        <f t="shared" si="13"/>
        <v>-9327</v>
      </c>
      <c r="G136">
        <f t="shared" si="10"/>
        <v>0.62603249999665422</v>
      </c>
      <c r="H136">
        <f t="shared" si="12"/>
        <v>0.62603249999665422</v>
      </c>
      <c r="S136" s="2">
        <f t="shared" si="11"/>
        <v>6271.0750999999982</v>
      </c>
      <c r="W136" s="5"/>
      <c r="AF136">
        <v>21</v>
      </c>
      <c r="AH136" t="s">
        <v>1296</v>
      </c>
      <c r="AJ136" t="s">
        <v>1212</v>
      </c>
    </row>
    <row r="137" spans="1:36" x14ac:dyDescent="0.2">
      <c r="A137" s="56" t="s">
        <v>3545</v>
      </c>
      <c r="B137" s="57" t="s">
        <v>1438</v>
      </c>
      <c r="C137" s="56">
        <v>22336.5942</v>
      </c>
      <c r="D137" s="56" t="s">
        <v>1455</v>
      </c>
      <c r="E137">
        <f t="shared" si="8"/>
        <v>-8906.7732965376726</v>
      </c>
      <c r="F137">
        <f t="shared" ref="F137:F200" si="14">ROUND(2*E137,0)/2</f>
        <v>-8907</v>
      </c>
      <c r="G137">
        <f t="shared" si="10"/>
        <v>0.56518249999862746</v>
      </c>
      <c r="H137">
        <f t="shared" si="12"/>
        <v>0.56518249999862746</v>
      </c>
      <c r="S137" s="2">
        <f t="shared" si="11"/>
        <v>7318.0941999999995</v>
      </c>
      <c r="W137" s="5"/>
      <c r="AH137" t="s">
        <v>1213</v>
      </c>
      <c r="AJ137" t="s">
        <v>1212</v>
      </c>
    </row>
    <row r="138" spans="1:36" x14ac:dyDescent="0.2">
      <c r="A138" s="56" t="s">
        <v>3200</v>
      </c>
      <c r="B138" s="57" t="s">
        <v>1438</v>
      </c>
      <c r="C138" s="56">
        <v>22715.521000000001</v>
      </c>
      <c r="D138" s="56" t="s">
        <v>1455</v>
      </c>
      <c r="E138">
        <f t="shared" si="8"/>
        <v>-8754.7798828542182</v>
      </c>
      <c r="F138">
        <f t="shared" si="14"/>
        <v>-8755</v>
      </c>
      <c r="G138">
        <f t="shared" si="10"/>
        <v>0.54876249999870197</v>
      </c>
      <c r="H138">
        <f t="shared" si="12"/>
        <v>0.54876249999870197</v>
      </c>
      <c r="S138" s="2">
        <f t="shared" si="11"/>
        <v>7697.0210000000006</v>
      </c>
      <c r="W138" s="5"/>
      <c r="AF138">
        <v>11</v>
      </c>
      <c r="AH138" t="s">
        <v>1296</v>
      </c>
      <c r="AJ138" t="s">
        <v>1212</v>
      </c>
    </row>
    <row r="139" spans="1:36" x14ac:dyDescent="0.2">
      <c r="A139" s="56" t="s">
        <v>3338</v>
      </c>
      <c r="B139" s="57" t="s">
        <v>1438</v>
      </c>
      <c r="C139" s="56">
        <v>22720.498</v>
      </c>
      <c r="D139" s="56" t="s">
        <v>1455</v>
      </c>
      <c r="E139">
        <f t="shared" si="8"/>
        <v>-8752.7835309997117</v>
      </c>
      <c r="F139">
        <f t="shared" si="14"/>
        <v>-8753</v>
      </c>
      <c r="G139">
        <f t="shared" si="10"/>
        <v>0.53966749999744934</v>
      </c>
      <c r="H139">
        <f t="shared" si="12"/>
        <v>0.53966749999744934</v>
      </c>
      <c r="S139" s="2">
        <f t="shared" si="11"/>
        <v>7701.9979999999996</v>
      </c>
      <c r="W139" s="5"/>
      <c r="AF139">
        <v>18</v>
      </c>
    </row>
    <row r="140" spans="1:36" x14ac:dyDescent="0.2">
      <c r="A140" s="56" t="s">
        <v>3545</v>
      </c>
      <c r="B140" s="57" t="s">
        <v>1438</v>
      </c>
      <c r="C140" s="56">
        <v>22730.469000000001</v>
      </c>
      <c r="D140" s="56" t="s">
        <v>1455</v>
      </c>
      <c r="E140">
        <f t="shared" si="8"/>
        <v>-8748.7840083271585</v>
      </c>
      <c r="F140">
        <f t="shared" si="14"/>
        <v>-8749</v>
      </c>
      <c r="G140">
        <f t="shared" si="10"/>
        <v>0.53847749999840744</v>
      </c>
      <c r="H140">
        <f t="shared" ref="H140:H171" si="15">+G140</f>
        <v>0.53847749999840744</v>
      </c>
      <c r="S140" s="2">
        <f t="shared" si="11"/>
        <v>7711.969000000001</v>
      </c>
      <c r="W140" s="5"/>
      <c r="AF140">
        <v>11</v>
      </c>
      <c r="AH140" t="s">
        <v>1215</v>
      </c>
      <c r="AJ140" t="s">
        <v>1212</v>
      </c>
    </row>
    <row r="141" spans="1:36" x14ac:dyDescent="0.2">
      <c r="A141" s="56" t="s">
        <v>3903</v>
      </c>
      <c r="B141" s="57" t="s">
        <v>1438</v>
      </c>
      <c r="C141" s="56">
        <v>22745.43</v>
      </c>
      <c r="D141" s="56" t="s">
        <v>1455</v>
      </c>
      <c r="E141">
        <f t="shared" si="8"/>
        <v>-8742.7829192985701</v>
      </c>
      <c r="F141">
        <f t="shared" si="14"/>
        <v>-8743</v>
      </c>
      <c r="G141">
        <f t="shared" si="10"/>
        <v>0.54119249999712338</v>
      </c>
      <c r="H141">
        <f t="shared" si="15"/>
        <v>0.54119249999712338</v>
      </c>
      <c r="S141" s="2">
        <f t="shared" si="11"/>
        <v>7726.93</v>
      </c>
      <c r="W141" s="5"/>
      <c r="AF141">
        <v>12</v>
      </c>
      <c r="AH141" t="s">
        <v>1220</v>
      </c>
      <c r="AJ141" t="s">
        <v>1212</v>
      </c>
    </row>
    <row r="142" spans="1:36" x14ac:dyDescent="0.2">
      <c r="A142" s="56" t="s">
        <v>319</v>
      </c>
      <c r="B142" s="57" t="s">
        <v>1438</v>
      </c>
      <c r="C142" s="56">
        <v>22760.378000000001</v>
      </c>
      <c r="D142" s="56" t="s">
        <v>1455</v>
      </c>
      <c r="E142">
        <f t="shared" si="8"/>
        <v>-8736.7870447715104</v>
      </c>
      <c r="F142">
        <f t="shared" si="14"/>
        <v>-8737</v>
      </c>
      <c r="G142">
        <f t="shared" si="10"/>
        <v>0.53090750000046683</v>
      </c>
      <c r="H142">
        <f t="shared" si="15"/>
        <v>0.53090750000046683</v>
      </c>
      <c r="S142" s="2">
        <f t="shared" si="11"/>
        <v>7741.8780000000006</v>
      </c>
      <c r="W142" s="5"/>
      <c r="AF142">
        <v>7</v>
      </c>
      <c r="AH142" t="s">
        <v>1255</v>
      </c>
      <c r="AJ142" t="s">
        <v>1212</v>
      </c>
    </row>
    <row r="143" spans="1:36" x14ac:dyDescent="0.2">
      <c r="A143" s="56" t="s">
        <v>319</v>
      </c>
      <c r="B143" s="57" t="s">
        <v>1438</v>
      </c>
      <c r="C143" s="56">
        <v>22765.368999999999</v>
      </c>
      <c r="D143" s="56" t="s">
        <v>1455</v>
      </c>
      <c r="E143">
        <f t="shared" si="8"/>
        <v>-8734.7850772999718</v>
      </c>
      <c r="F143">
        <f t="shared" si="14"/>
        <v>-8735</v>
      </c>
      <c r="G143">
        <f t="shared" si="10"/>
        <v>0.53581249999842839</v>
      </c>
      <c r="H143">
        <f t="shared" si="15"/>
        <v>0.53581249999842839</v>
      </c>
      <c r="S143" s="2">
        <f t="shared" si="11"/>
        <v>7746.8689999999988</v>
      </c>
      <c r="W143" s="5"/>
      <c r="AH143" t="s">
        <v>1255</v>
      </c>
      <c r="AJ143" t="s">
        <v>1212</v>
      </c>
    </row>
    <row r="144" spans="1:36" x14ac:dyDescent="0.2">
      <c r="A144" s="56" t="s">
        <v>319</v>
      </c>
      <c r="B144" s="57" t="s">
        <v>1438</v>
      </c>
      <c r="C144" s="56">
        <v>22837.671999999999</v>
      </c>
      <c r="D144" s="56" t="s">
        <v>1455</v>
      </c>
      <c r="E144">
        <f t="shared" si="8"/>
        <v>-8705.7832231435641</v>
      </c>
      <c r="F144">
        <f t="shared" si="14"/>
        <v>-8706</v>
      </c>
      <c r="G144">
        <f t="shared" si="10"/>
        <v>0.54043499999897904</v>
      </c>
      <c r="H144">
        <f t="shared" si="15"/>
        <v>0.54043499999897904</v>
      </c>
      <c r="S144" s="2">
        <f t="shared" si="11"/>
        <v>7819.1719999999987</v>
      </c>
      <c r="W144" s="5"/>
      <c r="AH144" t="s">
        <v>1213</v>
      </c>
      <c r="AJ144" t="s">
        <v>1212</v>
      </c>
    </row>
    <row r="145" spans="1:36" x14ac:dyDescent="0.2">
      <c r="A145" s="56" t="s">
        <v>3847</v>
      </c>
      <c r="B145" s="57" t="s">
        <v>1438</v>
      </c>
      <c r="C145" s="56">
        <v>22847.653999999999</v>
      </c>
      <c r="D145" s="56" t="s">
        <v>1455</v>
      </c>
      <c r="E145">
        <f t="shared" si="8"/>
        <v>-8701.7792882004869</v>
      </c>
      <c r="F145">
        <f t="shared" si="14"/>
        <v>-8702</v>
      </c>
      <c r="G145">
        <f t="shared" si="10"/>
        <v>0.55024499999854015</v>
      </c>
      <c r="H145">
        <f t="shared" si="15"/>
        <v>0.55024499999854015</v>
      </c>
      <c r="S145" s="2">
        <f t="shared" si="11"/>
        <v>7829.1539999999986</v>
      </c>
      <c r="W145" s="5"/>
      <c r="AF145">
        <v>20</v>
      </c>
      <c r="AH145" t="s">
        <v>1213</v>
      </c>
      <c r="AJ145" t="s">
        <v>1212</v>
      </c>
    </row>
    <row r="146" spans="1:36" x14ac:dyDescent="0.2">
      <c r="A146" s="56" t="s">
        <v>3200</v>
      </c>
      <c r="B146" s="57" t="s">
        <v>1438</v>
      </c>
      <c r="C146" s="56">
        <v>22857.632000000001</v>
      </c>
      <c r="D146" s="56" t="s">
        <v>1455</v>
      </c>
      <c r="E146">
        <f t="shared" si="8"/>
        <v>-8697.7769577194176</v>
      </c>
      <c r="F146">
        <f t="shared" si="14"/>
        <v>-8698</v>
      </c>
      <c r="G146">
        <f t="shared" si="10"/>
        <v>0.55605500000092434</v>
      </c>
      <c r="H146">
        <f t="shared" si="15"/>
        <v>0.55605500000092434</v>
      </c>
      <c r="S146" s="2">
        <f t="shared" si="11"/>
        <v>7839.1320000000014</v>
      </c>
      <c r="W146" s="5"/>
      <c r="AF146">
        <v>13</v>
      </c>
      <c r="AH146" t="s">
        <v>1220</v>
      </c>
      <c r="AJ146" t="s">
        <v>1212</v>
      </c>
    </row>
    <row r="147" spans="1:36" x14ac:dyDescent="0.2">
      <c r="A147" s="56" t="s">
        <v>319</v>
      </c>
      <c r="B147" s="57" t="s">
        <v>1438</v>
      </c>
      <c r="C147" s="56">
        <v>22867.597000000002</v>
      </c>
      <c r="D147" s="56" t="s">
        <v>1455</v>
      </c>
      <c r="E147">
        <f t="shared" si="8"/>
        <v>-8693.779841739879</v>
      </c>
      <c r="F147">
        <f t="shared" si="14"/>
        <v>-8694</v>
      </c>
      <c r="G147">
        <f t="shared" si="10"/>
        <v>0.54886500000066007</v>
      </c>
      <c r="H147">
        <f t="shared" si="15"/>
        <v>0.54886500000066007</v>
      </c>
      <c r="S147" s="2">
        <f t="shared" si="11"/>
        <v>7849.0970000000016</v>
      </c>
      <c r="W147" s="5"/>
      <c r="AF147">
        <v>23</v>
      </c>
      <c r="AH147" t="s">
        <v>1213</v>
      </c>
      <c r="AJ147" t="s">
        <v>1212</v>
      </c>
    </row>
    <row r="148" spans="1:36" x14ac:dyDescent="0.2">
      <c r="A148" s="56" t="s">
        <v>3200</v>
      </c>
      <c r="B148" s="57" t="s">
        <v>1438</v>
      </c>
      <c r="C148" s="56">
        <v>22882.547999999999</v>
      </c>
      <c r="D148" s="56" t="s">
        <v>1455</v>
      </c>
      <c r="E148">
        <f t="shared" si="8"/>
        <v>-8687.782763866313</v>
      </c>
      <c r="F148">
        <f t="shared" si="14"/>
        <v>-8688</v>
      </c>
      <c r="G148">
        <f t="shared" si="10"/>
        <v>0.54157999999733875</v>
      </c>
      <c r="H148">
        <f t="shared" si="15"/>
        <v>0.54157999999733875</v>
      </c>
      <c r="S148" s="2">
        <f t="shared" si="11"/>
        <v>7864.0479999999989</v>
      </c>
      <c r="W148" s="5"/>
    </row>
    <row r="149" spans="1:36" x14ac:dyDescent="0.2">
      <c r="A149" s="56" t="s">
        <v>3545</v>
      </c>
      <c r="B149" s="57" t="s">
        <v>1438</v>
      </c>
      <c r="C149" s="56">
        <v>22887.534</v>
      </c>
      <c r="D149" s="56" t="s">
        <v>1455</v>
      </c>
      <c r="E149">
        <f t="shared" ref="E149:E212" si="16">+(C149-C$7)/C$8</f>
        <v>-8685.7828019722856</v>
      </c>
      <c r="F149">
        <f t="shared" si="14"/>
        <v>-8686</v>
      </c>
      <c r="G149">
        <f t="shared" ref="G149:G212" si="17">+C149-(C$7+F149*C$8)</f>
        <v>0.54148499999791966</v>
      </c>
      <c r="H149">
        <f t="shared" si="15"/>
        <v>0.54148499999791966</v>
      </c>
      <c r="S149" s="2">
        <f t="shared" ref="S149:S212" si="18">+C149-15018.5</f>
        <v>7869.0339999999997</v>
      </c>
      <c r="W149" s="5"/>
      <c r="AH149" t="s">
        <v>1213</v>
      </c>
      <c r="AJ149" t="s">
        <v>1212</v>
      </c>
    </row>
    <row r="150" spans="1:36" x14ac:dyDescent="0.2">
      <c r="A150" s="56" t="s">
        <v>3545</v>
      </c>
      <c r="B150" s="57" t="s">
        <v>1438</v>
      </c>
      <c r="C150" s="56">
        <v>22897.503000000001</v>
      </c>
      <c r="D150" s="56" t="s">
        <v>1455</v>
      </c>
      <c r="E150">
        <f t="shared" si="16"/>
        <v>-8681.7840815307372</v>
      </c>
      <c r="F150">
        <f t="shared" si="14"/>
        <v>-8682</v>
      </c>
      <c r="G150">
        <f t="shared" si="17"/>
        <v>0.5382949999984703</v>
      </c>
      <c r="H150">
        <f t="shared" si="15"/>
        <v>0.5382949999984703</v>
      </c>
      <c r="S150" s="2">
        <f t="shared" si="18"/>
        <v>7879.0030000000006</v>
      </c>
      <c r="W150" s="5"/>
      <c r="AF150">
        <v>10</v>
      </c>
      <c r="AH150" t="s">
        <v>1210</v>
      </c>
      <c r="AJ150" t="s">
        <v>1212</v>
      </c>
    </row>
    <row r="151" spans="1:36" x14ac:dyDescent="0.2">
      <c r="A151" s="56" t="s">
        <v>3545</v>
      </c>
      <c r="B151" s="57" t="s">
        <v>1438</v>
      </c>
      <c r="C151" s="56">
        <v>22902.489000000001</v>
      </c>
      <c r="D151" s="56" t="s">
        <v>1455</v>
      </c>
      <c r="E151">
        <f t="shared" si="16"/>
        <v>-8679.7841196367099</v>
      </c>
      <c r="F151">
        <f t="shared" si="14"/>
        <v>-8680</v>
      </c>
      <c r="G151">
        <f t="shared" si="17"/>
        <v>0.53819999999905122</v>
      </c>
      <c r="H151">
        <f t="shared" si="15"/>
        <v>0.53819999999905122</v>
      </c>
      <c r="S151" s="2">
        <f t="shared" si="18"/>
        <v>7883.9890000000014</v>
      </c>
      <c r="W151" s="5"/>
      <c r="AH151" t="s">
        <v>1213</v>
      </c>
      <c r="AJ151" t="s">
        <v>1212</v>
      </c>
    </row>
    <row r="152" spans="1:36" x14ac:dyDescent="0.2">
      <c r="A152" s="56" t="s">
        <v>342</v>
      </c>
      <c r="B152" s="57" t="s">
        <v>1438</v>
      </c>
      <c r="C152" s="56">
        <v>22922.43</v>
      </c>
      <c r="D152" s="56" t="s">
        <v>1455</v>
      </c>
      <c r="E152">
        <f t="shared" si="16"/>
        <v>-8671.7854754071068</v>
      </c>
      <c r="F152">
        <f t="shared" si="14"/>
        <v>-8672</v>
      </c>
      <c r="G152">
        <f t="shared" si="17"/>
        <v>0.53481999999712571</v>
      </c>
      <c r="H152">
        <f t="shared" si="15"/>
        <v>0.53481999999712571</v>
      </c>
      <c r="S152" s="2">
        <f t="shared" si="18"/>
        <v>7903.93</v>
      </c>
      <c r="W152" s="5"/>
      <c r="AF152">
        <v>11</v>
      </c>
    </row>
    <row r="153" spans="1:36" x14ac:dyDescent="0.2">
      <c r="A153" s="56" t="s">
        <v>346</v>
      </c>
      <c r="B153" s="57" t="s">
        <v>1438</v>
      </c>
      <c r="C153" s="56">
        <v>22942.376</v>
      </c>
      <c r="D153" s="56" t="s">
        <v>1455</v>
      </c>
      <c r="E153">
        <f t="shared" si="16"/>
        <v>-8663.7848255999943</v>
      </c>
      <c r="F153">
        <f t="shared" si="14"/>
        <v>-8664</v>
      </c>
      <c r="G153">
        <f t="shared" si="17"/>
        <v>0.53643999999985681</v>
      </c>
      <c r="H153">
        <f t="shared" si="15"/>
        <v>0.53643999999985681</v>
      </c>
      <c r="S153" s="2">
        <f t="shared" si="18"/>
        <v>7923.8760000000002</v>
      </c>
      <c r="W153" s="5"/>
      <c r="AF153">
        <v>11</v>
      </c>
    </row>
    <row r="154" spans="1:36" x14ac:dyDescent="0.2">
      <c r="A154" s="56" t="s">
        <v>346</v>
      </c>
      <c r="B154" s="57" t="s">
        <v>1438</v>
      </c>
      <c r="C154" s="56">
        <v>22957.33</v>
      </c>
      <c r="D154" s="56" t="s">
        <v>1455</v>
      </c>
      <c r="E154">
        <f t="shared" si="16"/>
        <v>-8657.7865443799201</v>
      </c>
      <c r="F154">
        <f t="shared" si="14"/>
        <v>-8658</v>
      </c>
      <c r="G154">
        <f t="shared" si="17"/>
        <v>0.53215500000078464</v>
      </c>
      <c r="H154">
        <f t="shared" si="15"/>
        <v>0.53215500000078464</v>
      </c>
      <c r="S154" s="2">
        <f t="shared" si="18"/>
        <v>7938.8300000000017</v>
      </c>
      <c r="W154" s="5"/>
      <c r="AF154">
        <v>21</v>
      </c>
    </row>
    <row r="155" spans="1:36" x14ac:dyDescent="0.2">
      <c r="A155" s="56" t="s">
        <v>346</v>
      </c>
      <c r="B155" s="57" t="s">
        <v>1438</v>
      </c>
      <c r="C155" s="56">
        <v>22962.312999999998</v>
      </c>
      <c r="D155" s="56" t="s">
        <v>1455</v>
      </c>
      <c r="E155">
        <f t="shared" si="16"/>
        <v>-8655.7877858324009</v>
      </c>
      <c r="F155">
        <f t="shared" si="14"/>
        <v>-8656</v>
      </c>
      <c r="G155">
        <f t="shared" si="17"/>
        <v>0.52905999999711639</v>
      </c>
      <c r="H155">
        <f t="shared" si="15"/>
        <v>0.52905999999711639</v>
      </c>
      <c r="S155" s="2">
        <f t="shared" si="18"/>
        <v>7943.8129999999983</v>
      </c>
      <c r="W155" s="5"/>
      <c r="AF155">
        <v>10</v>
      </c>
    </row>
    <row r="156" spans="1:36" x14ac:dyDescent="0.2">
      <c r="A156" s="56" t="s">
        <v>346</v>
      </c>
      <c r="B156" s="57" t="s">
        <v>1438</v>
      </c>
      <c r="C156" s="56">
        <v>23022.151000000002</v>
      </c>
      <c r="D156" s="56" t="s">
        <v>1455</v>
      </c>
      <c r="E156">
        <f t="shared" si="16"/>
        <v>-8631.7858364110598</v>
      </c>
      <c r="F156">
        <f t="shared" si="14"/>
        <v>-8632</v>
      </c>
      <c r="G156">
        <f t="shared" si="17"/>
        <v>0.53392000000167172</v>
      </c>
      <c r="H156">
        <f t="shared" si="15"/>
        <v>0.53392000000167172</v>
      </c>
      <c r="S156" s="2">
        <f t="shared" si="18"/>
        <v>8003.6510000000017</v>
      </c>
      <c r="W156" s="5"/>
      <c r="AF156">
        <v>12</v>
      </c>
    </row>
    <row r="157" spans="1:36" x14ac:dyDescent="0.2">
      <c r="A157" s="56" t="s">
        <v>346</v>
      </c>
      <c r="B157" s="57" t="s">
        <v>1438</v>
      </c>
      <c r="C157" s="56">
        <v>23037.117999999999</v>
      </c>
      <c r="D157" s="56" t="s">
        <v>1455</v>
      </c>
      <c r="E157">
        <f t="shared" si="16"/>
        <v>-8625.7823406894586</v>
      </c>
      <c r="F157">
        <f t="shared" si="14"/>
        <v>-8626</v>
      </c>
      <c r="G157">
        <f t="shared" si="17"/>
        <v>0.54263499999797205</v>
      </c>
      <c r="H157">
        <f t="shared" si="15"/>
        <v>0.54263499999797205</v>
      </c>
      <c r="S157" s="2">
        <f t="shared" si="18"/>
        <v>8018.6179999999986</v>
      </c>
      <c r="W157" s="5"/>
      <c r="AF157">
        <v>6</v>
      </c>
    </row>
    <row r="158" spans="1:36" x14ac:dyDescent="0.2">
      <c r="A158" s="56" t="s">
        <v>342</v>
      </c>
      <c r="B158" s="57" t="s">
        <v>1438</v>
      </c>
      <c r="C158" s="56">
        <v>23047.044000000002</v>
      </c>
      <c r="D158" s="56" t="s">
        <v>1455</v>
      </c>
      <c r="E158">
        <f t="shared" si="16"/>
        <v>-8621.8008682145046</v>
      </c>
      <c r="F158">
        <f t="shared" si="14"/>
        <v>-8622</v>
      </c>
      <c r="G158">
        <f t="shared" si="17"/>
        <v>0.49644500000067637</v>
      </c>
      <c r="H158">
        <f t="shared" si="15"/>
        <v>0.49644500000067637</v>
      </c>
      <c r="S158" s="2">
        <f t="shared" si="18"/>
        <v>8028.5440000000017</v>
      </c>
      <c r="W158" s="5"/>
      <c r="AF158">
        <v>12</v>
      </c>
    </row>
    <row r="159" spans="1:36" x14ac:dyDescent="0.2">
      <c r="A159" s="56" t="s">
        <v>346</v>
      </c>
      <c r="B159" s="57" t="s">
        <v>1438</v>
      </c>
      <c r="C159" s="56">
        <v>23054.55</v>
      </c>
      <c r="D159" s="56" t="s">
        <v>1455</v>
      </c>
      <c r="E159">
        <f t="shared" si="16"/>
        <v>-8618.7900952549044</v>
      </c>
      <c r="F159">
        <f t="shared" si="14"/>
        <v>-8619</v>
      </c>
      <c r="G159">
        <f t="shared" si="17"/>
        <v>0.52330249999795342</v>
      </c>
      <c r="H159">
        <f t="shared" si="15"/>
        <v>0.52330249999795342</v>
      </c>
      <c r="S159" s="2">
        <f t="shared" si="18"/>
        <v>8036.0499999999993</v>
      </c>
      <c r="W159" s="5"/>
      <c r="AF159">
        <v>12</v>
      </c>
    </row>
    <row r="160" spans="1:36" x14ac:dyDescent="0.2">
      <c r="A160" s="56" t="s">
        <v>346</v>
      </c>
      <c r="B160" s="57" t="s">
        <v>1438</v>
      </c>
      <c r="C160" s="56">
        <v>23079.486000000001</v>
      </c>
      <c r="D160" s="56" t="s">
        <v>1455</v>
      </c>
      <c r="E160">
        <f t="shared" si="16"/>
        <v>-8608.7878790917548</v>
      </c>
      <c r="F160">
        <f t="shared" si="14"/>
        <v>-8609</v>
      </c>
      <c r="G160">
        <f t="shared" si="17"/>
        <v>0.52882749999844236</v>
      </c>
      <c r="H160">
        <f t="shared" si="15"/>
        <v>0.52882749999844236</v>
      </c>
      <c r="S160" s="2">
        <f t="shared" si="18"/>
        <v>8060.9860000000008</v>
      </c>
      <c r="W160" s="5"/>
      <c r="AF160">
        <v>7</v>
      </c>
    </row>
    <row r="161" spans="1:36" x14ac:dyDescent="0.2">
      <c r="A161" s="56" t="s">
        <v>346</v>
      </c>
      <c r="B161" s="57" t="s">
        <v>1438</v>
      </c>
      <c r="C161" s="56">
        <v>23099.43</v>
      </c>
      <c r="D161" s="56" t="s">
        <v>1455</v>
      </c>
      <c r="E161">
        <f t="shared" si="16"/>
        <v>-8600.7880315156453</v>
      </c>
      <c r="F161">
        <f t="shared" si="14"/>
        <v>-8601</v>
      </c>
      <c r="G161">
        <f t="shared" si="17"/>
        <v>0.52844749999712803</v>
      </c>
      <c r="H161">
        <f t="shared" si="15"/>
        <v>0.52844749999712803</v>
      </c>
      <c r="S161" s="2">
        <f t="shared" si="18"/>
        <v>8080.93</v>
      </c>
      <c r="W161" s="5"/>
      <c r="AF161">
        <v>11</v>
      </c>
    </row>
    <row r="162" spans="1:36" x14ac:dyDescent="0.2">
      <c r="A162" s="56" t="s">
        <v>367</v>
      </c>
      <c r="B162" s="57" t="s">
        <v>1438</v>
      </c>
      <c r="C162" s="56">
        <v>23144.297999999999</v>
      </c>
      <c r="D162" s="56" t="s">
        <v>1455</v>
      </c>
      <c r="E162">
        <f t="shared" si="16"/>
        <v>-8582.7907811624136</v>
      </c>
      <c r="F162">
        <f t="shared" si="14"/>
        <v>-8583</v>
      </c>
      <c r="G162">
        <f t="shared" si="17"/>
        <v>0.52159249999749591</v>
      </c>
      <c r="H162">
        <f t="shared" si="15"/>
        <v>0.52159249999749591</v>
      </c>
      <c r="S162" s="2">
        <f t="shared" si="18"/>
        <v>8125.7979999999989</v>
      </c>
      <c r="W162" s="5"/>
    </row>
    <row r="163" spans="1:36" x14ac:dyDescent="0.2">
      <c r="A163" s="56" t="s">
        <v>346</v>
      </c>
      <c r="B163" s="57" t="s">
        <v>1438</v>
      </c>
      <c r="C163" s="56">
        <v>23159.258999999998</v>
      </c>
      <c r="D163" s="56" t="s">
        <v>1455</v>
      </c>
      <c r="E163">
        <f t="shared" si="16"/>
        <v>-8576.7896921338252</v>
      </c>
      <c r="F163">
        <f t="shared" si="14"/>
        <v>-8577</v>
      </c>
      <c r="G163">
        <f t="shared" si="17"/>
        <v>0.52430749999621185</v>
      </c>
      <c r="H163">
        <f t="shared" si="15"/>
        <v>0.52430749999621185</v>
      </c>
      <c r="S163" s="2">
        <f t="shared" si="18"/>
        <v>8140.7589999999982</v>
      </c>
      <c r="W163" s="5"/>
      <c r="AF163">
        <v>11</v>
      </c>
    </row>
    <row r="164" spans="1:36" x14ac:dyDescent="0.2">
      <c r="A164" s="56" t="s">
        <v>346</v>
      </c>
      <c r="B164" s="57" t="s">
        <v>1438</v>
      </c>
      <c r="C164" s="56">
        <v>23191.682000000001</v>
      </c>
      <c r="D164" s="56" t="s">
        <v>1455</v>
      </c>
      <c r="E164">
        <f t="shared" si="16"/>
        <v>-8563.7843242056169</v>
      </c>
      <c r="F164">
        <f t="shared" si="14"/>
        <v>-8564</v>
      </c>
      <c r="G164">
        <f t="shared" si="17"/>
        <v>0.53769000000102096</v>
      </c>
      <c r="H164">
        <f t="shared" si="15"/>
        <v>0.53769000000102096</v>
      </c>
      <c r="S164" s="2">
        <f t="shared" si="18"/>
        <v>8173.1820000000007</v>
      </c>
      <c r="W164" s="5"/>
    </row>
    <row r="165" spans="1:36" x14ac:dyDescent="0.2">
      <c r="A165" s="56" t="s">
        <v>3338</v>
      </c>
      <c r="B165" s="57" t="s">
        <v>1438</v>
      </c>
      <c r="C165" s="56">
        <v>23206.633000000002</v>
      </c>
      <c r="D165" s="56" t="s">
        <v>1455</v>
      </c>
      <c r="E165">
        <f t="shared" si="16"/>
        <v>-8557.7872463320491</v>
      </c>
      <c r="F165">
        <f t="shared" si="14"/>
        <v>-8558</v>
      </c>
      <c r="G165">
        <f t="shared" si="17"/>
        <v>0.53040500000133761</v>
      </c>
      <c r="H165">
        <f t="shared" si="15"/>
        <v>0.53040500000133761</v>
      </c>
      <c r="S165" s="2">
        <f t="shared" si="18"/>
        <v>8188.1330000000016</v>
      </c>
      <c r="W165" s="5"/>
      <c r="AF165">
        <v>10</v>
      </c>
      <c r="AJ165" t="s">
        <v>1283</v>
      </c>
    </row>
    <row r="166" spans="1:36" x14ac:dyDescent="0.2">
      <c r="A166" s="56" t="s">
        <v>346</v>
      </c>
      <c r="B166" s="57" t="s">
        <v>1438</v>
      </c>
      <c r="C166" s="56">
        <v>23226.563999999998</v>
      </c>
      <c r="D166" s="56" t="s">
        <v>1455</v>
      </c>
      <c r="E166">
        <f t="shared" si="16"/>
        <v>-8549.7926132574703</v>
      </c>
      <c r="F166">
        <f t="shared" si="14"/>
        <v>-8550</v>
      </c>
      <c r="G166">
        <f t="shared" si="17"/>
        <v>0.51702499999737483</v>
      </c>
      <c r="H166">
        <f t="shared" si="15"/>
        <v>0.51702499999737483</v>
      </c>
      <c r="S166" s="2">
        <f t="shared" si="18"/>
        <v>8208.0639999999985</v>
      </c>
      <c r="W166" s="5"/>
    </row>
    <row r="167" spans="1:36" x14ac:dyDescent="0.2">
      <c r="A167" s="56" t="s">
        <v>3200</v>
      </c>
      <c r="B167" s="57" t="s">
        <v>1438</v>
      </c>
      <c r="C167" s="56">
        <v>23241.526000000002</v>
      </c>
      <c r="D167" s="56" t="s">
        <v>1455</v>
      </c>
      <c r="E167">
        <f t="shared" si="16"/>
        <v>-8543.7911231133785</v>
      </c>
      <c r="F167">
        <f t="shared" si="14"/>
        <v>-8544</v>
      </c>
      <c r="G167">
        <f t="shared" si="17"/>
        <v>0.52073999999993248</v>
      </c>
      <c r="H167">
        <f t="shared" si="15"/>
        <v>0.52073999999993248</v>
      </c>
      <c r="S167" s="2">
        <f t="shared" si="18"/>
        <v>8223.0260000000017</v>
      </c>
      <c r="W167" s="5"/>
      <c r="AF167">
        <v>9</v>
      </c>
      <c r="AJ167" t="s">
        <v>1283</v>
      </c>
    </row>
    <row r="168" spans="1:36" x14ac:dyDescent="0.2">
      <c r="A168" s="56" t="s">
        <v>367</v>
      </c>
      <c r="B168" s="57" t="s">
        <v>1438</v>
      </c>
      <c r="C168" s="56">
        <v>23246.510999999999</v>
      </c>
      <c r="D168" s="56" t="s">
        <v>1455</v>
      </c>
      <c r="E168">
        <f t="shared" si="16"/>
        <v>-8541.7915623348545</v>
      </c>
      <c r="F168">
        <f t="shared" si="14"/>
        <v>-8542</v>
      </c>
      <c r="G168">
        <f t="shared" si="17"/>
        <v>0.51964499999667169</v>
      </c>
      <c r="H168">
        <f t="shared" si="15"/>
        <v>0.51964499999667169</v>
      </c>
      <c r="S168" s="2">
        <f t="shared" si="18"/>
        <v>8228.0109999999986</v>
      </c>
      <c r="W168" s="5"/>
      <c r="AF168">
        <v>9</v>
      </c>
    </row>
    <row r="169" spans="1:36" x14ac:dyDescent="0.2">
      <c r="A169" s="56" t="s">
        <v>346</v>
      </c>
      <c r="B169" s="57" t="s">
        <v>1438</v>
      </c>
      <c r="C169" s="56">
        <v>23403.561000000002</v>
      </c>
      <c r="D169" s="56" t="s">
        <v>1455</v>
      </c>
      <c r="E169">
        <f t="shared" si="16"/>
        <v>-8478.7963727125134</v>
      </c>
      <c r="F169">
        <f t="shared" si="14"/>
        <v>-8479</v>
      </c>
      <c r="G169">
        <f t="shared" si="17"/>
        <v>0.50765250000040396</v>
      </c>
      <c r="H169">
        <f t="shared" si="15"/>
        <v>0.50765250000040396</v>
      </c>
      <c r="S169" s="2">
        <f t="shared" si="18"/>
        <v>8385.0610000000015</v>
      </c>
      <c r="W169" s="5"/>
    </row>
    <row r="170" spans="1:36" x14ac:dyDescent="0.2">
      <c r="A170" s="56" t="s">
        <v>3338</v>
      </c>
      <c r="B170" s="57" t="s">
        <v>1438</v>
      </c>
      <c r="C170" s="56">
        <v>23413.539000000001</v>
      </c>
      <c r="D170" s="56" t="s">
        <v>1455</v>
      </c>
      <c r="E170">
        <f t="shared" si="16"/>
        <v>-8474.7940422314459</v>
      </c>
      <c r="F170">
        <f t="shared" si="14"/>
        <v>-8475</v>
      </c>
      <c r="G170">
        <f t="shared" si="17"/>
        <v>0.51346249999915017</v>
      </c>
      <c r="H170">
        <f t="shared" si="15"/>
        <v>0.51346249999915017</v>
      </c>
      <c r="S170" s="2">
        <f t="shared" si="18"/>
        <v>8395.0390000000007</v>
      </c>
      <c r="W170" s="5"/>
    </row>
    <row r="171" spans="1:36" x14ac:dyDescent="0.2">
      <c r="A171" s="56" t="s">
        <v>3338</v>
      </c>
      <c r="B171" s="57" t="s">
        <v>1438</v>
      </c>
      <c r="C171" s="56">
        <v>23483.341</v>
      </c>
      <c r="D171" s="56" t="s">
        <v>1455</v>
      </c>
      <c r="E171">
        <f t="shared" si="16"/>
        <v>-8446.7953779460677</v>
      </c>
      <c r="F171">
        <f t="shared" si="14"/>
        <v>-8447</v>
      </c>
      <c r="G171">
        <f t="shared" si="17"/>
        <v>0.51013249999959953</v>
      </c>
      <c r="H171">
        <f t="shared" si="15"/>
        <v>0.51013249999959953</v>
      </c>
      <c r="S171" s="2">
        <f t="shared" si="18"/>
        <v>8464.8410000000003</v>
      </c>
      <c r="W171" s="5"/>
      <c r="AH171" t="s">
        <v>1289</v>
      </c>
      <c r="AJ171" t="s">
        <v>1260</v>
      </c>
    </row>
    <row r="172" spans="1:36" x14ac:dyDescent="0.2">
      <c r="A172" s="56" t="s">
        <v>3200</v>
      </c>
      <c r="B172" s="57" t="s">
        <v>1438</v>
      </c>
      <c r="C172" s="56">
        <v>23498.304</v>
      </c>
      <c r="D172" s="56" t="s">
        <v>1455</v>
      </c>
      <c r="E172">
        <f t="shared" si="16"/>
        <v>-8440.7934866864762</v>
      </c>
      <c r="F172">
        <f t="shared" si="14"/>
        <v>-8441</v>
      </c>
      <c r="G172">
        <f t="shared" si="17"/>
        <v>0.51484749999872292</v>
      </c>
      <c r="H172">
        <f t="shared" ref="H172:H190" si="19">+G172</f>
        <v>0.51484749999872292</v>
      </c>
      <c r="S172" s="2">
        <f t="shared" si="18"/>
        <v>8479.8040000000001</v>
      </c>
      <c r="W172" s="5"/>
      <c r="AJ172" t="s">
        <v>1283</v>
      </c>
    </row>
    <row r="173" spans="1:36" x14ac:dyDescent="0.2">
      <c r="A173" s="56" t="s">
        <v>3545</v>
      </c>
      <c r="B173" s="57" t="s">
        <v>1438</v>
      </c>
      <c r="C173" s="56">
        <v>23605.494999999999</v>
      </c>
      <c r="D173" s="56" t="s">
        <v>1455</v>
      </c>
      <c r="E173">
        <f t="shared" si="16"/>
        <v>-8397.7975148889072</v>
      </c>
      <c r="F173">
        <f t="shared" si="14"/>
        <v>-8398</v>
      </c>
      <c r="G173">
        <f t="shared" si="17"/>
        <v>0.5048049999968498</v>
      </c>
      <c r="H173">
        <f t="shared" si="19"/>
        <v>0.5048049999968498</v>
      </c>
      <c r="S173" s="2">
        <f t="shared" si="18"/>
        <v>8586.994999999999</v>
      </c>
      <c r="W173" s="5"/>
      <c r="AH173" t="s">
        <v>1213</v>
      </c>
      <c r="AJ173" t="s">
        <v>1212</v>
      </c>
    </row>
    <row r="174" spans="1:36" x14ac:dyDescent="0.2">
      <c r="A174" s="56" t="s">
        <v>3545</v>
      </c>
      <c r="B174" s="57" t="s">
        <v>1438</v>
      </c>
      <c r="C174" s="56">
        <v>23610.48</v>
      </c>
      <c r="D174" s="56" t="s">
        <v>1455</v>
      </c>
      <c r="E174">
        <f t="shared" si="16"/>
        <v>-8395.7979541103814</v>
      </c>
      <c r="F174">
        <f t="shared" si="14"/>
        <v>-8396</v>
      </c>
      <c r="G174">
        <f t="shared" si="17"/>
        <v>0.50370999999722699</v>
      </c>
      <c r="H174">
        <f t="shared" si="19"/>
        <v>0.50370999999722699</v>
      </c>
      <c r="S174" s="2">
        <f t="shared" si="18"/>
        <v>8591.98</v>
      </c>
      <c r="W174" s="5"/>
      <c r="AF174">
        <v>9</v>
      </c>
      <c r="AH174" t="s">
        <v>1210</v>
      </c>
      <c r="AJ174" t="s">
        <v>1212</v>
      </c>
    </row>
    <row r="175" spans="1:36" x14ac:dyDescent="0.2">
      <c r="A175" s="56" t="s">
        <v>3200</v>
      </c>
      <c r="B175" s="57" t="s">
        <v>1438</v>
      </c>
      <c r="C175" s="56">
        <v>23615.469000000001</v>
      </c>
      <c r="D175" s="56" t="s">
        <v>1455</v>
      </c>
      <c r="E175">
        <f t="shared" si="16"/>
        <v>-8393.7967888698477</v>
      </c>
      <c r="F175">
        <f t="shared" si="14"/>
        <v>-8394</v>
      </c>
      <c r="G175">
        <f t="shared" si="17"/>
        <v>0.50661499999841908</v>
      </c>
      <c r="H175">
        <f t="shared" si="19"/>
        <v>0.50661499999841908</v>
      </c>
      <c r="S175" s="2">
        <f t="shared" si="18"/>
        <v>8596.969000000001</v>
      </c>
      <c r="W175" s="5"/>
      <c r="AF175">
        <v>10</v>
      </c>
      <c r="AH175" t="s">
        <v>1213</v>
      </c>
      <c r="AJ175" t="s">
        <v>1212</v>
      </c>
    </row>
    <row r="176" spans="1:36" x14ac:dyDescent="0.2">
      <c r="A176" s="56" t="s">
        <v>3545</v>
      </c>
      <c r="B176" s="57" t="s">
        <v>1438</v>
      </c>
      <c r="C176" s="56">
        <v>23675.292000000001</v>
      </c>
      <c r="D176" s="56" t="s">
        <v>1455</v>
      </c>
      <c r="E176">
        <f t="shared" si="16"/>
        <v>-8369.8008561810402</v>
      </c>
      <c r="F176">
        <f t="shared" si="14"/>
        <v>-8370</v>
      </c>
      <c r="G176">
        <f t="shared" si="17"/>
        <v>0.49647499999991851</v>
      </c>
      <c r="H176">
        <f t="shared" si="19"/>
        <v>0.49647499999991851</v>
      </c>
      <c r="S176" s="2">
        <f t="shared" si="18"/>
        <v>8656.7920000000013</v>
      </c>
      <c r="W176" s="5"/>
    </row>
    <row r="177" spans="1:36" x14ac:dyDescent="0.2">
      <c r="A177" s="56" t="s">
        <v>3200</v>
      </c>
      <c r="B177" s="57" t="s">
        <v>1438</v>
      </c>
      <c r="C177" s="56">
        <v>23725.154999999999</v>
      </c>
      <c r="D177" s="56" t="s">
        <v>1455</v>
      </c>
      <c r="E177">
        <f t="shared" si="16"/>
        <v>-8349.8000338942602</v>
      </c>
      <c r="F177">
        <f t="shared" si="14"/>
        <v>-8350</v>
      </c>
      <c r="G177">
        <f t="shared" si="17"/>
        <v>0.49852499999906286</v>
      </c>
      <c r="H177">
        <f t="shared" si="19"/>
        <v>0.49852499999906286</v>
      </c>
      <c r="S177" s="2">
        <f t="shared" si="18"/>
        <v>8706.6549999999988</v>
      </c>
      <c r="W177" s="5"/>
      <c r="AJ177" t="s">
        <v>1283</v>
      </c>
    </row>
    <row r="178" spans="1:36" x14ac:dyDescent="0.2">
      <c r="A178" s="56" t="s">
        <v>3200</v>
      </c>
      <c r="B178" s="57" t="s">
        <v>1438</v>
      </c>
      <c r="C178" s="56">
        <v>23730.124</v>
      </c>
      <c r="D178" s="56" t="s">
        <v>1455</v>
      </c>
      <c r="E178">
        <f t="shared" si="16"/>
        <v>-8347.8068909637714</v>
      </c>
      <c r="F178">
        <f t="shared" si="14"/>
        <v>-8348</v>
      </c>
      <c r="G178">
        <f t="shared" si="17"/>
        <v>0.48142999999981839</v>
      </c>
      <c r="H178">
        <f t="shared" si="19"/>
        <v>0.48142999999981839</v>
      </c>
      <c r="S178" s="2">
        <f t="shared" si="18"/>
        <v>8711.6239999999998</v>
      </c>
      <c r="W178" s="5"/>
      <c r="AF178">
        <v>10</v>
      </c>
      <c r="AJ178" t="s">
        <v>1283</v>
      </c>
    </row>
    <row r="179" spans="1:36" x14ac:dyDescent="0.2">
      <c r="A179" s="56" t="s">
        <v>408</v>
      </c>
      <c r="B179" s="57" t="s">
        <v>1438</v>
      </c>
      <c r="C179" s="56">
        <v>23847.309000000001</v>
      </c>
      <c r="D179" s="56" t="s">
        <v>1455</v>
      </c>
      <c r="E179">
        <f t="shared" si="16"/>
        <v>-8300.8021708370979</v>
      </c>
      <c r="F179">
        <f t="shared" si="14"/>
        <v>-8301</v>
      </c>
      <c r="G179">
        <f t="shared" si="17"/>
        <v>0.49319749999995111</v>
      </c>
      <c r="H179">
        <f t="shared" si="19"/>
        <v>0.49319749999995111</v>
      </c>
      <c r="S179" s="2">
        <f t="shared" si="18"/>
        <v>8828.8090000000011</v>
      </c>
      <c r="W179" s="5"/>
      <c r="AF179">
        <v>11</v>
      </c>
    </row>
    <row r="180" spans="1:36" x14ac:dyDescent="0.2">
      <c r="A180" s="56" t="s">
        <v>367</v>
      </c>
      <c r="B180" s="57" t="s">
        <v>1438</v>
      </c>
      <c r="C180" s="56">
        <v>23934.566999999999</v>
      </c>
      <c r="D180" s="56" t="s">
        <v>1455</v>
      </c>
      <c r="E180">
        <f t="shared" si="16"/>
        <v>-8265.8016343451145</v>
      </c>
      <c r="F180">
        <f t="shared" si="14"/>
        <v>-8266</v>
      </c>
      <c r="G180">
        <f t="shared" si="17"/>
        <v>0.49453499999799533</v>
      </c>
      <c r="H180">
        <f t="shared" si="19"/>
        <v>0.49453499999799533</v>
      </c>
      <c r="S180" s="2">
        <f t="shared" si="18"/>
        <v>8916.0669999999991</v>
      </c>
      <c r="W180" s="5"/>
    </row>
    <row r="181" spans="1:36" x14ac:dyDescent="0.2">
      <c r="A181" s="56" t="s">
        <v>367</v>
      </c>
      <c r="B181" s="57" t="s">
        <v>1438</v>
      </c>
      <c r="C181" s="56">
        <v>23944.537</v>
      </c>
      <c r="D181" s="56" t="s">
        <v>1455</v>
      </c>
      <c r="E181">
        <f t="shared" si="16"/>
        <v>-8261.8025127880646</v>
      </c>
      <c r="F181">
        <f t="shared" si="14"/>
        <v>-8262</v>
      </c>
      <c r="G181">
        <f t="shared" si="17"/>
        <v>0.4923449999987497</v>
      </c>
      <c r="H181">
        <f t="shared" si="19"/>
        <v>0.4923449999987497</v>
      </c>
      <c r="S181" s="2">
        <f t="shared" si="18"/>
        <v>8926.0370000000003</v>
      </c>
      <c r="W181" s="5"/>
      <c r="AF181">
        <v>14</v>
      </c>
      <c r="AH181" t="s">
        <v>1213</v>
      </c>
      <c r="AJ181" t="s">
        <v>1212</v>
      </c>
    </row>
    <row r="182" spans="1:36" x14ac:dyDescent="0.2">
      <c r="A182" s="56" t="s">
        <v>367</v>
      </c>
      <c r="B182" s="57" t="s">
        <v>1438</v>
      </c>
      <c r="C182" s="56">
        <v>23979.434000000001</v>
      </c>
      <c r="D182" s="56" t="s">
        <v>1455</v>
      </c>
      <c r="E182">
        <f t="shared" si="16"/>
        <v>-8247.8047851073843</v>
      </c>
      <c r="F182">
        <f t="shared" si="14"/>
        <v>-8248</v>
      </c>
      <c r="G182">
        <f t="shared" si="17"/>
        <v>0.48667999999815947</v>
      </c>
      <c r="H182">
        <f t="shared" si="19"/>
        <v>0.48667999999815947</v>
      </c>
      <c r="S182" s="2">
        <f t="shared" si="18"/>
        <v>8960.9340000000011</v>
      </c>
      <c r="W182" s="5"/>
      <c r="AH182" t="s">
        <v>1213</v>
      </c>
      <c r="AJ182" t="s">
        <v>1212</v>
      </c>
    </row>
    <row r="183" spans="1:36" x14ac:dyDescent="0.2">
      <c r="A183" s="56" t="s">
        <v>367</v>
      </c>
      <c r="B183" s="57" t="s">
        <v>1438</v>
      </c>
      <c r="C183" s="56">
        <v>24049.237000000001</v>
      </c>
      <c r="D183" s="56" t="s">
        <v>1455</v>
      </c>
      <c r="E183">
        <f t="shared" si="16"/>
        <v>-8219.8057197065045</v>
      </c>
      <c r="F183">
        <f t="shared" si="14"/>
        <v>-8220</v>
      </c>
      <c r="G183">
        <f t="shared" si="17"/>
        <v>0.48434999999881256</v>
      </c>
      <c r="H183">
        <f t="shared" si="19"/>
        <v>0.48434999999881256</v>
      </c>
      <c r="S183" s="2">
        <f t="shared" si="18"/>
        <v>9030.737000000001</v>
      </c>
      <c r="W183" s="5"/>
      <c r="AF183">
        <v>14</v>
      </c>
      <c r="AH183" t="s">
        <v>1213</v>
      </c>
      <c r="AJ183" t="s">
        <v>1212</v>
      </c>
    </row>
    <row r="184" spans="1:36" x14ac:dyDescent="0.2">
      <c r="A184" s="56" t="s">
        <v>367</v>
      </c>
      <c r="B184" s="57" t="s">
        <v>1438</v>
      </c>
      <c r="C184" s="56">
        <v>24069.178</v>
      </c>
      <c r="D184" s="56" t="s">
        <v>1455</v>
      </c>
      <c r="E184">
        <f t="shared" si="16"/>
        <v>-8211.8070754769014</v>
      </c>
      <c r="F184">
        <f t="shared" si="14"/>
        <v>-8212</v>
      </c>
      <c r="G184">
        <f t="shared" si="17"/>
        <v>0.48096999999688705</v>
      </c>
      <c r="H184">
        <f t="shared" si="19"/>
        <v>0.48096999999688705</v>
      </c>
      <c r="S184" s="2">
        <f t="shared" si="18"/>
        <v>9050.6779999999999</v>
      </c>
      <c r="W184" s="5"/>
      <c r="AF184">
        <v>10</v>
      </c>
    </row>
    <row r="185" spans="1:36" x14ac:dyDescent="0.2">
      <c r="A185" s="56" t="s">
        <v>421</v>
      </c>
      <c r="B185" s="57" t="s">
        <v>1438</v>
      </c>
      <c r="C185" s="56">
        <v>24084.134999999998</v>
      </c>
      <c r="D185" s="56" t="s">
        <v>1455</v>
      </c>
      <c r="E185">
        <f t="shared" si="16"/>
        <v>-8205.8075909103227</v>
      </c>
      <c r="F185">
        <f t="shared" si="14"/>
        <v>-8206</v>
      </c>
      <c r="G185">
        <f t="shared" si="17"/>
        <v>0.47968499999842606</v>
      </c>
      <c r="H185">
        <f t="shared" si="19"/>
        <v>0.47968499999842606</v>
      </c>
      <c r="S185" s="2">
        <f t="shared" si="18"/>
        <v>9065.6349999999984</v>
      </c>
      <c r="W185" s="5"/>
      <c r="AF185">
        <v>14</v>
      </c>
      <c r="AJ185" t="s">
        <v>1288</v>
      </c>
    </row>
    <row r="186" spans="1:36" x14ac:dyDescent="0.2">
      <c r="A186" s="56" t="s">
        <v>421</v>
      </c>
      <c r="B186" s="57" t="s">
        <v>1438</v>
      </c>
      <c r="C186" s="56">
        <v>24106.575000000001</v>
      </c>
      <c r="D186" s="56" t="s">
        <v>1455</v>
      </c>
      <c r="E186">
        <f t="shared" si="16"/>
        <v>-8196.8065590406932</v>
      </c>
      <c r="F186">
        <f t="shared" si="14"/>
        <v>-8197</v>
      </c>
      <c r="G186">
        <f t="shared" si="17"/>
        <v>0.48225749999983236</v>
      </c>
      <c r="H186">
        <f t="shared" si="19"/>
        <v>0.48225749999983236</v>
      </c>
      <c r="S186" s="2">
        <f t="shared" si="18"/>
        <v>9088.0750000000007</v>
      </c>
      <c r="W186" s="5"/>
      <c r="AF186">
        <v>11</v>
      </c>
      <c r="AJ186" t="s">
        <v>1288</v>
      </c>
    </row>
    <row r="187" spans="1:36" x14ac:dyDescent="0.2">
      <c r="A187" s="56" t="s">
        <v>367</v>
      </c>
      <c r="B187" s="57" t="s">
        <v>1438</v>
      </c>
      <c r="C187" s="56">
        <v>24171.392</v>
      </c>
      <c r="D187" s="56" t="s">
        <v>1455</v>
      </c>
      <c r="E187">
        <f t="shared" si="16"/>
        <v>-8170.8074555338399</v>
      </c>
      <c r="F187">
        <f t="shared" si="14"/>
        <v>-8171</v>
      </c>
      <c r="G187">
        <f t="shared" si="17"/>
        <v>0.48002249999990454</v>
      </c>
      <c r="H187">
        <f t="shared" si="19"/>
        <v>0.48002249999990454</v>
      </c>
      <c r="S187" s="2">
        <f t="shared" si="18"/>
        <v>9152.8919999999998</v>
      </c>
      <c r="W187" s="5"/>
      <c r="AF187">
        <v>10</v>
      </c>
    </row>
    <row r="188" spans="1:36" x14ac:dyDescent="0.2">
      <c r="A188" s="56" t="s">
        <v>367</v>
      </c>
      <c r="B188" s="57" t="s">
        <v>1438</v>
      </c>
      <c r="C188" s="56">
        <v>24450.600999999999</v>
      </c>
      <c r="D188" s="56" t="s">
        <v>1455</v>
      </c>
      <c r="E188">
        <f t="shared" si="16"/>
        <v>-8058.8123972768281</v>
      </c>
      <c r="F188">
        <f t="shared" si="14"/>
        <v>-8059</v>
      </c>
      <c r="G188">
        <f t="shared" si="17"/>
        <v>0.46770249999826774</v>
      </c>
      <c r="H188">
        <f t="shared" si="19"/>
        <v>0.46770249999826774</v>
      </c>
      <c r="S188" s="2">
        <f t="shared" si="18"/>
        <v>9432.1009999999987</v>
      </c>
      <c r="W188" s="5"/>
      <c r="AF188">
        <v>5</v>
      </c>
    </row>
    <row r="189" spans="1:36" x14ac:dyDescent="0.2">
      <c r="A189" s="56" t="s">
        <v>367</v>
      </c>
      <c r="B189" s="57" t="s">
        <v>1438</v>
      </c>
      <c r="C189" s="56">
        <v>24535.37</v>
      </c>
      <c r="D189" s="56" t="s">
        <v>1455</v>
      </c>
      <c r="E189">
        <f t="shared" si="16"/>
        <v>-8024.8102372698486</v>
      </c>
      <c r="F189">
        <f t="shared" si="14"/>
        <v>-8025</v>
      </c>
      <c r="G189">
        <f t="shared" si="17"/>
        <v>0.4730874999986554</v>
      </c>
      <c r="H189">
        <f t="shared" si="19"/>
        <v>0.4730874999986554</v>
      </c>
      <c r="S189" s="2">
        <f t="shared" si="18"/>
        <v>9516.869999999999</v>
      </c>
      <c r="W189" s="5"/>
      <c r="AH189" t="s">
        <v>1250</v>
      </c>
      <c r="AJ189" t="s">
        <v>1212</v>
      </c>
    </row>
    <row r="190" spans="1:36" x14ac:dyDescent="0.2">
      <c r="A190" s="56" t="s">
        <v>3545</v>
      </c>
      <c r="B190" s="57" t="s">
        <v>1438</v>
      </c>
      <c r="C190" s="56">
        <v>24550.330999999998</v>
      </c>
      <c r="D190" s="56" t="s">
        <v>1455</v>
      </c>
      <c r="E190">
        <f t="shared" si="16"/>
        <v>-8018.8091482412601</v>
      </c>
      <c r="F190">
        <f t="shared" si="14"/>
        <v>-8019</v>
      </c>
      <c r="G190">
        <f t="shared" si="17"/>
        <v>0.47580249999737134</v>
      </c>
      <c r="H190">
        <f t="shared" si="19"/>
        <v>0.47580249999737134</v>
      </c>
      <c r="S190" s="2">
        <f t="shared" si="18"/>
        <v>9531.8309999999983</v>
      </c>
      <c r="W190" s="5"/>
    </row>
    <row r="191" spans="1:36" x14ac:dyDescent="0.2">
      <c r="A191" s="56" t="s">
        <v>367</v>
      </c>
      <c r="B191" s="57" t="s">
        <v>1439</v>
      </c>
      <c r="C191" s="56">
        <v>24646.521000000001</v>
      </c>
      <c r="D191" s="56" t="s">
        <v>1455</v>
      </c>
      <c r="E191">
        <f t="shared" si="16"/>
        <v>-7980.2258480835208</v>
      </c>
      <c r="F191">
        <f t="shared" si="14"/>
        <v>-7980</v>
      </c>
      <c r="G191">
        <f t="shared" si="17"/>
        <v>-0.56305000000065775</v>
      </c>
      <c r="S191" s="2">
        <f t="shared" si="18"/>
        <v>9628.0210000000006</v>
      </c>
      <c r="U191">
        <f>+C191-(C$7+F191*C$8)</f>
        <v>-0.56305000000065775</v>
      </c>
      <c r="W191" s="5"/>
      <c r="AH191" t="s">
        <v>1257</v>
      </c>
      <c r="AJ191" t="s">
        <v>1212</v>
      </c>
    </row>
    <row r="192" spans="1:36" x14ac:dyDescent="0.2">
      <c r="A192" s="56" t="s">
        <v>442</v>
      </c>
      <c r="B192" s="57" t="s">
        <v>1438</v>
      </c>
      <c r="C192" s="56">
        <v>24804.603999999999</v>
      </c>
      <c r="D192" s="56" t="s">
        <v>1455</v>
      </c>
      <c r="E192">
        <f t="shared" si="16"/>
        <v>-7916.816306147397</v>
      </c>
      <c r="F192">
        <f t="shared" si="14"/>
        <v>-7917</v>
      </c>
      <c r="G192">
        <f t="shared" si="17"/>
        <v>0.45795749999888358</v>
      </c>
      <c r="H192">
        <f t="shared" ref="H192:H223" si="20">+G192</f>
        <v>0.45795749999888358</v>
      </c>
      <c r="S192" s="2">
        <f t="shared" si="18"/>
        <v>9786.1039999999994</v>
      </c>
      <c r="W192" s="5"/>
      <c r="AF192">
        <v>22</v>
      </c>
    </row>
    <row r="193" spans="1:36" x14ac:dyDescent="0.2">
      <c r="A193" s="56" t="s">
        <v>445</v>
      </c>
      <c r="B193" s="57" t="s">
        <v>1438</v>
      </c>
      <c r="C193" s="56">
        <v>24909.22</v>
      </c>
      <c r="D193" s="56" t="s">
        <v>1455</v>
      </c>
      <c r="E193">
        <f t="shared" si="16"/>
        <v>-7874.8532067680217</v>
      </c>
      <c r="F193">
        <f t="shared" si="14"/>
        <v>-7875</v>
      </c>
      <c r="G193">
        <f t="shared" si="17"/>
        <v>0.36596250000002328</v>
      </c>
      <c r="H193">
        <f t="shared" si="20"/>
        <v>0.36596250000002328</v>
      </c>
      <c r="S193" s="2">
        <f t="shared" si="18"/>
        <v>9890.7200000000012</v>
      </c>
      <c r="W193" s="5"/>
      <c r="AF193">
        <v>10</v>
      </c>
      <c r="AH193" t="s">
        <v>1213</v>
      </c>
      <c r="AJ193" t="s">
        <v>1212</v>
      </c>
    </row>
    <row r="194" spans="1:36" x14ac:dyDescent="0.2">
      <c r="A194" s="56" t="s">
        <v>442</v>
      </c>
      <c r="B194" s="57" t="s">
        <v>1438</v>
      </c>
      <c r="C194" s="56">
        <v>24934.248</v>
      </c>
      <c r="D194" s="56" t="s">
        <v>1455</v>
      </c>
      <c r="E194">
        <f t="shared" si="16"/>
        <v>-7864.8140879786697</v>
      </c>
      <c r="F194">
        <f t="shared" si="14"/>
        <v>-7865</v>
      </c>
      <c r="G194">
        <f t="shared" si="17"/>
        <v>0.46348749999742722</v>
      </c>
      <c r="H194">
        <f t="shared" si="20"/>
        <v>0.46348749999742722</v>
      </c>
      <c r="S194" s="2">
        <f t="shared" si="18"/>
        <v>9915.7479999999996</v>
      </c>
      <c r="W194" s="5"/>
      <c r="AF194">
        <v>14</v>
      </c>
      <c r="AH194" t="s">
        <v>1258</v>
      </c>
      <c r="AJ194" t="s">
        <v>1260</v>
      </c>
    </row>
    <row r="195" spans="1:36" x14ac:dyDescent="0.2">
      <c r="A195" s="56" t="s">
        <v>454</v>
      </c>
      <c r="B195" s="57" t="s">
        <v>1438</v>
      </c>
      <c r="C195" s="56">
        <v>25183.530999999999</v>
      </c>
      <c r="D195" s="56" t="s">
        <v>1455</v>
      </c>
      <c r="E195">
        <f t="shared" si="16"/>
        <v>-7764.8228122408427</v>
      </c>
      <c r="F195">
        <f t="shared" si="14"/>
        <v>-7765</v>
      </c>
      <c r="G195">
        <f t="shared" si="17"/>
        <v>0.44173749999754364</v>
      </c>
      <c r="H195">
        <f t="shared" si="20"/>
        <v>0.44173749999754364</v>
      </c>
      <c r="S195" s="2">
        <f t="shared" si="18"/>
        <v>10165.030999999999</v>
      </c>
      <c r="W195" s="5"/>
      <c r="AF195">
        <v>10</v>
      </c>
      <c r="AH195" t="s">
        <v>1296</v>
      </c>
      <c r="AJ195" t="s">
        <v>1212</v>
      </c>
    </row>
    <row r="196" spans="1:36" x14ac:dyDescent="0.2">
      <c r="A196" s="56" t="s">
        <v>454</v>
      </c>
      <c r="B196" s="57" t="s">
        <v>1438</v>
      </c>
      <c r="C196" s="56">
        <v>25278.2641</v>
      </c>
      <c r="D196" s="56" t="s">
        <v>1455</v>
      </c>
      <c r="E196">
        <f t="shared" si="16"/>
        <v>-7726.8238972582758</v>
      </c>
      <c r="F196">
        <f t="shared" si="14"/>
        <v>-7727</v>
      </c>
      <c r="G196">
        <f t="shared" si="17"/>
        <v>0.43903249999857508</v>
      </c>
      <c r="H196">
        <f t="shared" si="20"/>
        <v>0.43903249999857508</v>
      </c>
      <c r="S196" s="2">
        <f t="shared" si="18"/>
        <v>10259.7641</v>
      </c>
      <c r="W196" s="5"/>
      <c r="AF196">
        <v>14</v>
      </c>
      <c r="AH196" t="s">
        <v>1213</v>
      </c>
      <c r="AJ196" t="s">
        <v>1212</v>
      </c>
    </row>
    <row r="197" spans="1:36" x14ac:dyDescent="0.2">
      <c r="A197" s="56" t="s">
        <v>445</v>
      </c>
      <c r="B197" s="57" t="s">
        <v>1438</v>
      </c>
      <c r="C197" s="56">
        <v>25325.63</v>
      </c>
      <c r="D197" s="56" t="s">
        <v>1455</v>
      </c>
      <c r="E197">
        <f t="shared" si="16"/>
        <v>-7707.8247004920686</v>
      </c>
      <c r="F197">
        <f t="shared" si="14"/>
        <v>-7708</v>
      </c>
      <c r="G197">
        <f t="shared" si="17"/>
        <v>0.43703000000095926</v>
      </c>
      <c r="H197">
        <f t="shared" si="20"/>
        <v>0.43703000000095926</v>
      </c>
      <c r="S197" s="2">
        <f t="shared" si="18"/>
        <v>10307.130000000001</v>
      </c>
      <c r="W197" s="5"/>
      <c r="AF197">
        <v>13</v>
      </c>
      <c r="AH197" t="s">
        <v>1213</v>
      </c>
      <c r="AJ197" t="s">
        <v>1212</v>
      </c>
    </row>
    <row r="198" spans="1:36" x14ac:dyDescent="0.2">
      <c r="A198" s="56" t="s">
        <v>454</v>
      </c>
      <c r="B198" s="57" t="s">
        <v>1438</v>
      </c>
      <c r="C198" s="56">
        <v>25400.416000000001</v>
      </c>
      <c r="D198" s="56" t="s">
        <v>1455</v>
      </c>
      <c r="E198">
        <f t="shared" si="16"/>
        <v>-7677.8268765436678</v>
      </c>
      <c r="F198">
        <f t="shared" si="14"/>
        <v>-7678</v>
      </c>
      <c r="G198">
        <f t="shared" si="17"/>
        <v>0.43160499999794411</v>
      </c>
      <c r="H198">
        <f t="shared" si="20"/>
        <v>0.43160499999794411</v>
      </c>
      <c r="S198" s="2">
        <f t="shared" si="18"/>
        <v>10381.916000000001</v>
      </c>
      <c r="W198" s="5"/>
      <c r="AF198">
        <v>10</v>
      </c>
      <c r="AH198" t="s">
        <v>1296</v>
      </c>
      <c r="AJ198" t="s">
        <v>1212</v>
      </c>
    </row>
    <row r="199" spans="1:36" x14ac:dyDescent="0.2">
      <c r="A199" s="56" t="s">
        <v>454</v>
      </c>
      <c r="B199" s="57" t="s">
        <v>1438</v>
      </c>
      <c r="C199" s="56">
        <v>25425.3465</v>
      </c>
      <c r="D199" s="56" t="s">
        <v>1455</v>
      </c>
      <c r="E199">
        <f t="shared" si="16"/>
        <v>-7667.8268665157811</v>
      </c>
      <c r="F199">
        <f t="shared" si="14"/>
        <v>-7668</v>
      </c>
      <c r="G199">
        <f t="shared" si="17"/>
        <v>0.43162999999913154</v>
      </c>
      <c r="H199">
        <f t="shared" si="20"/>
        <v>0.43162999999913154</v>
      </c>
      <c r="S199" s="2">
        <f t="shared" si="18"/>
        <v>10406.8465</v>
      </c>
      <c r="W199" s="5"/>
      <c r="AH199" t="s">
        <v>1296</v>
      </c>
      <c r="AJ199" t="s">
        <v>1212</v>
      </c>
    </row>
    <row r="200" spans="1:36" x14ac:dyDescent="0.2">
      <c r="A200" s="56" t="s">
        <v>465</v>
      </c>
      <c r="B200" s="57" t="s">
        <v>1438</v>
      </c>
      <c r="C200" s="56">
        <v>25480.192999999999</v>
      </c>
      <c r="D200" s="56" t="s">
        <v>1455</v>
      </c>
      <c r="E200">
        <f t="shared" si="16"/>
        <v>-7645.8270851237303</v>
      </c>
      <c r="F200">
        <f t="shared" si="14"/>
        <v>-7646</v>
      </c>
      <c r="G200">
        <f t="shared" si="17"/>
        <v>0.4310849999965285</v>
      </c>
      <c r="H200">
        <f t="shared" si="20"/>
        <v>0.4310849999965285</v>
      </c>
      <c r="S200" s="2">
        <f t="shared" si="18"/>
        <v>10461.692999999999</v>
      </c>
      <c r="W200" s="5"/>
      <c r="AF200">
        <v>10</v>
      </c>
    </row>
    <row r="201" spans="1:36" x14ac:dyDescent="0.2">
      <c r="A201" s="56" t="s">
        <v>454</v>
      </c>
      <c r="B201" s="57" t="s">
        <v>1438</v>
      </c>
      <c r="C201" s="56">
        <v>25502.613000000001</v>
      </c>
      <c r="D201" s="56" t="s">
        <v>1455</v>
      </c>
      <c r="E201">
        <f t="shared" si="16"/>
        <v>-7636.8340755641439</v>
      </c>
      <c r="F201">
        <f t="shared" ref="F201:F264" si="21">ROUND(2*E201,0)/2</f>
        <v>-7637</v>
      </c>
      <c r="G201">
        <f t="shared" si="17"/>
        <v>0.41365750000113621</v>
      </c>
      <c r="H201">
        <f t="shared" si="20"/>
        <v>0.41365750000113621</v>
      </c>
      <c r="S201" s="2">
        <f t="shared" si="18"/>
        <v>10484.113000000001</v>
      </c>
      <c r="W201" s="5"/>
      <c r="AF201">
        <v>12</v>
      </c>
      <c r="AH201" t="s">
        <v>1296</v>
      </c>
      <c r="AJ201" t="s">
        <v>1212</v>
      </c>
    </row>
    <row r="202" spans="1:36" x14ac:dyDescent="0.2">
      <c r="A202" s="56" t="s">
        <v>470</v>
      </c>
      <c r="B202" s="57" t="s">
        <v>1438</v>
      </c>
      <c r="C202" s="56">
        <v>25512.585999999999</v>
      </c>
      <c r="D202" s="56" t="s">
        <v>1455</v>
      </c>
      <c r="E202">
        <f t="shared" si="16"/>
        <v>-7632.8337506605876</v>
      </c>
      <c r="F202">
        <f t="shared" si="21"/>
        <v>-7633</v>
      </c>
      <c r="G202">
        <f t="shared" si="17"/>
        <v>0.41446749999886379</v>
      </c>
      <c r="H202">
        <f t="shared" si="20"/>
        <v>0.41446749999886379</v>
      </c>
      <c r="S202" s="2">
        <f t="shared" si="18"/>
        <v>10494.085999999999</v>
      </c>
      <c r="W202" s="5"/>
      <c r="AF202">
        <v>12</v>
      </c>
    </row>
    <row r="203" spans="1:36" x14ac:dyDescent="0.2">
      <c r="A203" s="56" t="s">
        <v>3338</v>
      </c>
      <c r="B203" s="57" t="s">
        <v>1438</v>
      </c>
      <c r="C203" s="56">
        <v>25552.477900000002</v>
      </c>
      <c r="D203" s="56" t="s">
        <v>1455</v>
      </c>
      <c r="E203">
        <f t="shared" si="16"/>
        <v>-7616.8324911579102</v>
      </c>
      <c r="F203">
        <f t="shared" si="21"/>
        <v>-7617</v>
      </c>
      <c r="G203">
        <f t="shared" si="17"/>
        <v>0.41760749999957625</v>
      </c>
      <c r="H203">
        <f t="shared" si="20"/>
        <v>0.41760749999957625</v>
      </c>
      <c r="S203" s="2">
        <f t="shared" si="18"/>
        <v>10533.977900000002</v>
      </c>
      <c r="W203" s="5"/>
      <c r="AH203" t="s">
        <v>1263</v>
      </c>
      <c r="AJ203" t="s">
        <v>1260</v>
      </c>
    </row>
    <row r="204" spans="1:36" x14ac:dyDescent="0.2">
      <c r="A204" s="56" t="s">
        <v>454</v>
      </c>
      <c r="B204" s="57" t="s">
        <v>1438</v>
      </c>
      <c r="C204" s="56">
        <v>25557.464800000002</v>
      </c>
      <c r="D204" s="56" t="s">
        <v>1455</v>
      </c>
      <c r="E204">
        <f t="shared" si="16"/>
        <v>-7614.8321682599308</v>
      </c>
      <c r="F204">
        <f t="shared" si="21"/>
        <v>-7615</v>
      </c>
      <c r="G204">
        <f t="shared" si="17"/>
        <v>0.41841249999924912</v>
      </c>
      <c r="H204">
        <f t="shared" si="20"/>
        <v>0.41841249999924912</v>
      </c>
      <c r="S204" s="2">
        <f t="shared" si="18"/>
        <v>10538.964800000002</v>
      </c>
      <c r="W204" s="5"/>
      <c r="AF204">
        <v>14</v>
      </c>
      <c r="AH204" t="s">
        <v>1277</v>
      </c>
      <c r="AJ204" t="s">
        <v>1212</v>
      </c>
    </row>
    <row r="205" spans="1:36" x14ac:dyDescent="0.2">
      <c r="A205" s="56" t="s">
        <v>3338</v>
      </c>
      <c r="B205" s="57" t="s">
        <v>1438</v>
      </c>
      <c r="C205" s="56">
        <v>25622.2801</v>
      </c>
      <c r="D205" s="56" t="s">
        <v>1455</v>
      </c>
      <c r="E205">
        <f t="shared" si="16"/>
        <v>-7588.8337466494322</v>
      </c>
      <c r="F205">
        <f t="shared" si="21"/>
        <v>-7589</v>
      </c>
      <c r="G205">
        <f t="shared" si="17"/>
        <v>0.41447749999861117</v>
      </c>
      <c r="H205">
        <f t="shared" si="20"/>
        <v>0.41447749999861117</v>
      </c>
      <c r="S205" s="2">
        <f t="shared" si="18"/>
        <v>10603.7801</v>
      </c>
      <c r="W205" s="5"/>
      <c r="AF205">
        <v>11</v>
      </c>
      <c r="AH205" t="s">
        <v>1308</v>
      </c>
      <c r="AJ205" t="s">
        <v>1260</v>
      </c>
    </row>
    <row r="206" spans="1:36" x14ac:dyDescent="0.2">
      <c r="A206" s="56" t="s">
        <v>454</v>
      </c>
      <c r="B206" s="57" t="s">
        <v>1438</v>
      </c>
      <c r="C206" s="56">
        <v>25672.152999999998</v>
      </c>
      <c r="D206" s="56" t="s">
        <v>1455</v>
      </c>
      <c r="E206">
        <f t="shared" si="16"/>
        <v>-7568.8289533191819</v>
      </c>
      <c r="F206">
        <f t="shared" si="21"/>
        <v>-7569</v>
      </c>
      <c r="G206">
        <f t="shared" si="17"/>
        <v>0.42642749999868101</v>
      </c>
      <c r="H206">
        <f t="shared" si="20"/>
        <v>0.42642749999868101</v>
      </c>
      <c r="S206" s="2">
        <f t="shared" si="18"/>
        <v>10653.652999999998</v>
      </c>
      <c r="W206" s="5"/>
      <c r="AF206">
        <v>11</v>
      </c>
      <c r="AH206" t="s">
        <v>1296</v>
      </c>
      <c r="AJ206" t="s">
        <v>1212</v>
      </c>
    </row>
    <row r="207" spans="1:36" x14ac:dyDescent="0.2">
      <c r="A207" s="56" t="s">
        <v>3545</v>
      </c>
      <c r="B207" s="57" t="s">
        <v>1438</v>
      </c>
      <c r="C207" s="56">
        <v>25682.136999999999</v>
      </c>
      <c r="D207" s="56" t="s">
        <v>1455</v>
      </c>
      <c r="E207">
        <f t="shared" si="16"/>
        <v>-7564.8242161451008</v>
      </c>
      <c r="F207">
        <f t="shared" si="21"/>
        <v>-7565</v>
      </c>
      <c r="G207">
        <f t="shared" si="17"/>
        <v>0.43823749999864958</v>
      </c>
      <c r="H207">
        <f t="shared" si="20"/>
        <v>0.43823749999864958</v>
      </c>
      <c r="S207" s="2">
        <f t="shared" si="18"/>
        <v>10663.636999999999</v>
      </c>
      <c r="W207" s="5"/>
      <c r="AF207">
        <v>24</v>
      </c>
    </row>
    <row r="208" spans="1:36" x14ac:dyDescent="0.2">
      <c r="A208" s="56" t="s">
        <v>3338</v>
      </c>
      <c r="B208" s="57" t="s">
        <v>1438</v>
      </c>
      <c r="C208" s="56">
        <v>25709.53</v>
      </c>
      <c r="D208" s="56" t="s">
        <v>1455</v>
      </c>
      <c r="E208">
        <f t="shared" si="16"/>
        <v>-7553.8364591930167</v>
      </c>
      <c r="F208">
        <f t="shared" si="21"/>
        <v>-7554</v>
      </c>
      <c r="G208">
        <f t="shared" si="17"/>
        <v>0.40771499999755179</v>
      </c>
      <c r="H208">
        <f t="shared" si="20"/>
        <v>0.40771499999755179</v>
      </c>
      <c r="S208" s="2">
        <f t="shared" si="18"/>
        <v>10691.029999999999</v>
      </c>
      <c r="W208" s="5"/>
      <c r="AF208">
        <v>14</v>
      </c>
      <c r="AH208" t="s">
        <v>1289</v>
      </c>
      <c r="AJ208" t="s">
        <v>1260</v>
      </c>
    </row>
    <row r="209" spans="1:36" x14ac:dyDescent="0.2">
      <c r="A209" s="56" t="s">
        <v>454</v>
      </c>
      <c r="B209" s="57" t="s">
        <v>1438</v>
      </c>
      <c r="C209" s="56">
        <v>25734.462800000001</v>
      </c>
      <c r="D209" s="56" t="s">
        <v>1455</v>
      </c>
      <c r="E209">
        <f t="shared" si="16"/>
        <v>-7543.8355265994733</v>
      </c>
      <c r="F209">
        <f t="shared" si="21"/>
        <v>-7544</v>
      </c>
      <c r="G209">
        <f t="shared" si="17"/>
        <v>0.410039999998844</v>
      </c>
      <c r="H209">
        <f t="shared" si="20"/>
        <v>0.410039999998844</v>
      </c>
      <c r="S209" s="2">
        <f t="shared" si="18"/>
        <v>10715.962800000001</v>
      </c>
      <c r="W209" s="5"/>
      <c r="AH209" t="s">
        <v>1296</v>
      </c>
      <c r="AJ209" t="s">
        <v>1212</v>
      </c>
    </row>
    <row r="210" spans="1:36" x14ac:dyDescent="0.2">
      <c r="A210" s="56" t="s">
        <v>3545</v>
      </c>
      <c r="B210" s="57" t="s">
        <v>1438</v>
      </c>
      <c r="C210" s="56">
        <v>25901.486799999999</v>
      </c>
      <c r="D210" s="56" t="s">
        <v>1455</v>
      </c>
      <c r="E210">
        <f t="shared" si="16"/>
        <v>-7476.8396109580754</v>
      </c>
      <c r="F210">
        <f t="shared" si="21"/>
        <v>-7477</v>
      </c>
      <c r="G210">
        <f t="shared" si="17"/>
        <v>0.39985749999686959</v>
      </c>
      <c r="H210">
        <f t="shared" si="20"/>
        <v>0.39985749999686959</v>
      </c>
      <c r="S210" s="2">
        <f t="shared" si="18"/>
        <v>10882.986799999999</v>
      </c>
      <c r="W210" s="5"/>
      <c r="AF210">
        <v>5</v>
      </c>
    </row>
    <row r="211" spans="1:36" x14ac:dyDescent="0.2">
      <c r="A211" s="56" t="s">
        <v>3545</v>
      </c>
      <c r="B211" s="57" t="s">
        <v>1438</v>
      </c>
      <c r="C211" s="56">
        <v>25966.303100000001</v>
      </c>
      <c r="D211" s="56" t="s">
        <v>1455</v>
      </c>
      <c r="E211">
        <f t="shared" si="16"/>
        <v>-7450.8407882320735</v>
      </c>
      <c r="F211">
        <f t="shared" si="21"/>
        <v>-7451</v>
      </c>
      <c r="G211">
        <f t="shared" si="17"/>
        <v>0.39692250000007334</v>
      </c>
      <c r="H211">
        <f t="shared" si="20"/>
        <v>0.39692250000007334</v>
      </c>
      <c r="S211" s="2">
        <f t="shared" si="18"/>
        <v>10947.803100000001</v>
      </c>
      <c r="W211" s="5"/>
    </row>
    <row r="212" spans="1:36" x14ac:dyDescent="0.2">
      <c r="A212" s="56" t="s">
        <v>3545</v>
      </c>
      <c r="B212" s="57" t="s">
        <v>1438</v>
      </c>
      <c r="C212" s="56">
        <v>26068.512999999999</v>
      </c>
      <c r="D212" s="56" t="s">
        <v>1455</v>
      </c>
      <c r="E212">
        <f t="shared" si="16"/>
        <v>-7409.8428128625719</v>
      </c>
      <c r="F212">
        <f t="shared" si="21"/>
        <v>-7410</v>
      </c>
      <c r="G212">
        <f t="shared" si="17"/>
        <v>0.39187499999752617</v>
      </c>
      <c r="H212">
        <f t="shared" si="20"/>
        <v>0.39187499999752617</v>
      </c>
      <c r="S212" s="2">
        <f t="shared" si="18"/>
        <v>11050.012999999999</v>
      </c>
      <c r="W212" s="5"/>
      <c r="AF212">
        <v>15</v>
      </c>
    </row>
    <row r="213" spans="1:36" x14ac:dyDescent="0.2">
      <c r="A213" s="56" t="s">
        <v>3545</v>
      </c>
      <c r="B213" s="57" t="s">
        <v>1438</v>
      </c>
      <c r="C213" s="56">
        <v>26260.4696</v>
      </c>
      <c r="D213" s="56" t="s">
        <v>1455</v>
      </c>
      <c r="E213">
        <f t="shared" ref="E213:E276" si="22">+(C213-C$7)/C$8</f>
        <v>-7332.8460448507303</v>
      </c>
      <c r="F213">
        <f t="shared" si="21"/>
        <v>-7333</v>
      </c>
      <c r="G213">
        <f t="shared" ref="G213:G276" si="23">+C213-(C$7+F213*C$8)</f>
        <v>0.38381749999825843</v>
      </c>
      <c r="H213">
        <f t="shared" si="20"/>
        <v>0.38381749999825843</v>
      </c>
      <c r="S213" s="2">
        <f t="shared" ref="S213:S276" si="24">+C213-15018.5</f>
        <v>11241.9696</v>
      </c>
      <c r="W213" s="5"/>
      <c r="AF213">
        <v>6</v>
      </c>
      <c r="AH213" t="s">
        <v>1213</v>
      </c>
      <c r="AJ213" t="s">
        <v>1212</v>
      </c>
    </row>
    <row r="214" spans="1:36" x14ac:dyDescent="0.2">
      <c r="A214" s="56" t="s">
        <v>3545</v>
      </c>
      <c r="B214" s="57" t="s">
        <v>1438</v>
      </c>
      <c r="C214" s="56">
        <v>26270.439399999999</v>
      </c>
      <c r="D214" s="56" t="s">
        <v>1455</v>
      </c>
      <c r="E214">
        <f t="shared" si="22"/>
        <v>-7328.8470035167811</v>
      </c>
      <c r="F214">
        <f t="shared" si="21"/>
        <v>-7329</v>
      </c>
      <c r="G214">
        <f t="shared" si="23"/>
        <v>0.38142749999678927</v>
      </c>
      <c r="H214">
        <f t="shared" si="20"/>
        <v>0.38142749999678927</v>
      </c>
      <c r="S214" s="2">
        <f t="shared" si="24"/>
        <v>11251.939399999999</v>
      </c>
      <c r="W214" s="5"/>
      <c r="AH214" t="s">
        <v>1213</v>
      </c>
      <c r="AJ214" t="s">
        <v>1212</v>
      </c>
    </row>
    <row r="215" spans="1:36" x14ac:dyDescent="0.2">
      <c r="A215" s="56" t="s">
        <v>3545</v>
      </c>
      <c r="B215" s="57" t="s">
        <v>1438</v>
      </c>
      <c r="C215" s="56">
        <v>26624.437000000002</v>
      </c>
      <c r="D215" s="56" t="s">
        <v>1455</v>
      </c>
      <c r="E215">
        <f t="shared" si="22"/>
        <v>-7186.8530784110608</v>
      </c>
      <c r="F215">
        <f t="shared" si="21"/>
        <v>-7187</v>
      </c>
      <c r="G215">
        <f t="shared" si="23"/>
        <v>0.36628249999921536</v>
      </c>
      <c r="H215">
        <f t="shared" si="20"/>
        <v>0.36628249999921536</v>
      </c>
      <c r="S215" s="2">
        <f t="shared" si="24"/>
        <v>11605.937000000002</v>
      </c>
      <c r="W215" s="5"/>
      <c r="AF215">
        <v>12</v>
      </c>
    </row>
    <row r="216" spans="1:36" x14ac:dyDescent="0.2">
      <c r="A216" s="56" t="s">
        <v>3545</v>
      </c>
      <c r="B216" s="57" t="s">
        <v>1438</v>
      </c>
      <c r="C216" s="56">
        <v>26868.748</v>
      </c>
      <c r="D216" s="56" t="s">
        <v>1455</v>
      </c>
      <c r="E216">
        <f t="shared" si="22"/>
        <v>-7088.8561489502308</v>
      </c>
      <c r="F216">
        <f t="shared" si="21"/>
        <v>-7089</v>
      </c>
      <c r="G216">
        <f t="shared" si="23"/>
        <v>0.35862749999796506</v>
      </c>
      <c r="H216">
        <f t="shared" si="20"/>
        <v>0.35862749999796506</v>
      </c>
      <c r="S216" s="2">
        <f t="shared" si="24"/>
        <v>11850.248</v>
      </c>
      <c r="W216" s="5"/>
      <c r="AF216">
        <v>15</v>
      </c>
    </row>
    <row r="217" spans="1:36" x14ac:dyDescent="0.2">
      <c r="A217" s="56" t="s">
        <v>3545</v>
      </c>
      <c r="B217" s="57" t="s">
        <v>1438</v>
      </c>
      <c r="C217" s="56">
        <v>27292.57</v>
      </c>
      <c r="D217" s="56" t="s">
        <v>1455</v>
      </c>
      <c r="E217">
        <f t="shared" si="22"/>
        <v>-6918.8545745718848</v>
      </c>
      <c r="F217">
        <f t="shared" si="21"/>
        <v>-6919</v>
      </c>
      <c r="G217">
        <f t="shared" si="23"/>
        <v>0.36255249999885564</v>
      </c>
      <c r="H217">
        <f t="shared" si="20"/>
        <v>0.36255249999885564</v>
      </c>
      <c r="S217" s="2">
        <f t="shared" si="24"/>
        <v>12274.07</v>
      </c>
      <c r="W217" s="5"/>
      <c r="AF217">
        <v>12</v>
      </c>
    </row>
    <row r="218" spans="1:36" x14ac:dyDescent="0.2">
      <c r="A218" s="56" t="s">
        <v>3545</v>
      </c>
      <c r="B218" s="57" t="s">
        <v>1438</v>
      </c>
      <c r="C218" s="56">
        <v>27327.452499999999</v>
      </c>
      <c r="D218" s="56" t="s">
        <v>1455</v>
      </c>
      <c r="E218">
        <f t="shared" si="22"/>
        <v>-6904.8626630659874</v>
      </c>
      <c r="F218">
        <f t="shared" si="21"/>
        <v>-6905</v>
      </c>
      <c r="G218">
        <f t="shared" si="23"/>
        <v>0.34238749999713036</v>
      </c>
      <c r="H218">
        <f t="shared" si="20"/>
        <v>0.34238749999713036</v>
      </c>
      <c r="S218" s="2">
        <f t="shared" si="24"/>
        <v>12308.952499999999</v>
      </c>
      <c r="W218" s="5"/>
    </row>
    <row r="219" spans="1:36" x14ac:dyDescent="0.2">
      <c r="A219" s="56" t="s">
        <v>3545</v>
      </c>
      <c r="B219" s="57" t="s">
        <v>1438</v>
      </c>
      <c r="C219" s="56">
        <v>27676.456600000001</v>
      </c>
      <c r="D219" s="56" t="s">
        <v>1455</v>
      </c>
      <c r="E219">
        <f t="shared" si="22"/>
        <v>-6764.8717082205612</v>
      </c>
      <c r="F219">
        <f t="shared" si="21"/>
        <v>-6765</v>
      </c>
      <c r="G219">
        <f t="shared" si="23"/>
        <v>0.31983749999926658</v>
      </c>
      <c r="H219">
        <f t="shared" si="20"/>
        <v>0.31983749999926658</v>
      </c>
      <c r="S219" s="2">
        <f t="shared" si="24"/>
        <v>12657.956600000001</v>
      </c>
      <c r="W219" s="5"/>
      <c r="AF219">
        <v>12</v>
      </c>
    </row>
    <row r="220" spans="1:36" x14ac:dyDescent="0.2">
      <c r="A220" s="56" t="s">
        <v>3545</v>
      </c>
      <c r="B220" s="57" t="s">
        <v>1438</v>
      </c>
      <c r="C220" s="56">
        <v>27721.331999999999</v>
      </c>
      <c r="D220" s="56" t="s">
        <v>1455</v>
      </c>
      <c r="E220">
        <f t="shared" si="22"/>
        <v>-6746.8714896126139</v>
      </c>
      <c r="F220">
        <f t="shared" si="21"/>
        <v>-6747</v>
      </c>
      <c r="G220">
        <f t="shared" si="23"/>
        <v>0.32038249999823165</v>
      </c>
      <c r="H220">
        <f t="shared" si="20"/>
        <v>0.32038249999823165</v>
      </c>
      <c r="S220" s="2">
        <f t="shared" si="24"/>
        <v>12702.831999999999</v>
      </c>
      <c r="W220" s="5"/>
      <c r="AF220">
        <v>17</v>
      </c>
    </row>
    <row r="221" spans="1:36" x14ac:dyDescent="0.2">
      <c r="A221" s="56" t="s">
        <v>518</v>
      </c>
      <c r="B221" s="57" t="s">
        <v>1438</v>
      </c>
      <c r="C221" s="56">
        <v>27743.765800000001</v>
      </c>
      <c r="D221" s="56" t="s">
        <v>1455</v>
      </c>
      <c r="E221">
        <f t="shared" si="22"/>
        <v>-6737.8729446590969</v>
      </c>
      <c r="F221">
        <f t="shared" si="21"/>
        <v>-6738</v>
      </c>
      <c r="G221">
        <f t="shared" si="23"/>
        <v>0.31675499999983003</v>
      </c>
      <c r="H221">
        <f t="shared" si="20"/>
        <v>0.31675499999983003</v>
      </c>
      <c r="S221" s="2">
        <f t="shared" si="24"/>
        <v>12725.265800000001</v>
      </c>
      <c r="W221" s="5"/>
      <c r="AF221">
        <v>7</v>
      </c>
      <c r="AH221" t="s">
        <v>1263</v>
      </c>
      <c r="AJ221" t="s">
        <v>1260</v>
      </c>
    </row>
    <row r="222" spans="1:36" x14ac:dyDescent="0.2">
      <c r="A222" s="56" t="s">
        <v>518</v>
      </c>
      <c r="B222" s="57" t="s">
        <v>1438</v>
      </c>
      <c r="C222" s="56">
        <v>27753.723000000002</v>
      </c>
      <c r="D222" s="56" t="s">
        <v>1455</v>
      </c>
      <c r="E222">
        <f t="shared" si="22"/>
        <v>-6733.8789573804752</v>
      </c>
      <c r="F222">
        <f t="shared" si="21"/>
        <v>-6734</v>
      </c>
      <c r="G222">
        <f t="shared" si="23"/>
        <v>0.30176500000015949</v>
      </c>
      <c r="H222">
        <f t="shared" si="20"/>
        <v>0.30176500000015949</v>
      </c>
      <c r="S222" s="2">
        <f t="shared" si="24"/>
        <v>12735.223000000002</v>
      </c>
      <c r="W222" s="5"/>
      <c r="AF222">
        <v>12</v>
      </c>
    </row>
    <row r="223" spans="1:36" x14ac:dyDescent="0.2">
      <c r="A223" s="56" t="s">
        <v>518</v>
      </c>
      <c r="B223" s="57" t="s">
        <v>1438</v>
      </c>
      <c r="C223" s="56">
        <v>27756.237000000001</v>
      </c>
      <c r="D223" s="56" t="s">
        <v>1455</v>
      </c>
      <c r="E223">
        <f t="shared" si="22"/>
        <v>-6732.8705530079151</v>
      </c>
      <c r="F223">
        <f t="shared" si="21"/>
        <v>-6733</v>
      </c>
      <c r="G223">
        <f t="shared" si="23"/>
        <v>0.32271749999927124</v>
      </c>
      <c r="H223">
        <f t="shared" si="20"/>
        <v>0.32271749999927124</v>
      </c>
      <c r="S223" s="2">
        <f t="shared" si="24"/>
        <v>12737.737000000001</v>
      </c>
      <c r="W223" s="5"/>
      <c r="AF223">
        <v>12</v>
      </c>
      <c r="AH223" t="s">
        <v>1263</v>
      </c>
      <c r="AJ223" t="s">
        <v>1260</v>
      </c>
    </row>
    <row r="224" spans="1:36" x14ac:dyDescent="0.2">
      <c r="A224" s="56" t="s">
        <v>525</v>
      </c>
      <c r="B224" s="57" t="s">
        <v>1438</v>
      </c>
      <c r="C224" s="56">
        <v>27781.172999999999</v>
      </c>
      <c r="D224" s="56" t="s">
        <v>1455</v>
      </c>
      <c r="E224">
        <f t="shared" si="22"/>
        <v>-6722.8683368447664</v>
      </c>
      <c r="F224">
        <f t="shared" si="21"/>
        <v>-6723</v>
      </c>
      <c r="G224">
        <f t="shared" si="23"/>
        <v>0.32824249999612221</v>
      </c>
      <c r="H224">
        <f t="shared" ref="H224:H248" si="25">+G224</f>
        <v>0.32824249999612221</v>
      </c>
      <c r="S224" s="2">
        <f t="shared" si="24"/>
        <v>12762.672999999999</v>
      </c>
      <c r="W224" s="5"/>
      <c r="AF224">
        <v>19</v>
      </c>
      <c r="AH224" t="s">
        <v>1264</v>
      </c>
      <c r="AJ224" t="s">
        <v>1260</v>
      </c>
    </row>
    <row r="225" spans="1:36" x14ac:dyDescent="0.2">
      <c r="A225" s="56" t="s">
        <v>525</v>
      </c>
      <c r="B225" s="57" t="s">
        <v>1438</v>
      </c>
      <c r="C225" s="56">
        <v>27853.456999999999</v>
      </c>
      <c r="D225" s="56" t="s">
        <v>1455</v>
      </c>
      <c r="E225">
        <f t="shared" si="22"/>
        <v>-6693.8741038828994</v>
      </c>
      <c r="F225">
        <f t="shared" si="21"/>
        <v>-6694</v>
      </c>
      <c r="G225">
        <f t="shared" si="23"/>
        <v>0.31386499999644002</v>
      </c>
      <c r="H225">
        <f t="shared" si="25"/>
        <v>0.31386499999644002</v>
      </c>
      <c r="S225" s="2">
        <f t="shared" si="24"/>
        <v>12834.956999999999</v>
      </c>
      <c r="W225" s="5"/>
      <c r="AF225">
        <v>5</v>
      </c>
      <c r="AH225" t="s">
        <v>1213</v>
      </c>
      <c r="AJ225" t="s">
        <v>1212</v>
      </c>
    </row>
    <row r="226" spans="1:36" x14ac:dyDescent="0.2">
      <c r="A226" s="56" t="s">
        <v>454</v>
      </c>
      <c r="B226" s="57" t="s">
        <v>1438</v>
      </c>
      <c r="C226" s="56">
        <v>27858.447</v>
      </c>
      <c r="D226" s="56" t="s">
        <v>1455</v>
      </c>
      <c r="E226">
        <f t="shared" si="22"/>
        <v>-6691.8725375268623</v>
      </c>
      <c r="F226">
        <f t="shared" si="21"/>
        <v>-6692</v>
      </c>
      <c r="G226">
        <f t="shared" si="23"/>
        <v>0.31776999999783584</v>
      </c>
      <c r="H226">
        <f t="shared" si="25"/>
        <v>0.31776999999783584</v>
      </c>
      <c r="S226" s="2">
        <f t="shared" si="24"/>
        <v>12839.947</v>
      </c>
      <c r="W226" s="5"/>
      <c r="AJ226" t="s">
        <v>1288</v>
      </c>
    </row>
    <row r="227" spans="1:36" x14ac:dyDescent="0.2">
      <c r="A227" s="56" t="s">
        <v>525</v>
      </c>
      <c r="B227" s="57" t="s">
        <v>1438</v>
      </c>
      <c r="C227" s="56">
        <v>27868.403999999999</v>
      </c>
      <c r="D227" s="56" t="s">
        <v>1455</v>
      </c>
      <c r="E227">
        <f t="shared" si="22"/>
        <v>-6687.8786304713421</v>
      </c>
      <c r="F227">
        <f t="shared" si="21"/>
        <v>-6688</v>
      </c>
      <c r="G227">
        <f t="shared" si="23"/>
        <v>0.30257999999594176</v>
      </c>
      <c r="H227">
        <f t="shared" si="25"/>
        <v>0.30257999999594176</v>
      </c>
      <c r="S227" s="2">
        <f t="shared" si="24"/>
        <v>12849.903999999999</v>
      </c>
      <c r="W227" s="5"/>
      <c r="AH227" t="s">
        <v>1213</v>
      </c>
      <c r="AJ227" t="s">
        <v>1212</v>
      </c>
    </row>
    <row r="228" spans="1:36" x14ac:dyDescent="0.2">
      <c r="A228" s="56" t="s">
        <v>454</v>
      </c>
      <c r="B228" s="57" t="s">
        <v>1438</v>
      </c>
      <c r="C228" s="56">
        <v>27878.377</v>
      </c>
      <c r="D228" s="56" t="s">
        <v>1455</v>
      </c>
      <c r="E228">
        <f t="shared" si="22"/>
        <v>-6683.8783055677841</v>
      </c>
      <c r="F228">
        <f t="shared" si="21"/>
        <v>-6684</v>
      </c>
      <c r="G228">
        <f t="shared" si="23"/>
        <v>0.30339000000094529</v>
      </c>
      <c r="H228">
        <f t="shared" si="25"/>
        <v>0.30339000000094529</v>
      </c>
      <c r="S228" s="2">
        <f t="shared" si="24"/>
        <v>12859.877</v>
      </c>
      <c r="W228" s="5"/>
      <c r="AH228" t="s">
        <v>1296</v>
      </c>
      <c r="AJ228" t="s">
        <v>1212</v>
      </c>
    </row>
    <row r="229" spans="1:36" x14ac:dyDescent="0.2">
      <c r="A229" s="56" t="s">
        <v>525</v>
      </c>
      <c r="B229" s="57" t="s">
        <v>1438</v>
      </c>
      <c r="C229" s="56">
        <v>27883.368999999999</v>
      </c>
      <c r="D229" s="56" t="s">
        <v>1455</v>
      </c>
      <c r="E229">
        <f t="shared" si="22"/>
        <v>-6681.875936980744</v>
      </c>
      <c r="F229">
        <f t="shared" si="21"/>
        <v>-6682</v>
      </c>
      <c r="G229">
        <f t="shared" si="23"/>
        <v>0.30929499999911059</v>
      </c>
      <c r="H229">
        <f t="shared" si="25"/>
        <v>0.30929499999911059</v>
      </c>
      <c r="S229" s="2">
        <f t="shared" si="24"/>
        <v>12864.868999999999</v>
      </c>
      <c r="W229" s="5"/>
      <c r="AH229" t="s">
        <v>1213</v>
      </c>
      <c r="AJ229" t="s">
        <v>1212</v>
      </c>
    </row>
    <row r="230" spans="1:36" x14ac:dyDescent="0.2">
      <c r="A230" s="56" t="s">
        <v>538</v>
      </c>
      <c r="B230" s="57" t="s">
        <v>1438</v>
      </c>
      <c r="C230" s="56">
        <v>27893.34</v>
      </c>
      <c r="D230" s="56" t="s">
        <v>1455</v>
      </c>
      <c r="E230">
        <f t="shared" si="22"/>
        <v>-6677.8764143081917</v>
      </c>
      <c r="F230">
        <f t="shared" si="21"/>
        <v>-6678</v>
      </c>
      <c r="G230">
        <f t="shared" si="23"/>
        <v>0.30810500000006869</v>
      </c>
      <c r="H230">
        <f t="shared" si="25"/>
        <v>0.30810500000006869</v>
      </c>
      <c r="S230" s="2">
        <f t="shared" si="24"/>
        <v>12874.84</v>
      </c>
      <c r="W230" s="5"/>
    </row>
    <row r="231" spans="1:36" x14ac:dyDescent="0.2">
      <c r="A231" s="56" t="s">
        <v>454</v>
      </c>
      <c r="B231" s="57" t="s">
        <v>1438</v>
      </c>
      <c r="C231" s="56">
        <v>27908.303</v>
      </c>
      <c r="D231" s="56" t="s">
        <v>1455</v>
      </c>
      <c r="E231">
        <f t="shared" si="22"/>
        <v>-6671.8745230485983</v>
      </c>
      <c r="F231">
        <f t="shared" si="21"/>
        <v>-6672</v>
      </c>
      <c r="G231">
        <f t="shared" si="23"/>
        <v>0.31281999999919208</v>
      </c>
      <c r="H231">
        <f t="shared" si="25"/>
        <v>0.31281999999919208</v>
      </c>
      <c r="S231" s="2">
        <f t="shared" si="24"/>
        <v>12889.803</v>
      </c>
      <c r="W231" s="5"/>
    </row>
    <row r="232" spans="1:36" x14ac:dyDescent="0.2">
      <c r="A232" s="56" t="s">
        <v>3545</v>
      </c>
      <c r="B232" s="57" t="s">
        <v>1438</v>
      </c>
      <c r="C232" s="56">
        <v>27913.287</v>
      </c>
      <c r="D232" s="56" t="s">
        <v>1455</v>
      </c>
      <c r="E232">
        <f t="shared" si="22"/>
        <v>-6669.8753633855758</v>
      </c>
      <c r="F232">
        <f t="shared" si="21"/>
        <v>-6670</v>
      </c>
      <c r="G232">
        <f t="shared" si="23"/>
        <v>0.31072499999936554</v>
      </c>
      <c r="H232">
        <f t="shared" si="25"/>
        <v>0.31072499999936554</v>
      </c>
      <c r="S232" s="2">
        <f t="shared" si="24"/>
        <v>12894.787</v>
      </c>
      <c r="W232" s="5"/>
      <c r="AH232" t="s">
        <v>1220</v>
      </c>
      <c r="AJ232" t="s">
        <v>1212</v>
      </c>
    </row>
    <row r="233" spans="1:36" x14ac:dyDescent="0.2">
      <c r="A233" s="56" t="s">
        <v>454</v>
      </c>
      <c r="B233" s="57" t="s">
        <v>1438</v>
      </c>
      <c r="C233" s="56">
        <v>27928.238000000001</v>
      </c>
      <c r="D233" s="56" t="s">
        <v>1455</v>
      </c>
      <c r="E233">
        <f t="shared" si="22"/>
        <v>-6663.8782855120089</v>
      </c>
      <c r="F233">
        <f t="shared" si="21"/>
        <v>-6664</v>
      </c>
      <c r="G233">
        <f t="shared" si="23"/>
        <v>0.30343999999968219</v>
      </c>
      <c r="H233">
        <f t="shared" si="25"/>
        <v>0.30343999999968219</v>
      </c>
      <c r="S233" s="2">
        <f t="shared" si="24"/>
        <v>12909.738000000001</v>
      </c>
      <c r="W233" s="5"/>
      <c r="AH233" t="s">
        <v>1277</v>
      </c>
      <c r="AJ233" t="s">
        <v>1212</v>
      </c>
    </row>
    <row r="234" spans="1:36" x14ac:dyDescent="0.2">
      <c r="A234" s="56" t="s">
        <v>454</v>
      </c>
      <c r="B234" s="57" t="s">
        <v>1438</v>
      </c>
      <c r="C234" s="56">
        <v>27960.655999999999</v>
      </c>
      <c r="D234" s="56" t="s">
        <v>1455</v>
      </c>
      <c r="E234">
        <f t="shared" si="22"/>
        <v>-6650.8749231613128</v>
      </c>
      <c r="F234">
        <f t="shared" si="21"/>
        <v>-6651</v>
      </c>
      <c r="G234">
        <f t="shared" si="23"/>
        <v>0.31182249999619671</v>
      </c>
      <c r="H234">
        <f t="shared" si="25"/>
        <v>0.31182249999619671</v>
      </c>
      <c r="S234" s="2">
        <f t="shared" si="24"/>
        <v>12942.155999999999</v>
      </c>
      <c r="W234" s="5"/>
      <c r="AH234" t="s">
        <v>1296</v>
      </c>
      <c r="AJ234" t="s">
        <v>1212</v>
      </c>
    </row>
    <row r="235" spans="1:36" x14ac:dyDescent="0.2">
      <c r="A235" s="56" t="s">
        <v>549</v>
      </c>
      <c r="B235" s="57" t="s">
        <v>1438</v>
      </c>
      <c r="C235" s="56">
        <v>28010.510999999999</v>
      </c>
      <c r="D235" s="56" t="s">
        <v>1455</v>
      </c>
      <c r="E235">
        <f t="shared" si="22"/>
        <v>-6630.8773097985504</v>
      </c>
      <c r="F235">
        <f t="shared" si="21"/>
        <v>-6631</v>
      </c>
      <c r="G235">
        <f t="shared" si="23"/>
        <v>0.30587249999734922</v>
      </c>
      <c r="H235">
        <f t="shared" si="25"/>
        <v>0.30587249999734922</v>
      </c>
      <c r="S235" s="2">
        <f t="shared" si="24"/>
        <v>12992.010999999999</v>
      </c>
      <c r="W235" s="5"/>
    </row>
    <row r="236" spans="1:36" x14ac:dyDescent="0.2">
      <c r="A236" s="56" t="s">
        <v>549</v>
      </c>
      <c r="B236" s="57" t="s">
        <v>1438</v>
      </c>
      <c r="C236" s="56">
        <v>28479.182000000001</v>
      </c>
      <c r="D236" s="56" t="s">
        <v>1455</v>
      </c>
      <c r="E236">
        <f t="shared" si="22"/>
        <v>-6442.8861062615133</v>
      </c>
      <c r="F236">
        <f t="shared" si="21"/>
        <v>-6443</v>
      </c>
      <c r="G236">
        <f t="shared" si="23"/>
        <v>0.28394249999837484</v>
      </c>
      <c r="H236">
        <f t="shared" si="25"/>
        <v>0.28394249999837484</v>
      </c>
      <c r="S236" s="2">
        <f t="shared" si="24"/>
        <v>13460.682000000001</v>
      </c>
      <c r="W236" s="5"/>
    </row>
    <row r="237" spans="1:36" x14ac:dyDescent="0.2">
      <c r="A237" s="56" t="s">
        <v>554</v>
      </c>
      <c r="B237" s="57" t="s">
        <v>1438</v>
      </c>
      <c r="C237" s="56">
        <v>28606.32</v>
      </c>
      <c r="D237" s="56" t="s">
        <v>1455</v>
      </c>
      <c r="E237">
        <f t="shared" si="22"/>
        <v>-6391.8890835413295</v>
      </c>
      <c r="F237">
        <f t="shared" si="21"/>
        <v>-6392</v>
      </c>
      <c r="G237">
        <f t="shared" si="23"/>
        <v>0.27651999999943655</v>
      </c>
      <c r="H237">
        <f t="shared" si="25"/>
        <v>0.27651999999943655</v>
      </c>
      <c r="S237" s="2">
        <f t="shared" si="24"/>
        <v>13587.82</v>
      </c>
      <c r="W237" s="5"/>
      <c r="AJ237" t="s">
        <v>1288</v>
      </c>
    </row>
    <row r="238" spans="1:36" x14ac:dyDescent="0.2">
      <c r="A238" s="56" t="s">
        <v>554</v>
      </c>
      <c r="B238" s="57" t="s">
        <v>1438</v>
      </c>
      <c r="C238" s="56">
        <v>28778.33</v>
      </c>
      <c r="D238" s="56" t="s">
        <v>1455</v>
      </c>
      <c r="E238">
        <f t="shared" si="22"/>
        <v>-6322.8932060059024</v>
      </c>
      <c r="F238">
        <f t="shared" si="21"/>
        <v>-6323</v>
      </c>
      <c r="G238">
        <f t="shared" si="23"/>
        <v>0.26624250000168104</v>
      </c>
      <c r="H238">
        <f t="shared" si="25"/>
        <v>0.26624250000168104</v>
      </c>
      <c r="S238" s="2">
        <f t="shared" si="24"/>
        <v>13759.830000000002</v>
      </c>
      <c r="W238" s="5"/>
      <c r="AH238" t="s">
        <v>1289</v>
      </c>
      <c r="AJ238" t="s">
        <v>1260</v>
      </c>
    </row>
    <row r="239" spans="1:36" x14ac:dyDescent="0.2">
      <c r="A239" s="56" t="s">
        <v>559</v>
      </c>
      <c r="B239" s="57" t="s">
        <v>1438</v>
      </c>
      <c r="C239" s="56">
        <v>28920.394</v>
      </c>
      <c r="D239" s="56" t="s">
        <v>1455</v>
      </c>
      <c r="E239">
        <f t="shared" si="22"/>
        <v>-6265.9091332997068</v>
      </c>
      <c r="F239">
        <f t="shared" si="21"/>
        <v>-6266</v>
      </c>
      <c r="G239">
        <f t="shared" si="23"/>
        <v>0.2265350000016042</v>
      </c>
      <c r="H239">
        <f t="shared" si="25"/>
        <v>0.2265350000016042</v>
      </c>
      <c r="S239" s="2">
        <f t="shared" si="24"/>
        <v>13901.894</v>
      </c>
      <c r="W239" s="5"/>
      <c r="AH239" t="s">
        <v>1258</v>
      </c>
      <c r="AJ239" t="s">
        <v>1260</v>
      </c>
    </row>
    <row r="240" spans="1:36" x14ac:dyDescent="0.2">
      <c r="A240" s="56" t="s">
        <v>554</v>
      </c>
      <c r="B240" s="57" t="s">
        <v>1438</v>
      </c>
      <c r="C240" s="56">
        <v>29087.45</v>
      </c>
      <c r="D240" s="56" t="s">
        <v>1455</v>
      </c>
      <c r="E240">
        <f t="shared" si="22"/>
        <v>-6198.9003819622376</v>
      </c>
      <c r="F240">
        <f t="shared" si="21"/>
        <v>-6199</v>
      </c>
      <c r="G240">
        <f t="shared" si="23"/>
        <v>0.2483524999988731</v>
      </c>
      <c r="H240">
        <f t="shared" si="25"/>
        <v>0.2483524999988731</v>
      </c>
      <c r="S240" s="2">
        <f t="shared" si="24"/>
        <v>14068.95</v>
      </c>
      <c r="W240" s="5"/>
      <c r="AF240">
        <v>5</v>
      </c>
      <c r="AJ240" t="s">
        <v>1288</v>
      </c>
    </row>
    <row r="241" spans="1:36" x14ac:dyDescent="0.2">
      <c r="A241" s="56" t="s">
        <v>559</v>
      </c>
      <c r="B241" s="57" t="s">
        <v>1438</v>
      </c>
      <c r="C241" s="56">
        <v>29284.394</v>
      </c>
      <c r="D241" s="56" t="s">
        <v>1455</v>
      </c>
      <c r="E241">
        <f t="shared" si="22"/>
        <v>-6119.9030904946658</v>
      </c>
      <c r="F241">
        <f t="shared" si="21"/>
        <v>-6120</v>
      </c>
      <c r="G241">
        <f t="shared" si="23"/>
        <v>0.24160000000119908</v>
      </c>
      <c r="H241">
        <f t="shared" si="25"/>
        <v>0.24160000000119908</v>
      </c>
      <c r="S241" s="2">
        <f t="shared" si="24"/>
        <v>14265.894</v>
      </c>
      <c r="W241" s="5"/>
      <c r="AF241">
        <v>8</v>
      </c>
      <c r="AH241" t="s">
        <v>1213</v>
      </c>
      <c r="AJ241" t="s">
        <v>1212</v>
      </c>
    </row>
    <row r="242" spans="1:36" x14ac:dyDescent="0.2">
      <c r="A242" s="56" t="s">
        <v>554</v>
      </c>
      <c r="B242" s="57" t="s">
        <v>1438</v>
      </c>
      <c r="C242" s="56">
        <v>29433.744999999999</v>
      </c>
      <c r="D242" s="56" t="s">
        <v>1455</v>
      </c>
      <c r="E242">
        <f t="shared" si="22"/>
        <v>-6059.9960891238543</v>
      </c>
      <c r="F242">
        <f t="shared" si="21"/>
        <v>-6060</v>
      </c>
      <c r="G242">
        <f t="shared" si="23"/>
        <v>9.7499999974388629E-3</v>
      </c>
      <c r="H242">
        <f t="shared" si="25"/>
        <v>9.7499999974388629E-3</v>
      </c>
      <c r="S242" s="2">
        <f t="shared" si="24"/>
        <v>14415.244999999999</v>
      </c>
      <c r="W242" s="5"/>
    </row>
    <row r="243" spans="1:36" x14ac:dyDescent="0.2">
      <c r="A243" s="13" t="s">
        <v>1442</v>
      </c>
      <c r="B243" s="12"/>
      <c r="C243" s="18">
        <v>30008.316434</v>
      </c>
      <c r="D243" s="18"/>
      <c r="E243">
        <f t="shared" si="22"/>
        <v>-5829.5265798184755</v>
      </c>
      <c r="F243">
        <f t="shared" si="21"/>
        <v>-5829.5</v>
      </c>
      <c r="G243">
        <f t="shared" si="23"/>
        <v>-6.6264749999390915E-2</v>
      </c>
      <c r="H243">
        <f t="shared" si="25"/>
        <v>-6.6264749999390915E-2</v>
      </c>
      <c r="R243" t="s">
        <v>3059</v>
      </c>
      <c r="S243" s="2">
        <f t="shared" si="24"/>
        <v>14989.816434</v>
      </c>
      <c r="W243" s="5"/>
    </row>
    <row r="244" spans="1:36" x14ac:dyDescent="0.2">
      <c r="A244" s="56" t="s">
        <v>3545</v>
      </c>
      <c r="B244" s="57" t="s">
        <v>1438</v>
      </c>
      <c r="C244" s="56">
        <v>32168.7035</v>
      </c>
      <c r="D244" s="56" t="s">
        <v>1455</v>
      </c>
      <c r="E244">
        <f t="shared" si="22"/>
        <v>-4962.9618368683314</v>
      </c>
      <c r="F244">
        <f t="shared" si="21"/>
        <v>-4963</v>
      </c>
      <c r="G244">
        <f t="shared" si="23"/>
        <v>9.5142499998473795E-2</v>
      </c>
      <c r="H244">
        <f t="shared" si="25"/>
        <v>9.5142499998473795E-2</v>
      </c>
      <c r="S244" s="2">
        <f t="shared" si="24"/>
        <v>17150.2035</v>
      </c>
      <c r="W244" s="5"/>
      <c r="AF244">
        <v>15</v>
      </c>
      <c r="AH244" t="s">
        <v>1210</v>
      </c>
      <c r="AJ244" t="s">
        <v>1212</v>
      </c>
    </row>
    <row r="245" spans="1:36" x14ac:dyDescent="0.2">
      <c r="A245" s="56" t="s">
        <v>3545</v>
      </c>
      <c r="B245" s="57" t="s">
        <v>1438</v>
      </c>
      <c r="C245" s="56">
        <v>32455.402999999998</v>
      </c>
      <c r="D245" s="56" t="s">
        <v>1455</v>
      </c>
      <c r="E245">
        <f t="shared" si="22"/>
        <v>-4847.9622229420029</v>
      </c>
      <c r="F245">
        <f t="shared" si="21"/>
        <v>-4848</v>
      </c>
      <c r="G245">
        <f t="shared" si="23"/>
        <v>9.4180000000051223E-2</v>
      </c>
      <c r="H245">
        <f t="shared" si="25"/>
        <v>9.4180000000051223E-2</v>
      </c>
      <c r="S245" s="2">
        <f t="shared" si="24"/>
        <v>17436.902999999998</v>
      </c>
      <c r="W245" s="5"/>
      <c r="AF245">
        <v>8</v>
      </c>
      <c r="AH245" t="s">
        <v>1213</v>
      </c>
      <c r="AJ245" t="s">
        <v>1212</v>
      </c>
    </row>
    <row r="246" spans="1:36" x14ac:dyDescent="0.2">
      <c r="A246" s="56" t="s">
        <v>554</v>
      </c>
      <c r="B246" s="57" t="s">
        <v>1438</v>
      </c>
      <c r="C246" s="56">
        <v>33163.392</v>
      </c>
      <c r="D246" s="56" t="s">
        <v>1455</v>
      </c>
      <c r="E246">
        <f t="shared" si="22"/>
        <v>-4563.9768596466774</v>
      </c>
      <c r="F246">
        <f t="shared" si="21"/>
        <v>-4564</v>
      </c>
      <c r="G246">
        <f t="shared" si="23"/>
        <v>5.769000000145752E-2</v>
      </c>
      <c r="H246">
        <f t="shared" si="25"/>
        <v>5.769000000145752E-2</v>
      </c>
      <c r="S246" s="2">
        <f t="shared" si="24"/>
        <v>18144.892</v>
      </c>
      <c r="W246" s="5"/>
      <c r="AF246">
        <v>8</v>
      </c>
      <c r="AH246" t="s">
        <v>1289</v>
      </c>
      <c r="AJ246" t="s">
        <v>1260</v>
      </c>
    </row>
    <row r="247" spans="1:36" x14ac:dyDescent="0.2">
      <c r="A247" s="56" t="s">
        <v>554</v>
      </c>
      <c r="B247" s="57" t="s">
        <v>1438</v>
      </c>
      <c r="C247" s="56">
        <v>33208.26</v>
      </c>
      <c r="D247" s="56" t="s">
        <v>1455</v>
      </c>
      <c r="E247">
        <f t="shared" si="22"/>
        <v>-4545.9796092934448</v>
      </c>
      <c r="F247">
        <f t="shared" si="21"/>
        <v>-4546</v>
      </c>
      <c r="G247">
        <f t="shared" si="23"/>
        <v>5.0835000001825392E-2</v>
      </c>
      <c r="H247">
        <f t="shared" si="25"/>
        <v>5.0835000001825392E-2</v>
      </c>
      <c r="S247" s="2">
        <f t="shared" si="24"/>
        <v>18189.760000000002</v>
      </c>
      <c r="W247" s="5"/>
      <c r="AF247">
        <v>16</v>
      </c>
    </row>
    <row r="248" spans="1:36" x14ac:dyDescent="0.2">
      <c r="A248" s="56" t="s">
        <v>590</v>
      </c>
      <c r="B248" s="57" t="s">
        <v>1438</v>
      </c>
      <c r="C248" s="56">
        <v>33340.39</v>
      </c>
      <c r="D248" s="56" t="s">
        <v>1455</v>
      </c>
      <c r="E248">
        <f t="shared" si="22"/>
        <v>-4492.9802179862199</v>
      </c>
      <c r="F248">
        <f t="shared" si="21"/>
        <v>-4493</v>
      </c>
      <c r="G248">
        <f t="shared" si="23"/>
        <v>4.9317500001052395E-2</v>
      </c>
      <c r="H248">
        <f t="shared" si="25"/>
        <v>4.9317500001052395E-2</v>
      </c>
      <c r="S248" s="2">
        <f t="shared" si="24"/>
        <v>18321.89</v>
      </c>
      <c r="W248" s="5"/>
      <c r="AF248">
        <v>11</v>
      </c>
      <c r="AH248" t="s">
        <v>1213</v>
      </c>
      <c r="AJ248" t="s">
        <v>1212</v>
      </c>
    </row>
    <row r="249" spans="1:36" x14ac:dyDescent="0.2">
      <c r="A249" s="56" t="s">
        <v>593</v>
      </c>
      <c r="B249" s="57" t="s">
        <v>1438</v>
      </c>
      <c r="C249" s="56">
        <v>33365.315000000002</v>
      </c>
      <c r="D249" s="56" t="s">
        <v>1455</v>
      </c>
      <c r="E249">
        <f t="shared" si="22"/>
        <v>-4482.9824140935934</v>
      </c>
      <c r="F249">
        <f t="shared" si="21"/>
        <v>-4483</v>
      </c>
      <c r="G249">
        <f t="shared" si="23"/>
        <v>4.3842500002938323E-2</v>
      </c>
      <c r="I249">
        <f t="shared" ref="I249:I254" si="26">G249</f>
        <v>4.3842500002938323E-2</v>
      </c>
      <c r="S249" s="2">
        <f t="shared" si="24"/>
        <v>18346.815000000002</v>
      </c>
      <c r="W249" s="5"/>
      <c r="AF249">
        <v>12</v>
      </c>
      <c r="AH249" t="s">
        <v>1220</v>
      </c>
      <c r="AJ249" t="s">
        <v>1212</v>
      </c>
    </row>
    <row r="250" spans="1:36" x14ac:dyDescent="0.2">
      <c r="A250" s="56" t="s">
        <v>590</v>
      </c>
      <c r="B250" s="57" t="s">
        <v>1438</v>
      </c>
      <c r="C250" s="56">
        <v>33472.538</v>
      </c>
      <c r="D250" s="56" t="s">
        <v>1455</v>
      </c>
      <c r="E250">
        <f t="shared" si="22"/>
        <v>-4439.973606599955</v>
      </c>
      <c r="F250">
        <f t="shared" si="21"/>
        <v>-4440</v>
      </c>
      <c r="G250">
        <f t="shared" si="23"/>
        <v>6.5799999996670522E-2</v>
      </c>
      <c r="I250">
        <f t="shared" si="26"/>
        <v>6.5799999996670522E-2</v>
      </c>
      <c r="S250" s="2">
        <f t="shared" si="24"/>
        <v>18454.038</v>
      </c>
      <c r="W250" s="5"/>
      <c r="AF250">
        <v>11</v>
      </c>
      <c r="AH250" t="s">
        <v>1213</v>
      </c>
      <c r="AJ250" t="s">
        <v>1212</v>
      </c>
    </row>
    <row r="251" spans="1:36" x14ac:dyDescent="0.2">
      <c r="A251" s="56" t="s">
        <v>593</v>
      </c>
      <c r="B251" s="57" t="s">
        <v>1438</v>
      </c>
      <c r="C251" s="56">
        <v>33487.472000000002</v>
      </c>
      <c r="D251" s="56" t="s">
        <v>1455</v>
      </c>
      <c r="E251">
        <f t="shared" si="22"/>
        <v>-4433.9833476899257</v>
      </c>
      <c r="F251">
        <f t="shared" si="21"/>
        <v>-4434</v>
      </c>
      <c r="G251">
        <f t="shared" si="23"/>
        <v>4.1514999997161794E-2</v>
      </c>
      <c r="I251">
        <f t="shared" si="26"/>
        <v>4.1514999997161794E-2</v>
      </c>
      <c r="S251" s="2">
        <f t="shared" si="24"/>
        <v>18468.972000000002</v>
      </c>
      <c r="W251" s="5"/>
      <c r="AF251">
        <v>11</v>
      </c>
    </row>
    <row r="252" spans="1:36" x14ac:dyDescent="0.2">
      <c r="A252" s="56" t="s">
        <v>590</v>
      </c>
      <c r="B252" s="57" t="s">
        <v>1438</v>
      </c>
      <c r="C252" s="56">
        <v>33487.474000000002</v>
      </c>
      <c r="D252" s="56" t="s">
        <v>1455</v>
      </c>
      <c r="E252">
        <f t="shared" si="22"/>
        <v>-4433.9825454589209</v>
      </c>
      <c r="F252">
        <f t="shared" si="21"/>
        <v>-4434</v>
      </c>
      <c r="G252">
        <f t="shared" si="23"/>
        <v>4.3514999997569248E-2</v>
      </c>
      <c r="I252">
        <f t="shared" si="26"/>
        <v>4.3514999997569248E-2</v>
      </c>
      <c r="S252" s="2">
        <f t="shared" si="24"/>
        <v>18468.974000000002</v>
      </c>
      <c r="W252" s="5"/>
      <c r="AF252">
        <v>10</v>
      </c>
    </row>
    <row r="253" spans="1:36" x14ac:dyDescent="0.2">
      <c r="A253" s="56" t="s">
        <v>593</v>
      </c>
      <c r="B253" s="57" t="s">
        <v>1438</v>
      </c>
      <c r="C253" s="56">
        <v>33512.394999999997</v>
      </c>
      <c r="D253" s="56" t="s">
        <v>1455</v>
      </c>
      <c r="E253">
        <f t="shared" si="22"/>
        <v>-4423.9863460283068</v>
      </c>
      <c r="F253">
        <f t="shared" si="21"/>
        <v>-4424</v>
      </c>
      <c r="G253">
        <f t="shared" si="23"/>
        <v>3.4039999998640269E-2</v>
      </c>
      <c r="I253">
        <f t="shared" si="26"/>
        <v>3.4039999998640269E-2</v>
      </c>
      <c r="S253" s="2">
        <f t="shared" si="24"/>
        <v>18493.894999999997</v>
      </c>
      <c r="W253" s="5"/>
    </row>
    <row r="254" spans="1:36" x14ac:dyDescent="0.2">
      <c r="A254" s="56" t="s">
        <v>554</v>
      </c>
      <c r="B254" s="57" t="s">
        <v>1438</v>
      </c>
      <c r="C254" s="56">
        <v>33512.415999999997</v>
      </c>
      <c r="D254" s="56" t="s">
        <v>1455</v>
      </c>
      <c r="E254">
        <f t="shared" si="22"/>
        <v>-4423.9779226027595</v>
      </c>
      <c r="F254">
        <f t="shared" si="21"/>
        <v>-4424</v>
      </c>
      <c r="G254">
        <f t="shared" si="23"/>
        <v>5.5039999999280553E-2</v>
      </c>
      <c r="I254">
        <f t="shared" si="26"/>
        <v>5.5039999999280553E-2</v>
      </c>
      <c r="S254" s="2">
        <f t="shared" si="24"/>
        <v>18493.915999999997</v>
      </c>
      <c r="W254" s="5"/>
      <c r="AH254" t="s">
        <v>1263</v>
      </c>
      <c r="AJ254" t="s">
        <v>1260</v>
      </c>
    </row>
    <row r="255" spans="1:36" x14ac:dyDescent="0.2">
      <c r="A255" s="56" t="s">
        <v>590</v>
      </c>
      <c r="B255" s="57" t="s">
        <v>1438</v>
      </c>
      <c r="C255" s="56">
        <v>33517.379999999997</v>
      </c>
      <c r="D255" s="56" t="s">
        <v>1455</v>
      </c>
      <c r="E255">
        <f t="shared" si="22"/>
        <v>-4421.986785249781</v>
      </c>
      <c r="F255">
        <f t="shared" si="21"/>
        <v>-4422</v>
      </c>
      <c r="G255">
        <f t="shared" si="23"/>
        <v>3.2944999999017455E-2</v>
      </c>
      <c r="H255">
        <f>+G255</f>
        <v>3.2944999999017455E-2</v>
      </c>
      <c r="S255" s="2">
        <f t="shared" si="24"/>
        <v>18498.879999999997</v>
      </c>
      <c r="W255" s="5"/>
    </row>
    <row r="256" spans="1:36" x14ac:dyDescent="0.2">
      <c r="A256" s="56" t="s">
        <v>554</v>
      </c>
      <c r="B256" s="57" t="s">
        <v>1438</v>
      </c>
      <c r="C256" s="56">
        <v>33564.751499999998</v>
      </c>
      <c r="D256" s="56" t="s">
        <v>1455</v>
      </c>
      <c r="E256">
        <f t="shared" si="22"/>
        <v>-4402.9853422367614</v>
      </c>
      <c r="F256">
        <f t="shared" si="21"/>
        <v>-4403</v>
      </c>
      <c r="G256">
        <f t="shared" si="23"/>
        <v>3.6542499998176936E-2</v>
      </c>
      <c r="H256">
        <f>+G256</f>
        <v>3.6542499998176936E-2</v>
      </c>
      <c r="S256" s="2">
        <f t="shared" si="24"/>
        <v>18546.251499999998</v>
      </c>
      <c r="W256" s="5"/>
      <c r="AH256" t="s">
        <v>1290</v>
      </c>
      <c r="AJ256" t="s">
        <v>1260</v>
      </c>
    </row>
    <row r="257" spans="1:36" x14ac:dyDescent="0.2">
      <c r="A257" s="56" t="s">
        <v>593</v>
      </c>
      <c r="B257" s="57" t="s">
        <v>1438</v>
      </c>
      <c r="C257" s="56">
        <v>33569.741000000002</v>
      </c>
      <c r="D257" s="56" t="s">
        <v>1455</v>
      </c>
      <c r="E257">
        <f t="shared" si="22"/>
        <v>-4400.9839764384751</v>
      </c>
      <c r="F257">
        <f t="shared" si="21"/>
        <v>-4401</v>
      </c>
      <c r="G257">
        <f t="shared" si="23"/>
        <v>3.9947500001289882E-2</v>
      </c>
      <c r="I257">
        <f>G257</f>
        <v>3.9947500001289882E-2</v>
      </c>
      <c r="S257" s="2">
        <f t="shared" si="24"/>
        <v>18551.241000000002</v>
      </c>
      <c r="W257" s="5"/>
    </row>
    <row r="258" spans="1:36" x14ac:dyDescent="0.2">
      <c r="A258" s="56" t="s">
        <v>593</v>
      </c>
      <c r="B258" s="57" t="s">
        <v>1438</v>
      </c>
      <c r="C258" s="56">
        <v>33699.370000000003</v>
      </c>
      <c r="D258" s="56" t="s">
        <v>1455</v>
      </c>
      <c r="E258">
        <f t="shared" si="22"/>
        <v>-4348.9877750022806</v>
      </c>
      <c r="F258">
        <f t="shared" si="21"/>
        <v>-4349</v>
      </c>
      <c r="G258">
        <f t="shared" si="23"/>
        <v>3.0477500004053582E-2</v>
      </c>
      <c r="H258">
        <f>+G258</f>
        <v>3.0477500004053582E-2</v>
      </c>
      <c r="S258" s="2">
        <f t="shared" si="24"/>
        <v>18680.870000000003</v>
      </c>
      <c r="W258" s="5"/>
    </row>
    <row r="259" spans="1:36" x14ac:dyDescent="0.2">
      <c r="A259" s="56" t="s">
        <v>554</v>
      </c>
      <c r="B259" s="57" t="s">
        <v>1438</v>
      </c>
      <c r="C259" s="56">
        <v>33704.364999999998</v>
      </c>
      <c r="D259" s="56" t="s">
        <v>1455</v>
      </c>
      <c r="E259">
        <f t="shared" si="22"/>
        <v>-4346.984203068735</v>
      </c>
      <c r="F259">
        <f t="shared" si="21"/>
        <v>-4347</v>
      </c>
      <c r="G259">
        <f t="shared" si="23"/>
        <v>3.9382499999192078E-2</v>
      </c>
      <c r="I259">
        <f t="shared" ref="I259:I274" si="27">G259</f>
        <v>3.9382499999192078E-2</v>
      </c>
      <c r="S259" s="2">
        <f t="shared" si="24"/>
        <v>18685.864999999998</v>
      </c>
      <c r="W259" s="5"/>
      <c r="AJ259" t="s">
        <v>1288</v>
      </c>
    </row>
    <row r="260" spans="1:36" x14ac:dyDescent="0.2">
      <c r="A260" s="56" t="s">
        <v>3545</v>
      </c>
      <c r="B260" s="57" t="s">
        <v>1438</v>
      </c>
      <c r="C260" s="56">
        <v>33734.284</v>
      </c>
      <c r="D260" s="56" t="s">
        <v>1455</v>
      </c>
      <c r="E260">
        <f t="shared" si="22"/>
        <v>-4334.9832283580645</v>
      </c>
      <c r="F260">
        <f t="shared" si="21"/>
        <v>-4335</v>
      </c>
      <c r="G260">
        <f t="shared" si="23"/>
        <v>4.1812499999650754E-2</v>
      </c>
      <c r="I260">
        <f t="shared" si="27"/>
        <v>4.1812499999650754E-2</v>
      </c>
      <c r="S260" s="2">
        <f t="shared" si="24"/>
        <v>18715.784</v>
      </c>
      <c r="W260" s="5"/>
    </row>
    <row r="261" spans="1:36" x14ac:dyDescent="0.2">
      <c r="A261" s="56" t="s">
        <v>2144</v>
      </c>
      <c r="B261" s="57" t="s">
        <v>1438</v>
      </c>
      <c r="C261" s="56">
        <v>33856.419000000002</v>
      </c>
      <c r="D261" s="56" t="s">
        <v>1455</v>
      </c>
      <c r="E261">
        <f t="shared" si="22"/>
        <v>-4285.9929864954438</v>
      </c>
      <c r="F261">
        <f t="shared" si="21"/>
        <v>-4286</v>
      </c>
      <c r="G261">
        <f t="shared" si="23"/>
        <v>1.7484999996668193E-2</v>
      </c>
      <c r="I261">
        <f t="shared" si="27"/>
        <v>1.7484999996668193E-2</v>
      </c>
      <c r="S261" s="2">
        <f t="shared" si="24"/>
        <v>18837.919000000002</v>
      </c>
      <c r="W261" s="5"/>
      <c r="AH261" t="s">
        <v>1277</v>
      </c>
      <c r="AJ261" t="s">
        <v>1212</v>
      </c>
    </row>
    <row r="262" spans="1:36" x14ac:dyDescent="0.2">
      <c r="A262" s="56" t="s">
        <v>2147</v>
      </c>
      <c r="B262" s="57" t="s">
        <v>1438</v>
      </c>
      <c r="C262" s="56">
        <v>33856.423999999999</v>
      </c>
      <c r="D262" s="56" t="s">
        <v>1455</v>
      </c>
      <c r="E262">
        <f t="shared" si="22"/>
        <v>-4285.9909809179335</v>
      </c>
      <c r="F262">
        <f t="shared" si="21"/>
        <v>-4286</v>
      </c>
      <c r="G262">
        <f t="shared" si="23"/>
        <v>2.2484999994048849E-2</v>
      </c>
      <c r="I262">
        <f t="shared" si="27"/>
        <v>2.2484999994048849E-2</v>
      </c>
      <c r="S262" s="2">
        <f t="shared" si="24"/>
        <v>18837.923999999999</v>
      </c>
      <c r="W262" s="5"/>
    </row>
    <row r="263" spans="1:36" x14ac:dyDescent="0.2">
      <c r="A263" s="56" t="s">
        <v>2147</v>
      </c>
      <c r="B263" s="57" t="s">
        <v>1438</v>
      </c>
      <c r="C263" s="56">
        <v>33856.438999999998</v>
      </c>
      <c r="D263" s="56" t="s">
        <v>1455</v>
      </c>
      <c r="E263">
        <f t="shared" si="22"/>
        <v>-4285.9849641854007</v>
      </c>
      <c r="F263">
        <f t="shared" si="21"/>
        <v>-4286</v>
      </c>
      <c r="G263">
        <f t="shared" si="23"/>
        <v>3.7484999993466772E-2</v>
      </c>
      <c r="I263">
        <f t="shared" si="27"/>
        <v>3.7484999993466772E-2</v>
      </c>
      <c r="S263" s="2">
        <f t="shared" si="24"/>
        <v>18837.938999999998</v>
      </c>
      <c r="W263" s="5"/>
    </row>
    <row r="264" spans="1:36" x14ac:dyDescent="0.2">
      <c r="A264" s="56" t="s">
        <v>2153</v>
      </c>
      <c r="B264" s="57" t="s">
        <v>1438</v>
      </c>
      <c r="C264" s="56">
        <v>33896.315000000002</v>
      </c>
      <c r="D264" s="56" t="s">
        <v>1455</v>
      </c>
      <c r="E264">
        <f t="shared" si="22"/>
        <v>-4269.9900824192073</v>
      </c>
      <c r="F264">
        <f t="shared" si="21"/>
        <v>-4270</v>
      </c>
      <c r="G264">
        <f t="shared" si="23"/>
        <v>2.4725000002945308E-2</v>
      </c>
      <c r="I264">
        <f t="shared" si="27"/>
        <v>2.4725000002945308E-2</v>
      </c>
      <c r="S264" s="2">
        <f t="shared" si="24"/>
        <v>18877.815000000002</v>
      </c>
      <c r="W264" s="5"/>
    </row>
    <row r="265" spans="1:36" x14ac:dyDescent="0.2">
      <c r="A265" s="56" t="s">
        <v>2144</v>
      </c>
      <c r="B265" s="57" t="s">
        <v>1438</v>
      </c>
      <c r="C265" s="56">
        <v>34078.305999999997</v>
      </c>
      <c r="D265" s="56" t="s">
        <v>1455</v>
      </c>
      <c r="E265">
        <f t="shared" si="22"/>
        <v>-4196.9906710562091</v>
      </c>
      <c r="F265">
        <f t="shared" ref="F265:F328" si="28">ROUND(2*E265,0)/2</f>
        <v>-4197</v>
      </c>
      <c r="G265">
        <f t="shared" si="23"/>
        <v>2.3257499997271225E-2</v>
      </c>
      <c r="I265">
        <f t="shared" si="27"/>
        <v>2.3257499997271225E-2</v>
      </c>
      <c r="S265" s="2">
        <f t="shared" si="24"/>
        <v>19059.805999999997</v>
      </c>
      <c r="W265" s="5"/>
      <c r="AH265" t="s">
        <v>1213</v>
      </c>
      <c r="AJ265" t="s">
        <v>1212</v>
      </c>
    </row>
    <row r="266" spans="1:36" x14ac:dyDescent="0.2">
      <c r="A266" s="56" t="s">
        <v>2153</v>
      </c>
      <c r="B266" s="57" t="s">
        <v>1438</v>
      </c>
      <c r="C266" s="56">
        <v>34120.682999999997</v>
      </c>
      <c r="D266" s="56" t="s">
        <v>1455</v>
      </c>
      <c r="E266">
        <f t="shared" si="22"/>
        <v>-4179.9925994189853</v>
      </c>
      <c r="F266">
        <f t="shared" si="28"/>
        <v>-4180</v>
      </c>
      <c r="G266">
        <f t="shared" si="23"/>
        <v>1.8449999995937105E-2</v>
      </c>
      <c r="I266">
        <f t="shared" si="27"/>
        <v>1.8449999995937105E-2</v>
      </c>
      <c r="S266" s="2">
        <f t="shared" si="24"/>
        <v>19102.182999999997</v>
      </c>
      <c r="W266" s="5"/>
      <c r="AH266" t="s">
        <v>1264</v>
      </c>
      <c r="AJ266" t="s">
        <v>1260</v>
      </c>
    </row>
    <row r="267" spans="1:36" x14ac:dyDescent="0.2">
      <c r="A267" s="56" t="s">
        <v>2144</v>
      </c>
      <c r="B267" s="57" t="s">
        <v>1438</v>
      </c>
      <c r="C267" s="56">
        <v>34195.462</v>
      </c>
      <c r="D267" s="56" t="s">
        <v>1455</v>
      </c>
      <c r="E267">
        <f t="shared" si="22"/>
        <v>-4149.9975832790997</v>
      </c>
      <c r="F267">
        <f t="shared" si="28"/>
        <v>-4150</v>
      </c>
      <c r="G267">
        <f t="shared" si="23"/>
        <v>6.0249999951338395E-3</v>
      </c>
      <c r="I267">
        <f t="shared" si="27"/>
        <v>6.0249999951338395E-3</v>
      </c>
      <c r="S267" s="2">
        <f t="shared" si="24"/>
        <v>19176.962</v>
      </c>
      <c r="W267" s="5"/>
      <c r="AH267" t="s">
        <v>1277</v>
      </c>
      <c r="AJ267" t="s">
        <v>1212</v>
      </c>
    </row>
    <row r="268" spans="1:36" x14ac:dyDescent="0.2">
      <c r="A268" s="56" t="s">
        <v>2153</v>
      </c>
      <c r="B268" s="57" t="s">
        <v>1438</v>
      </c>
      <c r="C268" s="56">
        <v>34195.466</v>
      </c>
      <c r="D268" s="56" t="s">
        <v>1455</v>
      </c>
      <c r="E268">
        <f t="shared" si="22"/>
        <v>-4149.9959788170909</v>
      </c>
      <c r="F268">
        <f t="shared" si="28"/>
        <v>-4150</v>
      </c>
      <c r="G268">
        <f t="shared" si="23"/>
        <v>1.0024999995948747E-2</v>
      </c>
      <c r="I268">
        <f t="shared" si="27"/>
        <v>1.0024999995948747E-2</v>
      </c>
      <c r="S268" s="2">
        <f t="shared" si="24"/>
        <v>19176.966</v>
      </c>
      <c r="W268" s="5"/>
      <c r="AH268" t="s">
        <v>1267</v>
      </c>
      <c r="AJ268" t="s">
        <v>1260</v>
      </c>
    </row>
    <row r="269" spans="1:36" x14ac:dyDescent="0.2">
      <c r="A269" s="56" t="s">
        <v>2144</v>
      </c>
      <c r="B269" s="57" t="s">
        <v>1438</v>
      </c>
      <c r="C269" s="56">
        <v>34215.413</v>
      </c>
      <c r="D269" s="56" t="s">
        <v>1455</v>
      </c>
      <c r="E269">
        <f t="shared" si="22"/>
        <v>-4141.994927894475</v>
      </c>
      <c r="F269">
        <f t="shared" si="28"/>
        <v>-4142</v>
      </c>
      <c r="G269">
        <f t="shared" si="23"/>
        <v>1.2644999995245598E-2</v>
      </c>
      <c r="I269">
        <f t="shared" si="27"/>
        <v>1.2644999995245598E-2</v>
      </c>
      <c r="S269" s="2">
        <f t="shared" si="24"/>
        <v>19196.913</v>
      </c>
      <c r="W269" s="5"/>
      <c r="AH269" t="s">
        <v>1277</v>
      </c>
      <c r="AJ269" t="s">
        <v>1212</v>
      </c>
    </row>
    <row r="270" spans="1:36" x14ac:dyDescent="0.2">
      <c r="A270" s="56" t="s">
        <v>3338</v>
      </c>
      <c r="B270" s="57" t="s">
        <v>1438</v>
      </c>
      <c r="C270" s="56">
        <v>34437.288</v>
      </c>
      <c r="D270" s="56" t="s">
        <v>1455</v>
      </c>
      <c r="E270">
        <f t="shared" si="22"/>
        <v>-4052.9974258412649</v>
      </c>
      <c r="F270">
        <f t="shared" si="28"/>
        <v>-4053</v>
      </c>
      <c r="G270">
        <f t="shared" si="23"/>
        <v>6.4175000006798655E-3</v>
      </c>
      <c r="I270">
        <f t="shared" si="27"/>
        <v>6.4175000006798655E-3</v>
      </c>
      <c r="S270" s="2">
        <f t="shared" si="24"/>
        <v>19418.788</v>
      </c>
      <c r="W270" s="5"/>
      <c r="AH270" t="s">
        <v>1263</v>
      </c>
      <c r="AJ270" t="s">
        <v>1260</v>
      </c>
    </row>
    <row r="271" spans="1:36" x14ac:dyDescent="0.2">
      <c r="A271" s="56" t="s">
        <v>2144</v>
      </c>
      <c r="B271" s="57" t="s">
        <v>1438</v>
      </c>
      <c r="C271" s="56">
        <v>34579.398000000001</v>
      </c>
      <c r="D271" s="56" t="s">
        <v>1455</v>
      </c>
      <c r="E271">
        <f t="shared" si="22"/>
        <v>-3995.9949018219668</v>
      </c>
      <c r="F271">
        <f t="shared" si="28"/>
        <v>-3996</v>
      </c>
      <c r="G271">
        <f t="shared" si="23"/>
        <v>1.2710000002698507E-2</v>
      </c>
      <c r="I271">
        <f t="shared" si="27"/>
        <v>1.2710000002698507E-2</v>
      </c>
      <c r="S271" s="2">
        <f t="shared" si="24"/>
        <v>19560.898000000001</v>
      </c>
      <c r="W271" s="5"/>
      <c r="AF271">
        <v>6</v>
      </c>
      <c r="AH271" t="s">
        <v>1213</v>
      </c>
      <c r="AJ271" t="s">
        <v>1212</v>
      </c>
    </row>
    <row r="272" spans="1:36" x14ac:dyDescent="0.2">
      <c r="A272" s="56" t="s">
        <v>2144</v>
      </c>
      <c r="B272" s="57" t="s">
        <v>1438</v>
      </c>
      <c r="C272" s="56">
        <v>34594.345000000001</v>
      </c>
      <c r="D272" s="56" t="s">
        <v>1455</v>
      </c>
      <c r="E272">
        <f t="shared" si="22"/>
        <v>-3989.9994284104091</v>
      </c>
      <c r="F272">
        <f t="shared" si="28"/>
        <v>-3990</v>
      </c>
      <c r="G272">
        <f t="shared" si="23"/>
        <v>1.4250000022002496E-3</v>
      </c>
      <c r="I272">
        <f t="shared" si="27"/>
        <v>1.4250000022002496E-3</v>
      </c>
      <c r="S272" s="2">
        <f t="shared" si="24"/>
        <v>19575.845000000001</v>
      </c>
      <c r="W272" s="5"/>
      <c r="AF272">
        <v>6</v>
      </c>
      <c r="AH272" t="s">
        <v>1213</v>
      </c>
      <c r="AJ272" t="s">
        <v>1212</v>
      </c>
    </row>
    <row r="273" spans="1:36" x14ac:dyDescent="0.2">
      <c r="A273" s="56" t="s">
        <v>2174</v>
      </c>
      <c r="B273" s="57" t="s">
        <v>1438</v>
      </c>
      <c r="C273" s="56">
        <v>34686.582999999999</v>
      </c>
      <c r="D273" s="56" t="s">
        <v>1455</v>
      </c>
      <c r="E273">
        <f t="shared" si="22"/>
        <v>-3953.001336717412</v>
      </c>
      <c r="F273">
        <f t="shared" si="28"/>
        <v>-3953</v>
      </c>
      <c r="G273">
        <f t="shared" si="23"/>
        <v>-3.3325000040349551E-3</v>
      </c>
      <c r="I273">
        <f t="shared" si="27"/>
        <v>-3.3325000040349551E-3</v>
      </c>
      <c r="S273" s="2">
        <f t="shared" si="24"/>
        <v>19668.082999999999</v>
      </c>
      <c r="W273" s="5"/>
      <c r="AF273">
        <v>7</v>
      </c>
      <c r="AH273" t="s">
        <v>1289</v>
      </c>
      <c r="AJ273" t="s">
        <v>1260</v>
      </c>
    </row>
    <row r="274" spans="1:36" x14ac:dyDescent="0.2">
      <c r="A274" s="56" t="s">
        <v>2144</v>
      </c>
      <c r="B274" s="57" t="s">
        <v>1438</v>
      </c>
      <c r="C274" s="56">
        <v>34781.321000000004</v>
      </c>
      <c r="D274" s="56" t="s">
        <v>1455</v>
      </c>
      <c r="E274">
        <f t="shared" si="22"/>
        <v>-3915.0004562688828</v>
      </c>
      <c r="F274">
        <f t="shared" si="28"/>
        <v>-3915</v>
      </c>
      <c r="G274">
        <f t="shared" si="23"/>
        <v>-1.1374999958206899E-3</v>
      </c>
      <c r="I274">
        <f t="shared" si="27"/>
        <v>-1.1374999958206899E-3</v>
      </c>
      <c r="S274" s="2">
        <f t="shared" si="24"/>
        <v>19762.821000000004</v>
      </c>
      <c r="W274" s="5"/>
      <c r="AH274" t="s">
        <v>1213</v>
      </c>
      <c r="AJ274" t="s">
        <v>1212</v>
      </c>
    </row>
    <row r="275" spans="1:36" x14ac:dyDescent="0.2">
      <c r="A275" s="56" t="s">
        <v>3545</v>
      </c>
      <c r="B275" s="57" t="s">
        <v>1438</v>
      </c>
      <c r="C275" s="56">
        <v>35065.525699999998</v>
      </c>
      <c r="D275" s="56" t="s">
        <v>1455</v>
      </c>
      <c r="E275">
        <f t="shared" si="22"/>
        <v>-3801.0015452974731</v>
      </c>
      <c r="F275">
        <f t="shared" si="28"/>
        <v>-3801</v>
      </c>
      <c r="G275">
        <f t="shared" si="23"/>
        <v>-3.8524999981746078E-3</v>
      </c>
      <c r="H275">
        <f>+G275</f>
        <v>-3.8524999981746078E-3</v>
      </c>
      <c r="S275" s="2">
        <f t="shared" si="24"/>
        <v>20047.025699999998</v>
      </c>
      <c r="W275" s="5"/>
    </row>
    <row r="276" spans="1:36" x14ac:dyDescent="0.2">
      <c r="A276" s="56" t="s">
        <v>3545</v>
      </c>
      <c r="B276" s="57" t="s">
        <v>1438</v>
      </c>
      <c r="C276" s="56">
        <v>35075.502999999997</v>
      </c>
      <c r="D276" s="56" t="s">
        <v>1455</v>
      </c>
      <c r="E276">
        <f t="shared" si="22"/>
        <v>-3796.9994955972575</v>
      </c>
      <c r="F276">
        <f t="shared" si="28"/>
        <v>-3797</v>
      </c>
      <c r="G276">
        <f t="shared" si="23"/>
        <v>1.2575000000651926E-3</v>
      </c>
      <c r="I276">
        <f t="shared" ref="I276:I286" si="29">G276</f>
        <v>1.2575000000651926E-3</v>
      </c>
      <c r="S276" s="2">
        <f t="shared" si="24"/>
        <v>20057.002999999997</v>
      </c>
      <c r="W276" s="5"/>
      <c r="AF276">
        <v>7</v>
      </c>
    </row>
    <row r="277" spans="1:36" x14ac:dyDescent="0.2">
      <c r="A277" s="56" t="s">
        <v>2187</v>
      </c>
      <c r="B277" s="57" t="s">
        <v>1438</v>
      </c>
      <c r="C277" s="56">
        <v>35080.502</v>
      </c>
      <c r="D277" s="56" t="s">
        <v>1455</v>
      </c>
      <c r="E277">
        <f t="shared" ref="E277:E340" si="30">+(C277-C$7)/C$8</f>
        <v>-3794.9943192016999</v>
      </c>
      <c r="F277">
        <f t="shared" si="28"/>
        <v>-3795</v>
      </c>
      <c r="G277">
        <f t="shared" ref="G277:G340" si="31">+C277-(C$7+F277*C$8)</f>
        <v>1.4162500003294554E-2</v>
      </c>
      <c r="I277">
        <f t="shared" si="29"/>
        <v>1.4162500003294554E-2</v>
      </c>
      <c r="S277" s="2">
        <f t="shared" ref="S277:S340" si="32">+C277-15018.5</f>
        <v>20062.002</v>
      </c>
      <c r="W277" s="5"/>
      <c r="AF277">
        <v>5</v>
      </c>
      <c r="AH277" t="s">
        <v>1263</v>
      </c>
      <c r="AJ277" t="s">
        <v>1260</v>
      </c>
    </row>
    <row r="278" spans="1:36" x14ac:dyDescent="0.2">
      <c r="A278" s="56" t="s">
        <v>3545</v>
      </c>
      <c r="B278" s="57" t="s">
        <v>1438</v>
      </c>
      <c r="C278" s="56">
        <v>35085.487000000001</v>
      </c>
      <c r="D278" s="56" t="s">
        <v>1455</v>
      </c>
      <c r="E278">
        <f t="shared" si="30"/>
        <v>-3792.994758423175</v>
      </c>
      <c r="F278">
        <f t="shared" si="28"/>
        <v>-3793</v>
      </c>
      <c r="G278">
        <f t="shared" si="31"/>
        <v>1.3067500003671739E-2</v>
      </c>
      <c r="I278">
        <f t="shared" si="29"/>
        <v>1.3067500003671739E-2</v>
      </c>
      <c r="S278" s="2">
        <f t="shared" si="32"/>
        <v>20066.987000000001</v>
      </c>
      <c r="W278" s="5"/>
    </row>
    <row r="279" spans="1:36" x14ac:dyDescent="0.2">
      <c r="A279" s="56" t="s">
        <v>3545</v>
      </c>
      <c r="B279" s="57" t="s">
        <v>1438</v>
      </c>
      <c r="C279" s="56">
        <v>35237.552000000003</v>
      </c>
      <c r="D279" s="56" t="s">
        <v>1455</v>
      </c>
      <c r="E279">
        <f t="shared" si="30"/>
        <v>-3731.9991295793593</v>
      </c>
      <c r="F279">
        <f t="shared" si="28"/>
        <v>-3732</v>
      </c>
      <c r="G279">
        <f t="shared" si="31"/>
        <v>2.1699999997508712E-3</v>
      </c>
      <c r="I279">
        <f t="shared" si="29"/>
        <v>2.1699999997508712E-3</v>
      </c>
      <c r="S279" s="2">
        <f t="shared" si="32"/>
        <v>20219.052000000003</v>
      </c>
      <c r="W279" s="5"/>
      <c r="AF279">
        <v>14</v>
      </c>
      <c r="AH279" t="s">
        <v>1213</v>
      </c>
      <c r="AJ279" t="s">
        <v>1212</v>
      </c>
    </row>
    <row r="280" spans="1:36" x14ac:dyDescent="0.2">
      <c r="A280" s="56" t="s">
        <v>3545</v>
      </c>
      <c r="B280" s="57" t="s">
        <v>1438</v>
      </c>
      <c r="C280" s="56">
        <v>35242.538</v>
      </c>
      <c r="D280" s="56" t="s">
        <v>1455</v>
      </c>
      <c r="E280">
        <f t="shared" si="30"/>
        <v>-3729.9991676853328</v>
      </c>
      <c r="F280">
        <f t="shared" si="28"/>
        <v>-3730</v>
      </c>
      <c r="G280">
        <f t="shared" si="31"/>
        <v>2.0749999966938049E-3</v>
      </c>
      <c r="I280">
        <f t="shared" si="29"/>
        <v>2.0749999966938049E-3</v>
      </c>
      <c r="S280" s="2">
        <f t="shared" si="32"/>
        <v>20224.038</v>
      </c>
      <c r="W280" s="5"/>
      <c r="AF280">
        <v>10</v>
      </c>
    </row>
    <row r="281" spans="1:36" x14ac:dyDescent="0.2">
      <c r="A281" s="56" t="s">
        <v>2174</v>
      </c>
      <c r="B281" s="57" t="s">
        <v>1438</v>
      </c>
      <c r="C281" s="56">
        <v>35277.421999999999</v>
      </c>
      <c r="D281" s="56" t="s">
        <v>1455</v>
      </c>
      <c r="E281">
        <f t="shared" si="30"/>
        <v>-3716.0066545061827</v>
      </c>
      <c r="F281">
        <f t="shared" si="28"/>
        <v>-3716</v>
      </c>
      <c r="G281">
        <f t="shared" si="31"/>
        <v>-1.6590000006544869E-2</v>
      </c>
      <c r="I281">
        <f t="shared" si="29"/>
        <v>-1.6590000006544869E-2</v>
      </c>
      <c r="S281" s="2">
        <f t="shared" si="32"/>
        <v>20258.921999999999</v>
      </c>
      <c r="W281" s="5"/>
      <c r="AF281">
        <v>6</v>
      </c>
      <c r="AH281" t="s">
        <v>1310</v>
      </c>
      <c r="AJ281" t="s">
        <v>1260</v>
      </c>
    </row>
    <row r="282" spans="1:36" x14ac:dyDescent="0.2">
      <c r="A282" s="56" t="s">
        <v>3545</v>
      </c>
      <c r="B282" s="57" t="s">
        <v>1438</v>
      </c>
      <c r="C282" s="56">
        <v>35277.438000000002</v>
      </c>
      <c r="D282" s="56" t="s">
        <v>1455</v>
      </c>
      <c r="E282">
        <f t="shared" si="30"/>
        <v>-3716.0002366581457</v>
      </c>
      <c r="F282">
        <f t="shared" si="28"/>
        <v>-3716</v>
      </c>
      <c r="G282">
        <f t="shared" si="31"/>
        <v>-5.9000000328524038E-4</v>
      </c>
      <c r="I282">
        <f t="shared" si="29"/>
        <v>-5.9000000328524038E-4</v>
      </c>
      <c r="S282" s="2">
        <f t="shared" si="32"/>
        <v>20258.938000000002</v>
      </c>
      <c r="W282" s="5"/>
    </row>
    <row r="283" spans="1:36" x14ac:dyDescent="0.2">
      <c r="A283" s="56" t="s">
        <v>3545</v>
      </c>
      <c r="B283" s="57" t="s">
        <v>1438</v>
      </c>
      <c r="C283" s="56">
        <v>35307.351000000002</v>
      </c>
      <c r="D283" s="56" t="s">
        <v>1455</v>
      </c>
      <c r="E283">
        <f t="shared" si="30"/>
        <v>-3704.0016686404883</v>
      </c>
      <c r="F283">
        <f t="shared" si="28"/>
        <v>-3704</v>
      </c>
      <c r="G283">
        <f t="shared" si="31"/>
        <v>-4.1599999967729673E-3</v>
      </c>
      <c r="I283">
        <f t="shared" si="29"/>
        <v>-4.1599999967729673E-3</v>
      </c>
      <c r="S283" s="2">
        <f t="shared" si="32"/>
        <v>20288.851000000002</v>
      </c>
      <c r="W283" s="5"/>
    </row>
    <row r="284" spans="1:36" x14ac:dyDescent="0.2">
      <c r="A284" s="56" t="s">
        <v>2187</v>
      </c>
      <c r="B284" s="57" t="s">
        <v>1438</v>
      </c>
      <c r="C284" s="56">
        <v>35666.334000000003</v>
      </c>
      <c r="D284" s="56" t="s">
        <v>1455</v>
      </c>
      <c r="E284">
        <f t="shared" si="30"/>
        <v>-3560.0080223100435</v>
      </c>
      <c r="F284">
        <f t="shared" si="28"/>
        <v>-3560</v>
      </c>
      <c r="G284">
        <f t="shared" si="31"/>
        <v>-1.9999999996798579E-2</v>
      </c>
      <c r="I284">
        <f t="shared" si="29"/>
        <v>-1.9999999996798579E-2</v>
      </c>
      <c r="S284" s="2">
        <f t="shared" si="32"/>
        <v>20647.834000000003</v>
      </c>
      <c r="W284" s="5"/>
      <c r="AE284" t="s">
        <v>1262</v>
      </c>
      <c r="AF284">
        <v>18</v>
      </c>
    </row>
    <row r="285" spans="1:36" x14ac:dyDescent="0.2">
      <c r="A285" s="56" t="s">
        <v>3545</v>
      </c>
      <c r="B285" s="57" t="s">
        <v>1438</v>
      </c>
      <c r="C285" s="56">
        <v>35798.474000000002</v>
      </c>
      <c r="D285" s="56" t="s">
        <v>1455</v>
      </c>
      <c r="E285">
        <f t="shared" si="30"/>
        <v>-3507.0046198477962</v>
      </c>
      <c r="F285">
        <f t="shared" si="28"/>
        <v>-3507</v>
      </c>
      <c r="G285">
        <f t="shared" si="31"/>
        <v>-1.1517499995534308E-2</v>
      </c>
      <c r="I285">
        <f t="shared" si="29"/>
        <v>-1.1517499995534308E-2</v>
      </c>
      <c r="S285" s="2">
        <f t="shared" si="32"/>
        <v>20779.974000000002</v>
      </c>
      <c r="W285" s="5"/>
    </row>
    <row r="286" spans="1:36" x14ac:dyDescent="0.2">
      <c r="A286" s="56" t="s">
        <v>2144</v>
      </c>
      <c r="B286" s="57" t="s">
        <v>1438</v>
      </c>
      <c r="C286" s="56">
        <v>35798.474000000002</v>
      </c>
      <c r="D286" s="56" t="s">
        <v>1455</v>
      </c>
      <c r="E286">
        <f t="shared" si="30"/>
        <v>-3507.0046198477962</v>
      </c>
      <c r="F286">
        <f t="shared" si="28"/>
        <v>-3507</v>
      </c>
      <c r="G286">
        <f t="shared" si="31"/>
        <v>-1.1517499995534308E-2</v>
      </c>
      <c r="I286">
        <f t="shared" si="29"/>
        <v>-1.1517499995534308E-2</v>
      </c>
      <c r="S286" s="2">
        <f t="shared" si="32"/>
        <v>20779.974000000002</v>
      </c>
      <c r="W286" s="5"/>
      <c r="AE286" t="s">
        <v>1262</v>
      </c>
      <c r="AF286">
        <v>17</v>
      </c>
      <c r="AH286" t="s">
        <v>1277</v>
      </c>
      <c r="AJ286" t="s">
        <v>1212</v>
      </c>
    </row>
    <row r="287" spans="1:36" x14ac:dyDescent="0.2">
      <c r="A287" s="56" t="s">
        <v>2210</v>
      </c>
      <c r="B287" s="57" t="s">
        <v>1438</v>
      </c>
      <c r="C287" s="56">
        <v>35798.480000000003</v>
      </c>
      <c r="D287" s="56" t="s">
        <v>1455</v>
      </c>
      <c r="E287">
        <f t="shared" si="30"/>
        <v>-3507.0022131547826</v>
      </c>
      <c r="F287">
        <f t="shared" si="28"/>
        <v>-3507</v>
      </c>
      <c r="G287">
        <f t="shared" si="31"/>
        <v>-5.5174999943119474E-3</v>
      </c>
      <c r="H287">
        <f>+G287</f>
        <v>-5.5174999943119474E-3</v>
      </c>
      <c r="S287" s="2">
        <f t="shared" si="32"/>
        <v>20779.980000000003</v>
      </c>
      <c r="W287" s="5"/>
      <c r="AE287" t="s">
        <v>1262</v>
      </c>
      <c r="AF287">
        <v>15</v>
      </c>
      <c r="AH287" t="s">
        <v>1263</v>
      </c>
      <c r="AJ287" t="s">
        <v>1260</v>
      </c>
    </row>
    <row r="288" spans="1:36" x14ac:dyDescent="0.2">
      <c r="A288" s="56" t="s">
        <v>2144</v>
      </c>
      <c r="B288" s="57" t="s">
        <v>1438</v>
      </c>
      <c r="C288" s="56">
        <v>35848.330999999998</v>
      </c>
      <c r="D288" s="56" t="s">
        <v>1455</v>
      </c>
      <c r="E288">
        <f t="shared" si="30"/>
        <v>-3487.0062042540312</v>
      </c>
      <c r="F288">
        <f t="shared" si="28"/>
        <v>-3487</v>
      </c>
      <c r="G288">
        <f t="shared" si="31"/>
        <v>-1.5467500001250301E-2</v>
      </c>
      <c r="I288">
        <f>G288</f>
        <v>-1.5467500001250301E-2</v>
      </c>
      <c r="S288" s="2">
        <f t="shared" si="32"/>
        <v>20829.830999999998</v>
      </c>
      <c r="W288" s="5"/>
      <c r="AF288">
        <v>10</v>
      </c>
      <c r="AH288" t="s">
        <v>1264</v>
      </c>
      <c r="AJ288" t="s">
        <v>1260</v>
      </c>
    </row>
    <row r="289" spans="1:36" x14ac:dyDescent="0.2">
      <c r="A289" s="56" t="s">
        <v>2144</v>
      </c>
      <c r="B289" s="57" t="s">
        <v>1438</v>
      </c>
      <c r="C289" s="56">
        <v>35848.332000000002</v>
      </c>
      <c r="D289" s="56" t="s">
        <v>1455</v>
      </c>
      <c r="E289">
        <f t="shared" si="30"/>
        <v>-3487.0058031385279</v>
      </c>
      <c r="F289">
        <f t="shared" si="28"/>
        <v>-3487</v>
      </c>
      <c r="G289">
        <f t="shared" si="31"/>
        <v>-1.4467499997408595E-2</v>
      </c>
      <c r="I289">
        <f>G289</f>
        <v>-1.4467499997408595E-2</v>
      </c>
      <c r="S289" s="2">
        <f t="shared" si="32"/>
        <v>20829.832000000002</v>
      </c>
      <c r="W289" s="5"/>
      <c r="AF289">
        <v>9</v>
      </c>
      <c r="AH289" t="s">
        <v>1263</v>
      </c>
      <c r="AJ289" t="s">
        <v>1260</v>
      </c>
    </row>
    <row r="290" spans="1:36" x14ac:dyDescent="0.2">
      <c r="A290" s="56" t="s">
        <v>3545</v>
      </c>
      <c r="B290" s="57" t="s">
        <v>1438</v>
      </c>
      <c r="C290" s="56">
        <v>35955.529000000002</v>
      </c>
      <c r="D290" s="56" t="s">
        <v>1455</v>
      </c>
      <c r="E290">
        <f t="shared" si="30"/>
        <v>-3444.0074246479453</v>
      </c>
      <c r="F290">
        <f t="shared" si="28"/>
        <v>-3444</v>
      </c>
      <c r="G290">
        <f t="shared" si="31"/>
        <v>-1.8510000001697335E-2</v>
      </c>
      <c r="I290">
        <f>G290</f>
        <v>-1.8510000001697335E-2</v>
      </c>
      <c r="S290" s="2">
        <f t="shared" si="32"/>
        <v>20937.029000000002</v>
      </c>
      <c r="W290" s="5"/>
      <c r="AH290" t="s">
        <v>1213</v>
      </c>
      <c r="AJ290" t="s">
        <v>1212</v>
      </c>
    </row>
    <row r="291" spans="1:36" x14ac:dyDescent="0.2">
      <c r="A291" s="56" t="s">
        <v>2224</v>
      </c>
      <c r="B291" s="57" t="s">
        <v>1438</v>
      </c>
      <c r="C291" s="56">
        <v>35985.446000000004</v>
      </c>
      <c r="D291" s="56" t="s">
        <v>1455</v>
      </c>
      <c r="E291">
        <f t="shared" si="30"/>
        <v>-3432.0072521682787</v>
      </c>
      <c r="F291">
        <f t="shared" si="28"/>
        <v>-3432</v>
      </c>
      <c r="G291">
        <f t="shared" si="31"/>
        <v>-1.8080000001646113E-2</v>
      </c>
      <c r="I291">
        <f>G291</f>
        <v>-1.8080000001646113E-2</v>
      </c>
      <c r="S291" s="2">
        <f t="shared" si="32"/>
        <v>20966.946000000004</v>
      </c>
      <c r="W291" s="5"/>
      <c r="AH291" t="s">
        <v>1213</v>
      </c>
      <c r="AJ291" t="s">
        <v>1212</v>
      </c>
    </row>
    <row r="292" spans="1:36" x14ac:dyDescent="0.2">
      <c r="A292" s="56" t="s">
        <v>2227</v>
      </c>
      <c r="B292" s="57" t="s">
        <v>1438</v>
      </c>
      <c r="C292" s="56">
        <v>36097.634899999997</v>
      </c>
      <c r="D292" s="56" t="s">
        <v>1455</v>
      </c>
      <c r="E292">
        <f t="shared" si="30"/>
        <v>-3387.0065452022086</v>
      </c>
      <c r="F292">
        <f t="shared" si="28"/>
        <v>-3387</v>
      </c>
      <c r="G292">
        <f t="shared" si="31"/>
        <v>-1.6317500005243346E-2</v>
      </c>
      <c r="H292">
        <f>+G292</f>
        <v>-1.6317500005243346E-2</v>
      </c>
      <c r="S292" s="2">
        <f t="shared" si="32"/>
        <v>21079.134899999997</v>
      </c>
      <c r="W292" s="5"/>
    </row>
    <row r="293" spans="1:36" x14ac:dyDescent="0.2">
      <c r="A293" s="56" t="s">
        <v>2224</v>
      </c>
      <c r="B293" s="57" t="s">
        <v>1438</v>
      </c>
      <c r="C293" s="56">
        <v>36132.533000000003</v>
      </c>
      <c r="D293" s="56" t="s">
        <v>1455</v>
      </c>
      <c r="E293">
        <f t="shared" si="30"/>
        <v>-3373.0083762944741</v>
      </c>
      <c r="F293">
        <f t="shared" si="28"/>
        <v>-3373</v>
      </c>
      <c r="G293">
        <f t="shared" si="31"/>
        <v>-2.0882499993604142E-2</v>
      </c>
      <c r="I293">
        <f>G293</f>
        <v>-2.0882499993604142E-2</v>
      </c>
      <c r="S293" s="2">
        <f t="shared" si="32"/>
        <v>21114.033000000003</v>
      </c>
      <c r="W293" s="5"/>
      <c r="AE293" t="s">
        <v>1262</v>
      </c>
      <c r="AF293">
        <v>23</v>
      </c>
      <c r="AH293" t="s">
        <v>1213</v>
      </c>
      <c r="AJ293" t="s">
        <v>1212</v>
      </c>
    </row>
    <row r="294" spans="1:36" x14ac:dyDescent="0.2">
      <c r="A294" s="56" t="s">
        <v>3338</v>
      </c>
      <c r="B294" s="57" t="s">
        <v>1438</v>
      </c>
      <c r="C294" s="56">
        <v>36132.536999999997</v>
      </c>
      <c r="D294" s="56" t="s">
        <v>1455</v>
      </c>
      <c r="E294">
        <f t="shared" si="30"/>
        <v>-3373.0067718324676</v>
      </c>
      <c r="F294">
        <f t="shared" si="28"/>
        <v>-3373</v>
      </c>
      <c r="G294">
        <f t="shared" si="31"/>
        <v>-1.6882500000065193E-2</v>
      </c>
      <c r="I294">
        <f>G294</f>
        <v>-1.6882500000065193E-2</v>
      </c>
      <c r="S294" s="2">
        <f t="shared" si="32"/>
        <v>21114.036999999997</v>
      </c>
      <c r="W294" s="5"/>
      <c r="AF294">
        <v>7</v>
      </c>
      <c r="AH294" t="s">
        <v>1308</v>
      </c>
      <c r="AJ294" t="s">
        <v>1260</v>
      </c>
    </row>
    <row r="295" spans="1:36" x14ac:dyDescent="0.2">
      <c r="A295" s="56" t="s">
        <v>3338</v>
      </c>
      <c r="B295" s="57" t="s">
        <v>1438</v>
      </c>
      <c r="C295" s="56">
        <v>36137.522199999999</v>
      </c>
      <c r="D295" s="56" t="s">
        <v>1455</v>
      </c>
      <c r="E295">
        <f t="shared" si="30"/>
        <v>-3371.0071308308411</v>
      </c>
      <c r="F295">
        <f t="shared" si="28"/>
        <v>-3371</v>
      </c>
      <c r="G295">
        <f t="shared" si="31"/>
        <v>-1.7777499997464474E-2</v>
      </c>
      <c r="H295">
        <f>+G295</f>
        <v>-1.7777499997464474E-2</v>
      </c>
      <c r="S295" s="2">
        <f t="shared" si="32"/>
        <v>21119.022199999999</v>
      </c>
      <c r="W295" s="5"/>
      <c r="AF295">
        <v>10</v>
      </c>
      <c r="AH295" t="s">
        <v>1309</v>
      </c>
      <c r="AJ295" t="s">
        <v>1260</v>
      </c>
    </row>
    <row r="296" spans="1:36" x14ac:dyDescent="0.2">
      <c r="A296" s="56" t="s">
        <v>2240</v>
      </c>
      <c r="B296" s="57" t="s">
        <v>1438</v>
      </c>
      <c r="C296" s="56">
        <v>36164.934000000001</v>
      </c>
      <c r="D296" s="56" t="s">
        <v>1455</v>
      </c>
      <c r="E296">
        <f t="shared" si="30"/>
        <v>-3360.0118329073152</v>
      </c>
      <c r="F296">
        <f t="shared" si="28"/>
        <v>-3360</v>
      </c>
      <c r="G296">
        <f t="shared" si="31"/>
        <v>-2.9499999996914994E-2</v>
      </c>
      <c r="I296">
        <f>G296</f>
        <v>-2.9499999996914994E-2</v>
      </c>
      <c r="S296" s="2">
        <f t="shared" si="32"/>
        <v>21146.434000000001</v>
      </c>
      <c r="W296" s="5"/>
      <c r="AF296">
        <v>13</v>
      </c>
      <c r="AH296" t="s">
        <v>1268</v>
      </c>
      <c r="AJ296" t="s">
        <v>1260</v>
      </c>
    </row>
    <row r="297" spans="1:36" x14ac:dyDescent="0.2">
      <c r="A297" s="56" t="s">
        <v>3338</v>
      </c>
      <c r="B297" s="57" t="s">
        <v>1438</v>
      </c>
      <c r="C297" s="56">
        <v>36207.330999999998</v>
      </c>
      <c r="D297" s="56" t="s">
        <v>1455</v>
      </c>
      <c r="E297">
        <f t="shared" si="30"/>
        <v>-3343.0057389600488</v>
      </c>
      <c r="F297">
        <f t="shared" si="28"/>
        <v>-3343</v>
      </c>
      <c r="G297">
        <f t="shared" si="31"/>
        <v>-1.4307500001450535E-2</v>
      </c>
      <c r="I297">
        <f>G297</f>
        <v>-1.4307500001450535E-2</v>
      </c>
      <c r="S297" s="2">
        <f t="shared" si="32"/>
        <v>21188.830999999998</v>
      </c>
      <c r="W297" s="5"/>
      <c r="AH297" t="s">
        <v>1308</v>
      </c>
      <c r="AJ297" t="s">
        <v>1260</v>
      </c>
    </row>
    <row r="298" spans="1:36" x14ac:dyDescent="0.2">
      <c r="A298" s="56" t="s">
        <v>3545</v>
      </c>
      <c r="B298" s="57" t="s">
        <v>1438</v>
      </c>
      <c r="C298" s="56">
        <v>36207.332999999999</v>
      </c>
      <c r="D298" s="56" t="s">
        <v>1455</v>
      </c>
      <c r="E298">
        <f t="shared" si="30"/>
        <v>-3343.0049367290444</v>
      </c>
      <c r="F298">
        <f t="shared" si="28"/>
        <v>-3343</v>
      </c>
      <c r="G298">
        <f t="shared" si="31"/>
        <v>-1.2307500001043081E-2</v>
      </c>
      <c r="I298">
        <f>G298</f>
        <v>-1.2307500001043081E-2</v>
      </c>
      <c r="S298" s="2">
        <f t="shared" si="32"/>
        <v>21188.832999999999</v>
      </c>
      <c r="W298" s="5"/>
    </row>
    <row r="299" spans="1:36" x14ac:dyDescent="0.2">
      <c r="A299" s="56" t="s">
        <v>2174</v>
      </c>
      <c r="B299" s="57" t="s">
        <v>1438</v>
      </c>
      <c r="C299" s="56">
        <v>36207.334000000003</v>
      </c>
      <c r="D299" s="56" t="s">
        <v>1455</v>
      </c>
      <c r="E299">
        <f t="shared" si="30"/>
        <v>-3343.0045356135406</v>
      </c>
      <c r="F299">
        <f t="shared" si="28"/>
        <v>-3343</v>
      </c>
      <c r="G299">
        <f t="shared" si="31"/>
        <v>-1.1307499997201376E-2</v>
      </c>
      <c r="I299">
        <f>G299</f>
        <v>-1.1307499997201376E-2</v>
      </c>
      <c r="S299" s="2">
        <f t="shared" si="32"/>
        <v>21188.834000000003</v>
      </c>
      <c r="W299" s="5"/>
      <c r="AF299">
        <v>16</v>
      </c>
      <c r="AH299" t="s">
        <v>1213</v>
      </c>
      <c r="AJ299" t="s">
        <v>1212</v>
      </c>
    </row>
    <row r="300" spans="1:36" x14ac:dyDescent="0.2">
      <c r="A300" s="56" t="s">
        <v>3545</v>
      </c>
      <c r="B300" s="57" t="s">
        <v>1438</v>
      </c>
      <c r="C300" s="56">
        <v>36284.612000000001</v>
      </c>
      <c r="D300" s="56" t="s">
        <v>1455</v>
      </c>
      <c r="E300">
        <f t="shared" si="30"/>
        <v>-3312.007131833629</v>
      </c>
      <c r="F300">
        <f t="shared" si="28"/>
        <v>-3312</v>
      </c>
      <c r="G300">
        <f t="shared" si="31"/>
        <v>-1.7780000001948792E-2</v>
      </c>
      <c r="I300">
        <f>G300</f>
        <v>-1.7780000001948792E-2</v>
      </c>
      <c r="S300" s="2">
        <f t="shared" si="32"/>
        <v>21266.112000000001</v>
      </c>
      <c r="W300" s="5"/>
    </row>
    <row r="301" spans="1:36" x14ac:dyDescent="0.2">
      <c r="A301" s="56" t="s">
        <v>3545</v>
      </c>
      <c r="B301" s="57" t="s">
        <v>1438</v>
      </c>
      <c r="C301" s="56">
        <v>36319.51</v>
      </c>
      <c r="D301" s="56" t="s">
        <v>1455</v>
      </c>
      <c r="E301">
        <f t="shared" si="30"/>
        <v>-3298.0090030374467</v>
      </c>
      <c r="F301">
        <f t="shared" si="28"/>
        <v>-3298</v>
      </c>
      <c r="G301">
        <f t="shared" si="31"/>
        <v>-2.2445000002335291E-2</v>
      </c>
      <c r="H301">
        <f>+G301</f>
        <v>-2.2445000002335291E-2</v>
      </c>
      <c r="S301" s="2">
        <f t="shared" si="32"/>
        <v>21301.010000000002</v>
      </c>
      <c r="W301" s="5"/>
    </row>
    <row r="302" spans="1:36" x14ac:dyDescent="0.2">
      <c r="A302" s="56" t="s">
        <v>2256</v>
      </c>
      <c r="B302" s="57" t="s">
        <v>1438</v>
      </c>
      <c r="C302" s="56">
        <v>36319.512000000002</v>
      </c>
      <c r="D302" s="56" t="s">
        <v>1455</v>
      </c>
      <c r="E302">
        <f t="shared" si="30"/>
        <v>-3298.0082008064419</v>
      </c>
      <c r="F302">
        <f t="shared" si="28"/>
        <v>-3298</v>
      </c>
      <c r="G302">
        <f t="shared" si="31"/>
        <v>-2.0445000001927838E-2</v>
      </c>
      <c r="I302">
        <f>G302</f>
        <v>-2.0445000001927838E-2</v>
      </c>
      <c r="S302" s="2">
        <f t="shared" si="32"/>
        <v>21301.012000000002</v>
      </c>
      <c r="W302" s="5"/>
    </row>
    <row r="303" spans="1:36" x14ac:dyDescent="0.2">
      <c r="A303" s="56" t="s">
        <v>2256</v>
      </c>
      <c r="B303" s="57" t="s">
        <v>1438</v>
      </c>
      <c r="C303" s="56">
        <v>36344.449000000001</v>
      </c>
      <c r="D303" s="56" t="s">
        <v>1455</v>
      </c>
      <c r="E303">
        <f t="shared" si="30"/>
        <v>-3288.0055835277908</v>
      </c>
      <c r="F303">
        <f t="shared" si="28"/>
        <v>-3288</v>
      </c>
      <c r="G303">
        <f t="shared" si="31"/>
        <v>-1.3919999997597188E-2</v>
      </c>
      <c r="I303">
        <f>G303</f>
        <v>-1.3919999997597188E-2</v>
      </c>
      <c r="S303" s="2">
        <f t="shared" si="32"/>
        <v>21325.949000000001</v>
      </c>
      <c r="W303" s="5"/>
      <c r="AH303" t="s">
        <v>1213</v>
      </c>
      <c r="AJ303" t="s">
        <v>1212</v>
      </c>
    </row>
    <row r="304" spans="1:36" x14ac:dyDescent="0.2">
      <c r="A304" s="56" t="s">
        <v>2224</v>
      </c>
      <c r="B304" s="57" t="s">
        <v>1438</v>
      </c>
      <c r="C304" s="56">
        <v>36349.43</v>
      </c>
      <c r="D304" s="56" t="s">
        <v>1455</v>
      </c>
      <c r="E304">
        <f t="shared" si="30"/>
        <v>-3286.0076272112747</v>
      </c>
      <c r="F304">
        <f t="shared" si="28"/>
        <v>-3286</v>
      </c>
      <c r="G304">
        <f t="shared" si="31"/>
        <v>-1.9014999998034909E-2</v>
      </c>
      <c r="H304">
        <f>+G304</f>
        <v>-1.9014999998034909E-2</v>
      </c>
      <c r="S304" s="2">
        <f t="shared" si="32"/>
        <v>21330.93</v>
      </c>
      <c r="W304" s="5"/>
      <c r="AJ304" t="s">
        <v>1283</v>
      </c>
    </row>
    <row r="305" spans="1:36" x14ac:dyDescent="0.2">
      <c r="A305" s="56" t="s">
        <v>2256</v>
      </c>
      <c r="B305" s="57" t="s">
        <v>1438</v>
      </c>
      <c r="C305" s="56">
        <v>36349.432000000001</v>
      </c>
      <c r="D305" s="56" t="s">
        <v>1455</v>
      </c>
      <c r="E305">
        <f t="shared" si="30"/>
        <v>-3286.0068249802703</v>
      </c>
      <c r="F305">
        <f t="shared" si="28"/>
        <v>-3286</v>
      </c>
      <c r="G305">
        <f t="shared" si="31"/>
        <v>-1.7014999997627456E-2</v>
      </c>
      <c r="I305">
        <f>G305</f>
        <v>-1.7014999997627456E-2</v>
      </c>
      <c r="S305" s="2">
        <f t="shared" si="32"/>
        <v>21330.932000000001</v>
      </c>
      <c r="W305" s="5"/>
      <c r="AH305" t="s">
        <v>1263</v>
      </c>
      <c r="AJ305" t="s">
        <v>1260</v>
      </c>
    </row>
    <row r="306" spans="1:36" x14ac:dyDescent="0.2">
      <c r="A306" s="56" t="s">
        <v>2224</v>
      </c>
      <c r="B306" s="57" t="s">
        <v>1438</v>
      </c>
      <c r="C306" s="56">
        <v>36369.370999999999</v>
      </c>
      <c r="D306" s="56" t="s">
        <v>1455</v>
      </c>
      <c r="E306">
        <f t="shared" si="30"/>
        <v>-3278.0089829816725</v>
      </c>
      <c r="F306">
        <f t="shared" si="28"/>
        <v>-3278</v>
      </c>
      <c r="G306">
        <f t="shared" si="31"/>
        <v>-2.2394999999960419E-2</v>
      </c>
      <c r="I306">
        <f>G306</f>
        <v>-2.2394999999960419E-2</v>
      </c>
      <c r="S306" s="2">
        <f t="shared" si="32"/>
        <v>21350.870999999999</v>
      </c>
      <c r="W306" s="5"/>
      <c r="AH306" t="s">
        <v>1213</v>
      </c>
      <c r="AJ306" t="s">
        <v>1212</v>
      </c>
    </row>
    <row r="307" spans="1:36" x14ac:dyDescent="0.2">
      <c r="A307" s="14" t="s">
        <v>1443</v>
      </c>
      <c r="B307" s="36"/>
      <c r="C307" s="14">
        <v>36466.601300000002</v>
      </c>
      <c r="D307" s="14" t="s">
        <v>1444</v>
      </c>
      <c r="E307">
        <f t="shared" si="30"/>
        <v>-3239.008402366982</v>
      </c>
      <c r="F307">
        <f t="shared" si="28"/>
        <v>-3239</v>
      </c>
      <c r="G307">
        <f t="shared" si="31"/>
        <v>-2.0947500001057051E-2</v>
      </c>
      <c r="H307">
        <f>+G307</f>
        <v>-2.0947500001057051E-2</v>
      </c>
      <c r="R307" t="e">
        <v>#N/A</v>
      </c>
      <c r="S307" s="2">
        <f t="shared" si="32"/>
        <v>21448.101300000002</v>
      </c>
      <c r="W307" s="5"/>
      <c r="AE307" t="s">
        <v>1262</v>
      </c>
      <c r="AF307">
        <v>19</v>
      </c>
    </row>
    <row r="308" spans="1:36" x14ac:dyDescent="0.2">
      <c r="A308" s="56" t="s">
        <v>2271</v>
      </c>
      <c r="B308" s="57" t="s">
        <v>1438</v>
      </c>
      <c r="C308" s="56">
        <v>36541.385799999996</v>
      </c>
      <c r="D308" s="56" t="s">
        <v>1455</v>
      </c>
      <c r="E308">
        <f t="shared" si="30"/>
        <v>-3209.0111800918371</v>
      </c>
      <c r="F308">
        <f t="shared" si="28"/>
        <v>-3209</v>
      </c>
      <c r="G308">
        <f t="shared" si="31"/>
        <v>-2.7872500002558809E-2</v>
      </c>
      <c r="H308">
        <f>+G308</f>
        <v>-2.7872500002558809E-2</v>
      </c>
      <c r="S308" s="2">
        <f t="shared" si="32"/>
        <v>21522.885799999996</v>
      </c>
      <c r="W308" s="5"/>
      <c r="AE308" t="s">
        <v>1262</v>
      </c>
      <c r="AF308">
        <v>13</v>
      </c>
    </row>
    <row r="309" spans="1:36" x14ac:dyDescent="0.2">
      <c r="A309" s="14" t="s">
        <v>1443</v>
      </c>
      <c r="B309" s="36" t="s">
        <v>1438</v>
      </c>
      <c r="C309" s="14">
        <v>36541.385800000004</v>
      </c>
      <c r="D309" s="14" t="s">
        <v>1444</v>
      </c>
      <c r="E309">
        <f t="shared" si="30"/>
        <v>-3209.0111800918344</v>
      </c>
      <c r="F309">
        <f t="shared" si="28"/>
        <v>-3209</v>
      </c>
      <c r="G309">
        <f t="shared" si="31"/>
        <v>-2.7872499995282851E-2</v>
      </c>
      <c r="H309">
        <f>+G309</f>
        <v>-2.7872499995282851E-2</v>
      </c>
      <c r="R309" t="e">
        <v>#N/A</v>
      </c>
      <c r="S309" s="2">
        <f t="shared" si="32"/>
        <v>21522.885800000004</v>
      </c>
      <c r="W309" s="5"/>
    </row>
    <row r="310" spans="1:36" x14ac:dyDescent="0.2">
      <c r="A310" s="14" t="s">
        <v>1443</v>
      </c>
      <c r="B310" s="36" t="s">
        <v>1438</v>
      </c>
      <c r="C310" s="14">
        <v>36576.287199999999</v>
      </c>
      <c r="D310" s="14" t="s">
        <v>1444</v>
      </c>
      <c r="E310">
        <f t="shared" si="30"/>
        <v>-3195.0116875029466</v>
      </c>
      <c r="F310">
        <f t="shared" si="28"/>
        <v>-3195</v>
      </c>
      <c r="G310">
        <f t="shared" si="31"/>
        <v>-2.9137500001525041E-2</v>
      </c>
      <c r="H310">
        <f>+G310</f>
        <v>-2.9137500001525041E-2</v>
      </c>
      <c r="R310" t="e">
        <v>#N/A</v>
      </c>
      <c r="S310" s="2">
        <f t="shared" si="32"/>
        <v>21557.787199999999</v>
      </c>
      <c r="W310" s="5"/>
      <c r="AE310" t="s">
        <v>1262</v>
      </c>
      <c r="AF310">
        <v>18</v>
      </c>
    </row>
    <row r="311" spans="1:36" x14ac:dyDescent="0.2">
      <c r="A311" s="14" t="s">
        <v>1443</v>
      </c>
      <c r="B311" s="36" t="s">
        <v>1438</v>
      </c>
      <c r="C311" s="14">
        <v>36581.272900000004</v>
      </c>
      <c r="D311" s="14" t="s">
        <v>1444</v>
      </c>
      <c r="E311">
        <f t="shared" si="30"/>
        <v>-3193.011845943568</v>
      </c>
      <c r="F311">
        <f t="shared" si="28"/>
        <v>-3193</v>
      </c>
      <c r="G311">
        <f t="shared" si="31"/>
        <v>-2.953249999700347E-2</v>
      </c>
      <c r="H311">
        <f>+G311</f>
        <v>-2.953249999700347E-2</v>
      </c>
      <c r="R311" t="e">
        <v>#N/A</v>
      </c>
      <c r="S311" s="2">
        <f t="shared" si="32"/>
        <v>21562.772900000004</v>
      </c>
      <c r="W311" s="5"/>
    </row>
    <row r="312" spans="1:36" x14ac:dyDescent="0.2">
      <c r="A312" s="56" t="s">
        <v>2271</v>
      </c>
      <c r="B312" s="57" t="s">
        <v>1438</v>
      </c>
      <c r="C312" s="56">
        <v>36728.353999999999</v>
      </c>
      <c r="D312" s="56" t="s">
        <v>1455</v>
      </c>
      <c r="E312">
        <f t="shared" si="30"/>
        <v>-3134.0153366512277</v>
      </c>
      <c r="F312">
        <f t="shared" si="28"/>
        <v>-3134</v>
      </c>
      <c r="G312">
        <f t="shared" si="31"/>
        <v>-3.823499999998603E-2</v>
      </c>
      <c r="I312">
        <f>G312</f>
        <v>-3.823499999998603E-2</v>
      </c>
      <c r="S312" s="2">
        <f t="shared" si="32"/>
        <v>21709.853999999999</v>
      </c>
      <c r="W312" s="5"/>
      <c r="AE312" t="s">
        <v>1262</v>
      </c>
      <c r="AF312">
        <v>9</v>
      </c>
      <c r="AH312" t="s">
        <v>1264</v>
      </c>
      <c r="AJ312" t="s">
        <v>1260</v>
      </c>
    </row>
    <row r="313" spans="1:36" x14ac:dyDescent="0.2">
      <c r="A313" s="14" t="s">
        <v>1443</v>
      </c>
      <c r="B313" s="36" t="s">
        <v>1438</v>
      </c>
      <c r="C313" s="14">
        <v>36825.579100000003</v>
      </c>
      <c r="D313" s="14" t="s">
        <v>1444</v>
      </c>
      <c r="E313">
        <f t="shared" si="30"/>
        <v>-3095.0168418371481</v>
      </c>
      <c r="F313">
        <f t="shared" si="28"/>
        <v>-3095</v>
      </c>
      <c r="G313">
        <f t="shared" si="31"/>
        <v>-4.198750000068685E-2</v>
      </c>
      <c r="H313">
        <f>+G313</f>
        <v>-4.198750000068685E-2</v>
      </c>
      <c r="R313" t="e">
        <v>#N/A</v>
      </c>
      <c r="S313" s="2">
        <f t="shared" si="32"/>
        <v>21807.079100000003</v>
      </c>
      <c r="W313" s="5"/>
    </row>
    <row r="314" spans="1:36" x14ac:dyDescent="0.2">
      <c r="A314" s="56" t="s">
        <v>2224</v>
      </c>
      <c r="B314" s="57" t="s">
        <v>1438</v>
      </c>
      <c r="C314" s="56">
        <v>37022.548000000003</v>
      </c>
      <c r="D314" s="56" t="s">
        <v>1455</v>
      </c>
      <c r="E314">
        <f t="shared" si="30"/>
        <v>-3016.0095625935719</v>
      </c>
      <c r="F314">
        <f t="shared" si="28"/>
        <v>-3016</v>
      </c>
      <c r="G314">
        <f t="shared" si="31"/>
        <v>-2.3840000001655426E-2</v>
      </c>
      <c r="I314">
        <f t="shared" ref="I314:I328" si="33">G314</f>
        <v>-2.3840000001655426E-2</v>
      </c>
      <c r="S314" s="2">
        <f t="shared" si="32"/>
        <v>22004.048000000003</v>
      </c>
      <c r="W314" s="5"/>
      <c r="AF314">
        <v>12</v>
      </c>
      <c r="AH314" t="s">
        <v>1284</v>
      </c>
      <c r="AJ314" t="s">
        <v>1212</v>
      </c>
    </row>
    <row r="315" spans="1:36" x14ac:dyDescent="0.2">
      <c r="A315" s="56" t="s">
        <v>2271</v>
      </c>
      <c r="B315" s="57" t="s">
        <v>1438</v>
      </c>
      <c r="C315" s="56">
        <v>37027.538</v>
      </c>
      <c r="D315" s="56" t="s">
        <v>1455</v>
      </c>
      <c r="E315">
        <f t="shared" si="30"/>
        <v>-3014.0079962375366</v>
      </c>
      <c r="F315">
        <f t="shared" si="28"/>
        <v>-3014</v>
      </c>
      <c r="G315">
        <f t="shared" si="31"/>
        <v>-1.9935000003897585E-2</v>
      </c>
      <c r="I315">
        <f t="shared" si="33"/>
        <v>-1.9935000003897585E-2</v>
      </c>
      <c r="S315" s="2">
        <f t="shared" si="32"/>
        <v>22009.038</v>
      </c>
      <c r="W315" s="5"/>
      <c r="AE315" t="s">
        <v>1262</v>
      </c>
      <c r="AF315">
        <v>13</v>
      </c>
    </row>
    <row r="316" spans="1:36" x14ac:dyDescent="0.2">
      <c r="A316" s="56" t="s">
        <v>2271</v>
      </c>
      <c r="B316" s="57" t="s">
        <v>1438</v>
      </c>
      <c r="C316" s="56">
        <v>37027.542000000001</v>
      </c>
      <c r="D316" s="56" t="s">
        <v>1455</v>
      </c>
      <c r="E316">
        <f t="shared" si="30"/>
        <v>-3014.0063917755274</v>
      </c>
      <c r="F316">
        <f t="shared" si="28"/>
        <v>-3014</v>
      </c>
      <c r="G316">
        <f t="shared" si="31"/>
        <v>-1.5935000003082678E-2</v>
      </c>
      <c r="I316">
        <f t="shared" si="33"/>
        <v>-1.5935000003082678E-2</v>
      </c>
      <c r="S316" s="2">
        <f t="shared" si="32"/>
        <v>22009.042000000001</v>
      </c>
      <c r="W316" s="5"/>
    </row>
    <row r="317" spans="1:36" x14ac:dyDescent="0.2">
      <c r="A317" s="56" t="s">
        <v>2271</v>
      </c>
      <c r="B317" s="57" t="s">
        <v>1438</v>
      </c>
      <c r="C317" s="56">
        <v>37027.544999999998</v>
      </c>
      <c r="D317" s="56" t="s">
        <v>1455</v>
      </c>
      <c r="E317">
        <f t="shared" si="30"/>
        <v>-3014.0051884290219</v>
      </c>
      <c r="F317">
        <f t="shared" si="28"/>
        <v>-3014</v>
      </c>
      <c r="G317">
        <f t="shared" si="31"/>
        <v>-1.2935000006109476E-2</v>
      </c>
      <c r="I317">
        <f t="shared" si="33"/>
        <v>-1.2935000006109476E-2</v>
      </c>
      <c r="S317" s="2">
        <f t="shared" si="32"/>
        <v>22009.044999999998</v>
      </c>
      <c r="W317" s="5"/>
      <c r="AE317" t="s">
        <v>1262</v>
      </c>
      <c r="AF317">
        <v>15</v>
      </c>
    </row>
    <row r="318" spans="1:36" x14ac:dyDescent="0.2">
      <c r="A318" s="56" t="s">
        <v>2224</v>
      </c>
      <c r="B318" s="57" t="s">
        <v>1438</v>
      </c>
      <c r="C318" s="56">
        <v>37199.552000000003</v>
      </c>
      <c r="D318" s="56" t="s">
        <v>1455</v>
      </c>
      <c r="E318">
        <f t="shared" si="30"/>
        <v>-2945.0105142401007</v>
      </c>
      <c r="F318">
        <f t="shared" si="28"/>
        <v>-2945</v>
      </c>
      <c r="G318">
        <f t="shared" si="31"/>
        <v>-2.6212499993562233E-2</v>
      </c>
      <c r="I318">
        <f t="shared" si="33"/>
        <v>-2.6212499993562233E-2</v>
      </c>
      <c r="S318" s="2">
        <f t="shared" si="32"/>
        <v>22181.052000000003</v>
      </c>
      <c r="W318" s="5"/>
      <c r="AH318" t="s">
        <v>1285</v>
      </c>
      <c r="AJ318" t="s">
        <v>1212</v>
      </c>
    </row>
    <row r="319" spans="1:36" x14ac:dyDescent="0.2">
      <c r="A319" s="56" t="s">
        <v>2224</v>
      </c>
      <c r="B319" s="57" t="s">
        <v>1438</v>
      </c>
      <c r="C319" s="56">
        <v>37259.339</v>
      </c>
      <c r="D319" s="56" t="s">
        <v>1455</v>
      </c>
      <c r="E319">
        <f t="shared" si="30"/>
        <v>-2921.0290217093739</v>
      </c>
      <c r="F319">
        <f t="shared" si="28"/>
        <v>-2921</v>
      </c>
      <c r="G319">
        <f t="shared" si="31"/>
        <v>-7.2352499999396969E-2</v>
      </c>
      <c r="I319">
        <f t="shared" si="33"/>
        <v>-7.2352499999396969E-2</v>
      </c>
      <c r="S319" s="2">
        <f t="shared" si="32"/>
        <v>22240.839</v>
      </c>
      <c r="W319" s="5"/>
      <c r="AH319" t="s">
        <v>1284</v>
      </c>
      <c r="AJ319" t="s">
        <v>1212</v>
      </c>
    </row>
    <row r="320" spans="1:36" x14ac:dyDescent="0.2">
      <c r="A320" s="56" t="s">
        <v>3545</v>
      </c>
      <c r="B320" s="57" t="s">
        <v>1438</v>
      </c>
      <c r="C320" s="56">
        <v>37279.286</v>
      </c>
      <c r="D320" s="56" t="s">
        <v>1455</v>
      </c>
      <c r="E320">
        <f t="shared" si="30"/>
        <v>-2913.027970786758</v>
      </c>
      <c r="F320">
        <f t="shared" si="28"/>
        <v>-2913</v>
      </c>
      <c r="G320">
        <f t="shared" si="31"/>
        <v>-6.9732500000100117E-2</v>
      </c>
      <c r="I320">
        <f t="shared" si="33"/>
        <v>-6.9732500000100117E-2</v>
      </c>
      <c r="S320" s="2">
        <f t="shared" si="32"/>
        <v>22260.786</v>
      </c>
      <c r="W320" s="5"/>
      <c r="AH320" t="s">
        <v>1215</v>
      </c>
      <c r="AJ320" t="s">
        <v>1212</v>
      </c>
    </row>
    <row r="321" spans="1:36" x14ac:dyDescent="0.2">
      <c r="A321" s="56" t="s">
        <v>3545</v>
      </c>
      <c r="B321" s="57" t="s">
        <v>1438</v>
      </c>
      <c r="C321" s="56">
        <v>37356.614000000001</v>
      </c>
      <c r="D321" s="56" t="s">
        <v>1455</v>
      </c>
      <c r="E321">
        <f t="shared" si="30"/>
        <v>-2882.0105112317351</v>
      </c>
      <c r="F321">
        <f t="shared" si="28"/>
        <v>-2882</v>
      </c>
      <c r="G321">
        <f t="shared" si="31"/>
        <v>-2.6205000001937151E-2</v>
      </c>
      <c r="I321">
        <f t="shared" si="33"/>
        <v>-2.6205000001937151E-2</v>
      </c>
      <c r="S321" s="2">
        <f t="shared" si="32"/>
        <v>22338.114000000001</v>
      </c>
      <c r="W321" s="5"/>
      <c r="AF321">
        <v>7</v>
      </c>
    </row>
    <row r="322" spans="1:36" x14ac:dyDescent="0.2">
      <c r="A322" s="56" t="s">
        <v>3545</v>
      </c>
      <c r="B322" s="57" t="s">
        <v>1438</v>
      </c>
      <c r="C322" s="56">
        <v>37356.622000000003</v>
      </c>
      <c r="D322" s="56" t="s">
        <v>1455</v>
      </c>
      <c r="E322">
        <f t="shared" si="30"/>
        <v>-2882.0073023077166</v>
      </c>
      <c r="F322">
        <f t="shared" si="28"/>
        <v>-2882</v>
      </c>
      <c r="G322">
        <f t="shared" si="31"/>
        <v>-1.8205000000307336E-2</v>
      </c>
      <c r="I322">
        <f t="shared" si="33"/>
        <v>-1.8205000000307336E-2</v>
      </c>
      <c r="S322" s="2">
        <f t="shared" si="32"/>
        <v>22338.122000000003</v>
      </c>
      <c r="W322" s="5"/>
      <c r="AH322" t="s">
        <v>1213</v>
      </c>
      <c r="AJ322" t="s">
        <v>1212</v>
      </c>
    </row>
    <row r="323" spans="1:36" x14ac:dyDescent="0.2">
      <c r="A323" s="56" t="s">
        <v>2224</v>
      </c>
      <c r="B323" s="57" t="s">
        <v>1438</v>
      </c>
      <c r="C323" s="56">
        <v>37356.622000000003</v>
      </c>
      <c r="D323" s="56" t="s">
        <v>1455</v>
      </c>
      <c r="E323">
        <f t="shared" si="30"/>
        <v>-2882.0073023077166</v>
      </c>
      <c r="F323">
        <f t="shared" si="28"/>
        <v>-2882</v>
      </c>
      <c r="G323">
        <f t="shared" si="31"/>
        <v>-1.8205000000307336E-2</v>
      </c>
      <c r="I323">
        <f t="shared" si="33"/>
        <v>-1.8205000000307336E-2</v>
      </c>
      <c r="S323" s="2">
        <f t="shared" si="32"/>
        <v>22338.122000000003</v>
      </c>
      <c r="W323" s="5"/>
      <c r="AJ323" t="s">
        <v>1288</v>
      </c>
    </row>
    <row r="324" spans="1:36" x14ac:dyDescent="0.2">
      <c r="A324" s="56" t="s">
        <v>2296</v>
      </c>
      <c r="B324" s="57" t="s">
        <v>1438</v>
      </c>
      <c r="C324" s="56">
        <v>37533.563999999998</v>
      </c>
      <c r="D324" s="56" t="s">
        <v>1455</v>
      </c>
      <c r="E324">
        <f t="shared" si="30"/>
        <v>-2811.0331231153846</v>
      </c>
      <c r="F324">
        <f t="shared" si="28"/>
        <v>-2811</v>
      </c>
      <c r="G324">
        <f t="shared" si="31"/>
        <v>-8.2577500004845206E-2</v>
      </c>
      <c r="I324">
        <f t="shared" si="33"/>
        <v>-8.2577500004845206E-2</v>
      </c>
      <c r="S324" s="2">
        <f t="shared" si="32"/>
        <v>22515.063999999998</v>
      </c>
      <c r="W324" s="5"/>
      <c r="AH324" t="s">
        <v>1213</v>
      </c>
      <c r="AJ324" t="s">
        <v>1212</v>
      </c>
    </row>
    <row r="325" spans="1:36" x14ac:dyDescent="0.2">
      <c r="A325" s="56" t="s">
        <v>2300</v>
      </c>
      <c r="B325" s="57" t="s">
        <v>1438</v>
      </c>
      <c r="C325" s="56">
        <v>37548.576000000001</v>
      </c>
      <c r="D325" s="56" t="s">
        <v>1455</v>
      </c>
      <c r="E325">
        <f t="shared" si="30"/>
        <v>-2805.0115771961823</v>
      </c>
      <c r="F325">
        <f t="shared" si="28"/>
        <v>-2805</v>
      </c>
      <c r="G325">
        <f t="shared" si="31"/>
        <v>-2.8862499995739199E-2</v>
      </c>
      <c r="I325">
        <f t="shared" si="33"/>
        <v>-2.8862499995739199E-2</v>
      </c>
      <c r="S325" s="2">
        <f t="shared" si="32"/>
        <v>22530.076000000001</v>
      </c>
      <c r="W325" s="5"/>
      <c r="AH325" t="s">
        <v>1213</v>
      </c>
      <c r="AJ325" t="s">
        <v>1212</v>
      </c>
    </row>
    <row r="326" spans="1:36" x14ac:dyDescent="0.2">
      <c r="A326" s="56" t="s">
        <v>2304</v>
      </c>
      <c r="B326" s="57" t="s">
        <v>1438</v>
      </c>
      <c r="C326" s="56">
        <v>37558.546000000002</v>
      </c>
      <c r="D326" s="56" t="s">
        <v>1455</v>
      </c>
      <c r="E326">
        <f t="shared" si="30"/>
        <v>-2801.012455639132</v>
      </c>
      <c r="F326">
        <f t="shared" si="28"/>
        <v>-2801</v>
      </c>
      <c r="G326">
        <f t="shared" si="31"/>
        <v>-3.1052499994984828E-2</v>
      </c>
      <c r="I326">
        <f t="shared" si="33"/>
        <v>-3.1052499994984828E-2</v>
      </c>
      <c r="S326" s="2">
        <f t="shared" si="32"/>
        <v>22540.046000000002</v>
      </c>
      <c r="W326" s="5"/>
      <c r="AH326" t="s">
        <v>1351</v>
      </c>
      <c r="AJ326" t="s">
        <v>1260</v>
      </c>
    </row>
    <row r="327" spans="1:36" x14ac:dyDescent="0.2">
      <c r="A327" s="56" t="s">
        <v>2304</v>
      </c>
      <c r="B327" s="57" t="s">
        <v>1438</v>
      </c>
      <c r="C327" s="56">
        <v>37578.508999999998</v>
      </c>
      <c r="D327" s="56" t="s">
        <v>1455</v>
      </c>
      <c r="E327">
        <f t="shared" si="30"/>
        <v>-2793.0049868684823</v>
      </c>
      <c r="F327">
        <f t="shared" si="28"/>
        <v>-2793</v>
      </c>
      <c r="G327">
        <f t="shared" si="31"/>
        <v>-1.2432499999704305E-2</v>
      </c>
      <c r="I327">
        <f t="shared" si="33"/>
        <v>-1.2432499999704305E-2</v>
      </c>
      <c r="S327" s="2">
        <f t="shared" si="32"/>
        <v>22560.008999999998</v>
      </c>
      <c r="W327" s="5"/>
      <c r="AF327">
        <v>7</v>
      </c>
      <c r="AH327" t="s">
        <v>1263</v>
      </c>
      <c r="AJ327" t="s">
        <v>1260</v>
      </c>
    </row>
    <row r="328" spans="1:36" x14ac:dyDescent="0.2">
      <c r="A328" s="56" t="s">
        <v>2310</v>
      </c>
      <c r="B328" s="57" t="s">
        <v>1438</v>
      </c>
      <c r="C328" s="56">
        <v>37623.381000000001</v>
      </c>
      <c r="D328" s="56" t="s">
        <v>1455</v>
      </c>
      <c r="E328">
        <f t="shared" si="30"/>
        <v>-2775.00613205324</v>
      </c>
      <c r="F328">
        <f t="shared" si="28"/>
        <v>-2775</v>
      </c>
      <c r="G328">
        <f t="shared" si="31"/>
        <v>-1.5287499998521525E-2</v>
      </c>
      <c r="I328">
        <f t="shared" si="33"/>
        <v>-1.5287499998521525E-2</v>
      </c>
      <c r="S328" s="2">
        <f t="shared" si="32"/>
        <v>22604.881000000001</v>
      </c>
      <c r="W328" s="5"/>
      <c r="AE328" t="s">
        <v>1262</v>
      </c>
      <c r="AF328">
        <v>20</v>
      </c>
      <c r="AJ328" t="s">
        <v>1283</v>
      </c>
    </row>
    <row r="329" spans="1:36" x14ac:dyDescent="0.2">
      <c r="A329" s="56" t="s">
        <v>2315</v>
      </c>
      <c r="B329" s="57" t="s">
        <v>1438</v>
      </c>
      <c r="C329" s="56">
        <v>37633.347999999998</v>
      </c>
      <c r="D329" s="56" t="s">
        <v>1455</v>
      </c>
      <c r="E329">
        <f t="shared" si="30"/>
        <v>-2771.0082138426974</v>
      </c>
      <c r="F329">
        <f t="shared" ref="F329:F392" si="34">ROUND(2*E329,0)/2</f>
        <v>-2771</v>
      </c>
      <c r="G329">
        <f t="shared" si="31"/>
        <v>-2.0477500002016313E-2</v>
      </c>
      <c r="J329">
        <f>+G329</f>
        <v>-2.0477500002016313E-2</v>
      </c>
      <c r="S329" s="2">
        <f t="shared" si="32"/>
        <v>22614.847999999998</v>
      </c>
      <c r="W329" s="5"/>
      <c r="AF329">
        <v>10</v>
      </c>
    </row>
    <row r="330" spans="1:36" x14ac:dyDescent="0.2">
      <c r="A330" s="56" t="s">
        <v>3338</v>
      </c>
      <c r="B330" s="57" t="s">
        <v>1438</v>
      </c>
      <c r="C330" s="56">
        <v>37658.269999999997</v>
      </c>
      <c r="D330" s="56" t="s">
        <v>1455</v>
      </c>
      <c r="E330">
        <f t="shared" si="30"/>
        <v>-2761.0116132965795</v>
      </c>
      <c r="F330">
        <f t="shared" si="34"/>
        <v>-2761</v>
      </c>
      <c r="G330">
        <f t="shared" si="31"/>
        <v>-2.8952500004379544E-2</v>
      </c>
      <c r="H330">
        <f>+G330</f>
        <v>-2.8952500004379544E-2</v>
      </c>
      <c r="S330" s="2">
        <f t="shared" si="32"/>
        <v>22639.769999999997</v>
      </c>
      <c r="W330" s="5"/>
      <c r="AF330">
        <v>7</v>
      </c>
      <c r="AH330" t="s">
        <v>1264</v>
      </c>
      <c r="AJ330" t="s">
        <v>1260</v>
      </c>
    </row>
    <row r="331" spans="1:36" x14ac:dyDescent="0.2">
      <c r="A331" s="56" t="s">
        <v>3545</v>
      </c>
      <c r="B331" s="57" t="s">
        <v>1438</v>
      </c>
      <c r="C331" s="56">
        <v>37745.516000000003</v>
      </c>
      <c r="D331" s="56" t="s">
        <v>1455</v>
      </c>
      <c r="E331">
        <f t="shared" si="30"/>
        <v>-2726.0158901906188</v>
      </c>
      <c r="F331">
        <f t="shared" si="34"/>
        <v>-2726</v>
      </c>
      <c r="G331">
        <f t="shared" si="31"/>
        <v>-3.9614999994228128E-2</v>
      </c>
      <c r="I331">
        <f t="shared" ref="I331:I337" si="35">G331</f>
        <v>-3.9614999994228128E-2</v>
      </c>
      <c r="S331" s="2">
        <f t="shared" si="32"/>
        <v>22727.016000000003</v>
      </c>
      <c r="W331" s="5"/>
      <c r="AF331">
        <v>9</v>
      </c>
      <c r="AH331" t="s">
        <v>1210</v>
      </c>
      <c r="AJ331" t="s">
        <v>1212</v>
      </c>
    </row>
    <row r="332" spans="1:36" x14ac:dyDescent="0.2">
      <c r="A332" s="56" t="s">
        <v>3545</v>
      </c>
      <c r="B332" s="57" t="s">
        <v>1438</v>
      </c>
      <c r="C332" s="56">
        <v>37922.512000000002</v>
      </c>
      <c r="D332" s="56" t="s">
        <v>1455</v>
      </c>
      <c r="E332">
        <f t="shared" si="30"/>
        <v>-2655.0200507611662</v>
      </c>
      <c r="F332">
        <f t="shared" si="34"/>
        <v>-2655</v>
      </c>
      <c r="G332">
        <f t="shared" si="31"/>
        <v>-4.9987499995040707E-2</v>
      </c>
      <c r="I332">
        <f t="shared" si="35"/>
        <v>-4.9987499995040707E-2</v>
      </c>
      <c r="S332" s="2">
        <f t="shared" si="32"/>
        <v>22904.012000000002</v>
      </c>
      <c r="W332" s="5"/>
      <c r="AH332" t="s">
        <v>1213</v>
      </c>
      <c r="AJ332" t="s">
        <v>1212</v>
      </c>
    </row>
    <row r="333" spans="1:36" x14ac:dyDescent="0.2">
      <c r="A333" s="56" t="s">
        <v>3545</v>
      </c>
      <c r="B333" s="57" t="s">
        <v>1438</v>
      </c>
      <c r="C333" s="56">
        <v>37927.521000000001</v>
      </c>
      <c r="D333" s="56" t="s">
        <v>1455</v>
      </c>
      <c r="E333">
        <f t="shared" si="30"/>
        <v>-2653.0108632105885</v>
      </c>
      <c r="F333">
        <f t="shared" si="34"/>
        <v>-2653</v>
      </c>
      <c r="G333">
        <f t="shared" si="31"/>
        <v>-2.7082499997050036E-2</v>
      </c>
      <c r="I333">
        <f t="shared" si="35"/>
        <v>-2.7082499997050036E-2</v>
      </c>
      <c r="S333" s="2">
        <f t="shared" si="32"/>
        <v>22909.021000000001</v>
      </c>
      <c r="W333" s="5"/>
      <c r="AF333">
        <v>11</v>
      </c>
    </row>
    <row r="334" spans="1:36" x14ac:dyDescent="0.2">
      <c r="A334" s="56" t="s">
        <v>3545</v>
      </c>
      <c r="B334" s="57" t="s">
        <v>1438</v>
      </c>
      <c r="C334" s="56">
        <v>37932.502</v>
      </c>
      <c r="D334" s="56" t="s">
        <v>1455</v>
      </c>
      <c r="E334">
        <f t="shared" si="30"/>
        <v>-2651.0129068940723</v>
      </c>
      <c r="F334">
        <f t="shared" si="34"/>
        <v>-2651</v>
      </c>
      <c r="G334">
        <f t="shared" si="31"/>
        <v>-3.2177499997487757E-2</v>
      </c>
      <c r="I334">
        <f t="shared" si="35"/>
        <v>-3.2177499997487757E-2</v>
      </c>
      <c r="S334" s="2">
        <f t="shared" si="32"/>
        <v>22914.002</v>
      </c>
      <c r="W334" s="5"/>
      <c r="AF334">
        <v>5</v>
      </c>
    </row>
    <row r="335" spans="1:36" x14ac:dyDescent="0.2">
      <c r="A335" s="56" t="s">
        <v>2334</v>
      </c>
      <c r="B335" s="57" t="s">
        <v>1438</v>
      </c>
      <c r="C335" s="56">
        <v>37937.485999999997</v>
      </c>
      <c r="D335" s="56" t="s">
        <v>1455</v>
      </c>
      <c r="E335">
        <f t="shared" si="30"/>
        <v>-2649.0137472310507</v>
      </c>
      <c r="F335">
        <f t="shared" si="34"/>
        <v>-2649</v>
      </c>
      <c r="G335">
        <f t="shared" si="31"/>
        <v>-3.4272500000952277E-2</v>
      </c>
      <c r="I335">
        <f t="shared" si="35"/>
        <v>-3.4272500000952277E-2</v>
      </c>
      <c r="S335" s="2">
        <f t="shared" si="32"/>
        <v>22918.985999999997</v>
      </c>
      <c r="W335" s="5"/>
      <c r="AF335">
        <v>14</v>
      </c>
    </row>
    <row r="336" spans="1:36" x14ac:dyDescent="0.2">
      <c r="A336" s="56" t="s">
        <v>3545</v>
      </c>
      <c r="B336" s="57" t="s">
        <v>1438</v>
      </c>
      <c r="C336" s="56">
        <v>37942.472000000002</v>
      </c>
      <c r="D336" s="56" t="s">
        <v>1455</v>
      </c>
      <c r="E336">
        <f t="shared" si="30"/>
        <v>-2647.013785337022</v>
      </c>
      <c r="F336">
        <f t="shared" si="34"/>
        <v>-2647</v>
      </c>
      <c r="G336">
        <f t="shared" si="31"/>
        <v>-3.4367499996733386E-2</v>
      </c>
      <c r="I336">
        <f t="shared" si="35"/>
        <v>-3.4367499996733386E-2</v>
      </c>
      <c r="S336" s="2">
        <f t="shared" si="32"/>
        <v>22923.972000000002</v>
      </c>
      <c r="W336" s="5"/>
      <c r="AF336">
        <v>11</v>
      </c>
    </row>
    <row r="337" spans="1:36" x14ac:dyDescent="0.2">
      <c r="A337" s="56" t="s">
        <v>2334</v>
      </c>
      <c r="B337" s="57" t="s">
        <v>1438</v>
      </c>
      <c r="C337" s="56">
        <v>37947.457999999999</v>
      </c>
      <c r="D337" s="56" t="s">
        <v>1455</v>
      </c>
      <c r="E337">
        <f t="shared" si="30"/>
        <v>-2645.0138234429955</v>
      </c>
      <c r="F337">
        <f t="shared" si="34"/>
        <v>-2645</v>
      </c>
      <c r="G337">
        <f t="shared" si="31"/>
        <v>-3.4462499999790452E-2</v>
      </c>
      <c r="I337">
        <f t="shared" si="35"/>
        <v>-3.4462499999790452E-2</v>
      </c>
      <c r="S337" s="2">
        <f t="shared" si="32"/>
        <v>22928.957999999999</v>
      </c>
      <c r="W337" s="5"/>
    </row>
    <row r="338" spans="1:36" x14ac:dyDescent="0.2">
      <c r="A338" s="56" t="s">
        <v>2310</v>
      </c>
      <c r="B338" s="57" t="s">
        <v>1438</v>
      </c>
      <c r="C338" s="56">
        <v>37947.46</v>
      </c>
      <c r="D338" s="56" t="s">
        <v>1455</v>
      </c>
      <c r="E338">
        <f t="shared" si="30"/>
        <v>-2645.0130212119911</v>
      </c>
      <c r="F338">
        <f t="shared" si="34"/>
        <v>-2645</v>
      </c>
      <c r="G338">
        <f t="shared" si="31"/>
        <v>-3.2462499999382999E-2</v>
      </c>
      <c r="H338">
        <f>+G338</f>
        <v>-3.2462499999382999E-2</v>
      </c>
      <c r="S338" s="2">
        <f t="shared" si="32"/>
        <v>22928.959999999999</v>
      </c>
      <c r="W338" s="5"/>
      <c r="AH338" t="s">
        <v>1213</v>
      </c>
      <c r="AJ338" t="s">
        <v>1212</v>
      </c>
    </row>
    <row r="339" spans="1:36" x14ac:dyDescent="0.2">
      <c r="A339" s="56" t="s">
        <v>2342</v>
      </c>
      <c r="B339" s="57" t="s">
        <v>1438</v>
      </c>
      <c r="C339" s="56">
        <v>37947.46</v>
      </c>
      <c r="D339" s="56" t="s">
        <v>1455</v>
      </c>
      <c r="E339">
        <f t="shared" si="30"/>
        <v>-2645.0130212119911</v>
      </c>
      <c r="F339">
        <f t="shared" si="34"/>
        <v>-2645</v>
      </c>
      <c r="G339">
        <f t="shared" si="31"/>
        <v>-3.2462499999382999E-2</v>
      </c>
      <c r="H339">
        <f>+G339</f>
        <v>-3.2462499999382999E-2</v>
      </c>
      <c r="S339" s="2">
        <f t="shared" si="32"/>
        <v>22928.959999999999</v>
      </c>
      <c r="W339" s="5"/>
      <c r="AH339" t="s">
        <v>1213</v>
      </c>
      <c r="AJ339" t="s">
        <v>1212</v>
      </c>
    </row>
    <row r="340" spans="1:36" x14ac:dyDescent="0.2">
      <c r="A340" s="56" t="s">
        <v>2356</v>
      </c>
      <c r="B340" s="57" t="s">
        <v>1438</v>
      </c>
      <c r="C340" s="56">
        <v>37962.362999999998</v>
      </c>
      <c r="D340" s="56" t="s">
        <v>1455</v>
      </c>
      <c r="E340">
        <f t="shared" si="30"/>
        <v>-2639.0351968825316</v>
      </c>
      <c r="F340">
        <f t="shared" si="34"/>
        <v>-2639</v>
      </c>
      <c r="G340">
        <f t="shared" si="31"/>
        <v>-8.7747500001569279E-2</v>
      </c>
      <c r="I340">
        <f>G340</f>
        <v>-8.7747500001569279E-2</v>
      </c>
      <c r="S340" s="2">
        <f t="shared" si="32"/>
        <v>22943.862999999998</v>
      </c>
      <c r="W340" s="5"/>
      <c r="AH340" t="s">
        <v>1263</v>
      </c>
      <c r="AJ340" t="s">
        <v>1260</v>
      </c>
    </row>
    <row r="341" spans="1:36" x14ac:dyDescent="0.2">
      <c r="A341" s="56" t="s">
        <v>2356</v>
      </c>
      <c r="B341" s="57" t="s">
        <v>1438</v>
      </c>
      <c r="C341" s="56">
        <v>38002.315000000002</v>
      </c>
      <c r="D341" s="56" t="s">
        <v>1455</v>
      </c>
      <c r="E341">
        <f t="shared" ref="E341:E404" si="36">+(C341-C$7)/C$8</f>
        <v>-2623.0098303381696</v>
      </c>
      <c r="F341">
        <f t="shared" si="34"/>
        <v>-2623</v>
      </c>
      <c r="G341">
        <f t="shared" ref="G341:G404" si="37">+C341-(C$7+F341*C$8)</f>
        <v>-2.4507499998435378E-2</v>
      </c>
      <c r="I341">
        <f>G341</f>
        <v>-2.4507499998435378E-2</v>
      </c>
      <c r="S341" s="2">
        <f t="shared" ref="S341:S404" si="38">+C341-15018.5</f>
        <v>22983.815000000002</v>
      </c>
      <c r="W341" s="5"/>
    </row>
    <row r="342" spans="1:36" x14ac:dyDescent="0.2">
      <c r="A342" s="13" t="s">
        <v>1445</v>
      </c>
      <c r="B342" s="36"/>
      <c r="C342" s="14">
        <v>38256.589999999997</v>
      </c>
      <c r="D342" s="14"/>
      <c r="E342">
        <f t="shared" si="36"/>
        <v>-2521.0161860133048</v>
      </c>
      <c r="F342">
        <f t="shared" si="34"/>
        <v>-2521</v>
      </c>
      <c r="G342">
        <f t="shared" si="37"/>
        <v>-4.0352500000153668E-2</v>
      </c>
      <c r="I342">
        <f>+G342</f>
        <v>-4.0352500000153668E-2</v>
      </c>
      <c r="R342" t="s">
        <v>1455</v>
      </c>
      <c r="S342" s="2">
        <f t="shared" si="38"/>
        <v>23238.089999999997</v>
      </c>
      <c r="W342" s="5"/>
      <c r="AE342" t="s">
        <v>1262</v>
      </c>
      <c r="AF342">
        <v>20</v>
      </c>
    </row>
    <row r="343" spans="1:36" x14ac:dyDescent="0.2">
      <c r="A343" s="13" t="s">
        <v>1442</v>
      </c>
      <c r="B343" s="36"/>
      <c r="C343" s="14">
        <v>38271.561999999998</v>
      </c>
      <c r="D343" s="14"/>
      <c r="E343">
        <f t="shared" si="36"/>
        <v>-2515.010684714191</v>
      </c>
      <c r="F343">
        <f t="shared" si="34"/>
        <v>-2515</v>
      </c>
      <c r="G343">
        <f t="shared" si="37"/>
        <v>-2.6637499999196734E-2</v>
      </c>
      <c r="I343">
        <f>+G343</f>
        <v>-2.6637499999196734E-2</v>
      </c>
      <c r="R343" t="s">
        <v>3059</v>
      </c>
      <c r="S343" s="2">
        <f t="shared" si="38"/>
        <v>23253.061999999998</v>
      </c>
      <c r="W343" s="5"/>
    </row>
    <row r="344" spans="1:36" x14ac:dyDescent="0.2">
      <c r="A344" s="13" t="s">
        <v>1442</v>
      </c>
      <c r="B344" s="36"/>
      <c r="C344" s="14">
        <v>38286.521999999997</v>
      </c>
      <c r="D344" s="14"/>
      <c r="E344">
        <f t="shared" si="36"/>
        <v>-2509.0099968011054</v>
      </c>
      <c r="F344">
        <f t="shared" si="34"/>
        <v>-2509</v>
      </c>
      <c r="G344">
        <f t="shared" si="37"/>
        <v>-2.4922500000684522E-2</v>
      </c>
      <c r="I344">
        <f>+G344</f>
        <v>-2.4922500000684522E-2</v>
      </c>
      <c r="R344" t="s">
        <v>3059</v>
      </c>
      <c r="S344" s="2">
        <f t="shared" si="38"/>
        <v>23268.021999999997</v>
      </c>
      <c r="W344" s="5"/>
      <c r="AF344">
        <v>6</v>
      </c>
    </row>
    <row r="345" spans="1:36" x14ac:dyDescent="0.2">
      <c r="A345" s="13" t="s">
        <v>1442</v>
      </c>
      <c r="B345" s="36"/>
      <c r="C345" s="14">
        <v>38291.508000000002</v>
      </c>
      <c r="D345" s="14"/>
      <c r="E345">
        <f t="shared" si="36"/>
        <v>-2507.0100349070763</v>
      </c>
      <c r="F345">
        <f t="shared" si="34"/>
        <v>-2507</v>
      </c>
      <c r="G345">
        <f t="shared" si="37"/>
        <v>-2.5017499996465631E-2</v>
      </c>
      <c r="I345">
        <f>+G345</f>
        <v>-2.5017499996465631E-2</v>
      </c>
      <c r="R345" t="s">
        <v>3059</v>
      </c>
      <c r="S345" s="2">
        <f t="shared" si="38"/>
        <v>23273.008000000002</v>
      </c>
      <c r="W345" s="5"/>
      <c r="AE345" t="s">
        <v>1262</v>
      </c>
      <c r="AF345">
        <v>23</v>
      </c>
    </row>
    <row r="346" spans="1:36" x14ac:dyDescent="0.2">
      <c r="A346" s="13" t="s">
        <v>1442</v>
      </c>
      <c r="B346" s="36"/>
      <c r="C346" s="14">
        <v>38306.463000000003</v>
      </c>
      <c r="D346" s="14"/>
      <c r="E346">
        <f t="shared" si="36"/>
        <v>-2501.0113525715001</v>
      </c>
      <c r="F346">
        <f t="shared" si="34"/>
        <v>-2501</v>
      </c>
      <c r="G346">
        <f t="shared" si="37"/>
        <v>-2.8302499995334074E-2</v>
      </c>
      <c r="I346">
        <f>+G346</f>
        <v>-2.8302499995334074E-2</v>
      </c>
      <c r="R346" t="s">
        <v>3059</v>
      </c>
      <c r="S346" s="2">
        <f t="shared" si="38"/>
        <v>23287.963000000003</v>
      </c>
      <c r="W346" s="5"/>
    </row>
    <row r="347" spans="1:36" x14ac:dyDescent="0.2">
      <c r="A347" s="56" t="s">
        <v>3545</v>
      </c>
      <c r="B347" s="57" t="s">
        <v>1438</v>
      </c>
      <c r="C347" s="56">
        <v>38311.374000000003</v>
      </c>
      <c r="D347" s="56" t="s">
        <v>1455</v>
      </c>
      <c r="E347">
        <f t="shared" si="36"/>
        <v>-2499.0414743401388</v>
      </c>
      <c r="F347">
        <f t="shared" si="34"/>
        <v>-2499</v>
      </c>
      <c r="G347">
        <f t="shared" si="37"/>
        <v>-0.10339749999548076</v>
      </c>
      <c r="I347">
        <f>G347</f>
        <v>-0.10339749999548076</v>
      </c>
      <c r="S347" s="2">
        <f t="shared" si="38"/>
        <v>23292.874000000003</v>
      </c>
      <c r="W347" s="5"/>
      <c r="AF347">
        <v>10</v>
      </c>
    </row>
    <row r="348" spans="1:36" x14ac:dyDescent="0.2">
      <c r="A348" s="56" t="s">
        <v>2363</v>
      </c>
      <c r="B348" s="57" t="s">
        <v>1438</v>
      </c>
      <c r="C348" s="56">
        <v>38311.447999999997</v>
      </c>
      <c r="D348" s="56" t="s">
        <v>1455</v>
      </c>
      <c r="E348">
        <f t="shared" si="36"/>
        <v>-2499.0117917929779</v>
      </c>
      <c r="F348">
        <f t="shared" si="34"/>
        <v>-2499</v>
      </c>
      <c r="G348">
        <f t="shared" si="37"/>
        <v>-2.9397500002232846E-2</v>
      </c>
      <c r="I348">
        <f>G348</f>
        <v>-2.9397500002232846E-2</v>
      </c>
      <c r="S348" s="2">
        <f t="shared" si="38"/>
        <v>23292.947999999997</v>
      </c>
      <c r="W348" s="5"/>
      <c r="AF348">
        <v>6</v>
      </c>
    </row>
    <row r="349" spans="1:36" x14ac:dyDescent="0.2">
      <c r="A349" s="13" t="s">
        <v>1442</v>
      </c>
      <c r="B349" s="36"/>
      <c r="C349" s="14">
        <v>38311.448000000004</v>
      </c>
      <c r="D349" s="14"/>
      <c r="E349">
        <f t="shared" si="36"/>
        <v>-2499.0117917929751</v>
      </c>
      <c r="F349">
        <f t="shared" si="34"/>
        <v>-2499</v>
      </c>
      <c r="G349">
        <f t="shared" si="37"/>
        <v>-2.9397499994956888E-2</v>
      </c>
      <c r="I349">
        <f>+G349</f>
        <v>-2.9397499994956888E-2</v>
      </c>
      <c r="R349" t="s">
        <v>3059</v>
      </c>
      <c r="S349" s="2">
        <f t="shared" si="38"/>
        <v>23292.948000000004</v>
      </c>
      <c r="W349" s="5"/>
      <c r="AF349">
        <v>8</v>
      </c>
    </row>
    <row r="350" spans="1:36" x14ac:dyDescent="0.2">
      <c r="A350" s="14" t="s">
        <v>1442</v>
      </c>
      <c r="B350" s="36" t="s">
        <v>1438</v>
      </c>
      <c r="C350" s="14">
        <v>38316.434000000001</v>
      </c>
      <c r="D350" s="14" t="s">
        <v>1455</v>
      </c>
      <c r="E350">
        <f t="shared" si="36"/>
        <v>-2497.0118298989487</v>
      </c>
      <c r="F350">
        <f t="shared" si="34"/>
        <v>-2497</v>
      </c>
      <c r="G350">
        <f t="shared" si="37"/>
        <v>-2.9492499998013955E-2</v>
      </c>
      <c r="I350">
        <f>+G350</f>
        <v>-2.9492499998013955E-2</v>
      </c>
      <c r="R350" t="s">
        <v>3059</v>
      </c>
      <c r="S350" s="2">
        <f t="shared" si="38"/>
        <v>23297.934000000001</v>
      </c>
      <c r="W350" s="5"/>
      <c r="AF350">
        <v>7</v>
      </c>
    </row>
    <row r="351" spans="1:36" x14ac:dyDescent="0.2">
      <c r="A351" s="56" t="s">
        <v>2370</v>
      </c>
      <c r="B351" s="57" t="s">
        <v>1438</v>
      </c>
      <c r="C351" s="56">
        <v>38321.358</v>
      </c>
      <c r="D351" s="56" t="s">
        <v>1455</v>
      </c>
      <c r="E351">
        <f t="shared" si="36"/>
        <v>-2495.0367371660591</v>
      </c>
      <c r="F351">
        <f t="shared" si="34"/>
        <v>-2495</v>
      </c>
      <c r="G351">
        <f t="shared" si="37"/>
        <v>-9.1587499999150168E-2</v>
      </c>
      <c r="I351">
        <f>G351</f>
        <v>-9.1587499999150168E-2</v>
      </c>
      <c r="S351" s="2">
        <f t="shared" si="38"/>
        <v>23302.858</v>
      </c>
      <c r="W351" s="5"/>
    </row>
    <row r="352" spans="1:36" x14ac:dyDescent="0.2">
      <c r="A352" s="56" t="s">
        <v>2363</v>
      </c>
      <c r="B352" s="57" t="s">
        <v>1438</v>
      </c>
      <c r="C352" s="56">
        <v>38331.339</v>
      </c>
      <c r="D352" s="56" t="s">
        <v>1455</v>
      </c>
      <c r="E352">
        <f t="shared" si="36"/>
        <v>-2491.0332033384848</v>
      </c>
      <c r="F352">
        <f t="shared" si="34"/>
        <v>-2491</v>
      </c>
      <c r="G352">
        <f t="shared" si="37"/>
        <v>-8.2777499999792781E-2</v>
      </c>
      <c r="I352">
        <f>G352</f>
        <v>-8.2777499999792781E-2</v>
      </c>
      <c r="S352" s="2">
        <f t="shared" si="38"/>
        <v>23312.839</v>
      </c>
      <c r="W352" s="5"/>
      <c r="AH352" t="s">
        <v>1263</v>
      </c>
      <c r="AJ352" t="s">
        <v>1260</v>
      </c>
    </row>
    <row r="353" spans="1:36" x14ac:dyDescent="0.2">
      <c r="A353" s="13" t="s">
        <v>1442</v>
      </c>
      <c r="B353" s="36"/>
      <c r="C353" s="14">
        <v>38336.377999999997</v>
      </c>
      <c r="D353" s="14"/>
      <c r="E353">
        <f t="shared" si="36"/>
        <v>-2489.0119823228415</v>
      </c>
      <c r="F353">
        <f t="shared" si="34"/>
        <v>-2489</v>
      </c>
      <c r="G353">
        <f t="shared" si="37"/>
        <v>-2.9872500002966262E-2</v>
      </c>
      <c r="I353">
        <f>+G353</f>
        <v>-2.9872500002966262E-2</v>
      </c>
      <c r="R353" t="s">
        <v>3059</v>
      </c>
      <c r="S353" s="2">
        <f t="shared" si="38"/>
        <v>23317.877999999997</v>
      </c>
      <c r="W353" s="5"/>
    </row>
    <row r="354" spans="1:36" x14ac:dyDescent="0.2">
      <c r="A354" s="56" t="s">
        <v>3545</v>
      </c>
      <c r="B354" s="57" t="s">
        <v>1438</v>
      </c>
      <c r="C354" s="56">
        <v>38463.519</v>
      </c>
      <c r="D354" s="56" t="s">
        <v>1455</v>
      </c>
      <c r="E354">
        <f t="shared" si="36"/>
        <v>-2438.0137562561486</v>
      </c>
      <c r="F354">
        <f t="shared" si="34"/>
        <v>-2438</v>
      </c>
      <c r="G354">
        <f t="shared" si="37"/>
        <v>-3.4294999997655395E-2</v>
      </c>
      <c r="I354">
        <f>G354</f>
        <v>-3.4294999997655395E-2</v>
      </c>
      <c r="S354" s="2">
        <f t="shared" si="38"/>
        <v>23445.019</v>
      </c>
      <c r="W354" s="5"/>
      <c r="AE354" t="s">
        <v>1262</v>
      </c>
      <c r="AF354">
        <v>21</v>
      </c>
      <c r="AH354" t="s">
        <v>1213</v>
      </c>
      <c r="AJ354" t="s">
        <v>1212</v>
      </c>
    </row>
    <row r="355" spans="1:36" x14ac:dyDescent="0.2">
      <c r="A355" s="56" t="s">
        <v>2363</v>
      </c>
      <c r="B355" s="57" t="s">
        <v>1438</v>
      </c>
      <c r="C355" s="56">
        <v>38503.370000000003</v>
      </c>
      <c r="D355" s="56" t="s">
        <v>1455</v>
      </c>
      <c r="E355">
        <f t="shared" si="36"/>
        <v>-2422.0289023775113</v>
      </c>
      <c r="F355">
        <f t="shared" si="34"/>
        <v>-2422</v>
      </c>
      <c r="G355">
        <f t="shared" si="37"/>
        <v>-7.2054999996908009E-2</v>
      </c>
      <c r="H355">
        <f>+G355</f>
        <v>-7.2054999996908009E-2</v>
      </c>
      <c r="S355" s="2">
        <f t="shared" si="38"/>
        <v>23484.870000000003</v>
      </c>
      <c r="W355" s="5"/>
      <c r="AE355" t="s">
        <v>1262</v>
      </c>
      <c r="AF355">
        <v>18</v>
      </c>
    </row>
    <row r="356" spans="1:36" x14ac:dyDescent="0.2">
      <c r="A356" s="56" t="s">
        <v>3545</v>
      </c>
      <c r="B356" s="57" t="s">
        <v>1438</v>
      </c>
      <c r="C356" s="56">
        <v>38503.379000000001</v>
      </c>
      <c r="D356" s="56" t="s">
        <v>1455</v>
      </c>
      <c r="E356">
        <f t="shared" si="36"/>
        <v>-2422.0252923379917</v>
      </c>
      <c r="F356">
        <f t="shared" si="34"/>
        <v>-2422</v>
      </c>
      <c r="G356">
        <f t="shared" si="37"/>
        <v>-6.3054999998712447E-2</v>
      </c>
      <c r="I356">
        <f>G356</f>
        <v>-6.3054999998712447E-2</v>
      </c>
      <c r="S356" s="2">
        <f t="shared" si="38"/>
        <v>23484.879000000001</v>
      </c>
      <c r="W356" s="5"/>
      <c r="AF356">
        <v>10</v>
      </c>
    </row>
    <row r="357" spans="1:36" x14ac:dyDescent="0.2">
      <c r="A357" s="56" t="s">
        <v>3545</v>
      </c>
      <c r="B357" s="57" t="s">
        <v>1438</v>
      </c>
      <c r="C357" s="56">
        <v>38670.409</v>
      </c>
      <c r="D357" s="56" t="s">
        <v>1455</v>
      </c>
      <c r="E357">
        <f t="shared" si="36"/>
        <v>-2355.0269700035801</v>
      </c>
      <c r="F357">
        <f t="shared" si="34"/>
        <v>-2355</v>
      </c>
      <c r="G357">
        <f t="shared" si="37"/>
        <v>-6.723749999946449E-2</v>
      </c>
      <c r="I357">
        <f>G357</f>
        <v>-6.723749999946449E-2</v>
      </c>
      <c r="S357" s="2">
        <f t="shared" si="38"/>
        <v>23651.909</v>
      </c>
      <c r="W357" s="5"/>
    </row>
    <row r="358" spans="1:36" x14ac:dyDescent="0.2">
      <c r="A358" s="56" t="s">
        <v>2363</v>
      </c>
      <c r="B358" s="57" t="s">
        <v>1438</v>
      </c>
      <c r="C358" s="56">
        <v>38670.440999999999</v>
      </c>
      <c r="D358" s="56" t="s">
        <v>1455</v>
      </c>
      <c r="E358">
        <f t="shared" si="36"/>
        <v>-2355.0141343075097</v>
      </c>
      <c r="F358">
        <f t="shared" si="34"/>
        <v>-2355</v>
      </c>
      <c r="G358">
        <f t="shared" si="37"/>
        <v>-3.5237500000221189E-2</v>
      </c>
      <c r="I358">
        <f>G358</f>
        <v>-3.5237500000221189E-2</v>
      </c>
      <c r="S358" s="2">
        <f t="shared" si="38"/>
        <v>23651.940999999999</v>
      </c>
      <c r="W358" s="5"/>
      <c r="AF358">
        <v>7</v>
      </c>
      <c r="AJ358" t="s">
        <v>1288</v>
      </c>
    </row>
    <row r="359" spans="1:36" x14ac:dyDescent="0.2">
      <c r="A359" s="56" t="s">
        <v>3545</v>
      </c>
      <c r="B359" s="57" t="s">
        <v>1438</v>
      </c>
      <c r="C359" s="56">
        <v>38675.366000000002</v>
      </c>
      <c r="D359" s="56" t="s">
        <v>1455</v>
      </c>
      <c r="E359">
        <f t="shared" si="36"/>
        <v>-2353.0386404591163</v>
      </c>
      <c r="F359">
        <f t="shared" si="34"/>
        <v>-2353</v>
      </c>
      <c r="G359">
        <f t="shared" si="37"/>
        <v>-9.6332499997515697E-2</v>
      </c>
      <c r="I359">
        <f>G359</f>
        <v>-9.6332499997515697E-2</v>
      </c>
      <c r="S359" s="2">
        <f t="shared" si="38"/>
        <v>23656.866000000002</v>
      </c>
      <c r="W359" s="5"/>
      <c r="AF359">
        <v>12</v>
      </c>
      <c r="AH359" t="s">
        <v>1220</v>
      </c>
      <c r="AJ359" t="s">
        <v>1212</v>
      </c>
    </row>
    <row r="360" spans="1:36" x14ac:dyDescent="0.2">
      <c r="A360" s="56" t="s">
        <v>3545</v>
      </c>
      <c r="B360" s="57" t="s">
        <v>1438</v>
      </c>
      <c r="C360" s="56">
        <v>38675.370000000003</v>
      </c>
      <c r="D360" s="56" t="s">
        <v>1455</v>
      </c>
      <c r="E360">
        <f t="shared" si="36"/>
        <v>-2353.0370359971071</v>
      </c>
      <c r="F360">
        <f t="shared" si="34"/>
        <v>-2353</v>
      </c>
      <c r="G360">
        <f t="shared" si="37"/>
        <v>-9.233249999670079E-2</v>
      </c>
      <c r="H360">
        <f>+G360</f>
        <v>-9.233249999670079E-2</v>
      </c>
      <c r="S360" s="2">
        <f t="shared" si="38"/>
        <v>23656.870000000003</v>
      </c>
      <c r="W360" s="5"/>
      <c r="AF360">
        <v>12</v>
      </c>
      <c r="AH360" t="s">
        <v>1220</v>
      </c>
      <c r="AJ360" t="s">
        <v>1212</v>
      </c>
    </row>
    <row r="361" spans="1:36" x14ac:dyDescent="0.2">
      <c r="A361" s="13" t="s">
        <v>1446</v>
      </c>
      <c r="B361" s="36"/>
      <c r="C361" s="14">
        <v>38727.707999999999</v>
      </c>
      <c r="D361" s="14"/>
      <c r="E361">
        <f t="shared" si="36"/>
        <v>-2332.0434528423552</v>
      </c>
      <c r="F361">
        <f t="shared" si="34"/>
        <v>-2332</v>
      </c>
      <c r="G361">
        <f t="shared" si="37"/>
        <v>-0.10833000000275206</v>
      </c>
      <c r="I361">
        <f>+G361</f>
        <v>-0.10833000000275206</v>
      </c>
      <c r="R361" t="s">
        <v>1455</v>
      </c>
      <c r="S361" s="2">
        <f t="shared" si="38"/>
        <v>23709.207999999999</v>
      </c>
      <c r="W361" s="5"/>
      <c r="AE361" t="s">
        <v>1262</v>
      </c>
      <c r="AF361">
        <v>15</v>
      </c>
    </row>
    <row r="362" spans="1:36" x14ac:dyDescent="0.2">
      <c r="A362" s="56" t="s">
        <v>3545</v>
      </c>
      <c r="B362" s="57" t="s">
        <v>1438</v>
      </c>
      <c r="C362" s="56">
        <v>38727.781000000003</v>
      </c>
      <c r="D362" s="56" t="s">
        <v>1455</v>
      </c>
      <c r="E362">
        <f t="shared" si="36"/>
        <v>-2332.0141714106921</v>
      </c>
      <c r="F362">
        <f t="shared" si="34"/>
        <v>-2332</v>
      </c>
      <c r="G362">
        <f t="shared" si="37"/>
        <v>-3.5329999998793937E-2</v>
      </c>
      <c r="I362">
        <f>G362</f>
        <v>-3.5329999998793937E-2</v>
      </c>
      <c r="S362" s="2">
        <f t="shared" si="38"/>
        <v>23709.281000000003</v>
      </c>
      <c r="W362" s="5"/>
      <c r="AH362" t="s">
        <v>1213</v>
      </c>
      <c r="AJ362" t="s">
        <v>1212</v>
      </c>
    </row>
    <row r="363" spans="1:36" x14ac:dyDescent="0.2">
      <c r="A363" s="56" t="s">
        <v>2394</v>
      </c>
      <c r="B363" s="57" t="s">
        <v>1438</v>
      </c>
      <c r="C363" s="56">
        <v>38842.474000000002</v>
      </c>
      <c r="D363" s="56" t="s">
        <v>1455</v>
      </c>
      <c r="E363">
        <f t="shared" si="36"/>
        <v>-2286.0090311155318</v>
      </c>
      <c r="F363">
        <f t="shared" si="34"/>
        <v>-2286</v>
      </c>
      <c r="G363">
        <f t="shared" si="37"/>
        <v>-2.2514999996928964E-2</v>
      </c>
      <c r="I363">
        <f>G363</f>
        <v>-2.2514999996928964E-2</v>
      </c>
      <c r="S363" s="2">
        <f t="shared" si="38"/>
        <v>23823.974000000002</v>
      </c>
      <c r="W363" s="5"/>
      <c r="AE363" t="s">
        <v>1262</v>
      </c>
      <c r="AF363">
        <v>19</v>
      </c>
    </row>
    <row r="364" spans="1:36" x14ac:dyDescent="0.2">
      <c r="A364" s="10" t="s">
        <v>1211</v>
      </c>
      <c r="B364" s="16"/>
      <c r="C364" s="11">
        <v>38852.428999999996</v>
      </c>
      <c r="D364" s="11"/>
      <c r="E364">
        <f t="shared" si="36"/>
        <v>-2282.015926291017</v>
      </c>
      <c r="F364">
        <f t="shared" si="34"/>
        <v>-2282</v>
      </c>
      <c r="G364">
        <f t="shared" si="37"/>
        <v>-3.9705000002868474E-2</v>
      </c>
      <c r="I364">
        <f>G364</f>
        <v>-3.9705000002868474E-2</v>
      </c>
      <c r="S364" s="2">
        <f t="shared" si="38"/>
        <v>23833.928999999996</v>
      </c>
      <c r="W364" s="5"/>
      <c r="AH364" t="s">
        <v>1213</v>
      </c>
      <c r="AJ364" t="s">
        <v>1212</v>
      </c>
    </row>
    <row r="365" spans="1:36" x14ac:dyDescent="0.2">
      <c r="A365" s="56" t="s">
        <v>2394</v>
      </c>
      <c r="B365" s="57" t="s">
        <v>1438</v>
      </c>
      <c r="C365" s="56">
        <v>38857.417999999998</v>
      </c>
      <c r="D365" s="56" t="s">
        <v>1455</v>
      </c>
      <c r="E365">
        <f t="shared" si="36"/>
        <v>-2280.0147610504823</v>
      </c>
      <c r="F365">
        <f t="shared" si="34"/>
        <v>-2280</v>
      </c>
      <c r="G365">
        <f t="shared" si="37"/>
        <v>-3.6800000001676381E-2</v>
      </c>
      <c r="I365">
        <f>G365</f>
        <v>-3.6800000001676381E-2</v>
      </c>
      <c r="S365" s="2">
        <f t="shared" si="38"/>
        <v>23838.917999999998</v>
      </c>
      <c r="W365" s="5"/>
      <c r="AE365" t="s">
        <v>1262</v>
      </c>
      <c r="AF365">
        <v>20</v>
      </c>
    </row>
    <row r="366" spans="1:36" x14ac:dyDescent="0.2">
      <c r="A366" s="13" t="s">
        <v>1447</v>
      </c>
      <c r="B366" s="36" t="s">
        <v>1438</v>
      </c>
      <c r="C366" s="14">
        <v>38909.773000000001</v>
      </c>
      <c r="D366" s="14"/>
      <c r="E366">
        <f t="shared" si="36"/>
        <v>-2259.0143589321901</v>
      </c>
      <c r="F366">
        <f t="shared" si="34"/>
        <v>-2259</v>
      </c>
      <c r="G366">
        <f t="shared" si="37"/>
        <v>-3.5797500000626314E-2</v>
      </c>
      <c r="I366">
        <f>+G366</f>
        <v>-3.5797500000626314E-2</v>
      </c>
      <c r="R366" t="s">
        <v>1455</v>
      </c>
      <c r="S366" s="2">
        <f t="shared" si="38"/>
        <v>23891.273000000001</v>
      </c>
      <c r="W366" s="5"/>
      <c r="AE366" t="s">
        <v>1262</v>
      </c>
      <c r="AF366">
        <v>15</v>
      </c>
    </row>
    <row r="367" spans="1:36" x14ac:dyDescent="0.2">
      <c r="A367" s="13" t="s">
        <v>1442</v>
      </c>
      <c r="B367" s="36"/>
      <c r="C367" s="14">
        <v>38969.614999999998</v>
      </c>
      <c r="D367" s="14"/>
      <c r="E367">
        <f t="shared" si="36"/>
        <v>-2235.010805048842</v>
      </c>
      <c r="F367">
        <f t="shared" si="34"/>
        <v>-2235</v>
      </c>
      <c r="G367">
        <f t="shared" si="37"/>
        <v>-2.6937499998894054E-2</v>
      </c>
      <c r="I367">
        <f>+G367</f>
        <v>-2.6937499998894054E-2</v>
      </c>
      <c r="R367" t="s">
        <v>3059</v>
      </c>
      <c r="S367" s="2">
        <f t="shared" si="38"/>
        <v>23951.114999999998</v>
      </c>
      <c r="W367" s="5"/>
      <c r="AF367">
        <v>12</v>
      </c>
    </row>
    <row r="368" spans="1:36" x14ac:dyDescent="0.2">
      <c r="A368" s="13" t="s">
        <v>1442</v>
      </c>
      <c r="B368" s="36"/>
      <c r="C368" s="14">
        <v>38979.587</v>
      </c>
      <c r="D368" s="14"/>
      <c r="E368">
        <f t="shared" si="36"/>
        <v>-2231.0108812607868</v>
      </c>
      <c r="F368">
        <f t="shared" si="34"/>
        <v>-2231</v>
      </c>
      <c r="G368">
        <f t="shared" si="37"/>
        <v>-2.712749999773223E-2</v>
      </c>
      <c r="I368">
        <f>+G368</f>
        <v>-2.712749999773223E-2</v>
      </c>
      <c r="R368" t="s">
        <v>3059</v>
      </c>
      <c r="S368" s="2">
        <f t="shared" si="38"/>
        <v>23961.087</v>
      </c>
      <c r="W368" s="5"/>
      <c r="AF368">
        <v>22</v>
      </c>
    </row>
    <row r="369" spans="1:36" x14ac:dyDescent="0.2">
      <c r="A369" s="56" t="s">
        <v>3545</v>
      </c>
      <c r="B369" s="57" t="s">
        <v>1438</v>
      </c>
      <c r="C369" s="56">
        <v>38999.521999999997</v>
      </c>
      <c r="D369" s="56" t="s">
        <v>1455</v>
      </c>
      <c r="E369">
        <f t="shared" si="36"/>
        <v>-2223.0146437241983</v>
      </c>
      <c r="F369">
        <f t="shared" si="34"/>
        <v>-2223</v>
      </c>
      <c r="G369">
        <f t="shared" si="37"/>
        <v>-3.65075000008801E-2</v>
      </c>
      <c r="I369">
        <f>G369</f>
        <v>-3.65075000008801E-2</v>
      </c>
      <c r="S369" s="2">
        <f t="shared" si="38"/>
        <v>23981.021999999997</v>
      </c>
      <c r="W369" s="5"/>
      <c r="AF369">
        <v>11</v>
      </c>
      <c r="AH369" t="s">
        <v>1213</v>
      </c>
      <c r="AJ369" t="s">
        <v>1212</v>
      </c>
    </row>
    <row r="370" spans="1:36" x14ac:dyDescent="0.2">
      <c r="A370" s="10" t="s">
        <v>1211</v>
      </c>
      <c r="B370" s="16"/>
      <c r="C370" s="11">
        <v>39019.462</v>
      </c>
      <c r="D370" s="11"/>
      <c r="E370">
        <f t="shared" si="36"/>
        <v>-2215.0164006100972</v>
      </c>
      <c r="F370">
        <f t="shared" si="34"/>
        <v>-2215</v>
      </c>
      <c r="G370">
        <f t="shared" si="37"/>
        <v>-4.0887499999371357E-2</v>
      </c>
      <c r="I370">
        <f>G370</f>
        <v>-4.0887499999371357E-2</v>
      </c>
      <c r="S370" s="2">
        <f t="shared" si="38"/>
        <v>24000.962</v>
      </c>
      <c r="W370" s="5"/>
      <c r="AF370">
        <v>17</v>
      </c>
      <c r="AH370" t="s">
        <v>1263</v>
      </c>
      <c r="AJ370" t="s">
        <v>1260</v>
      </c>
    </row>
    <row r="371" spans="1:36" x14ac:dyDescent="0.2">
      <c r="A371" s="10" t="s">
        <v>1211</v>
      </c>
      <c r="B371" s="16"/>
      <c r="C371" s="11">
        <v>39024.449000000001</v>
      </c>
      <c r="D371" s="11"/>
      <c r="E371">
        <f t="shared" si="36"/>
        <v>-2213.0160376005674</v>
      </c>
      <c r="F371">
        <f t="shared" si="34"/>
        <v>-2213</v>
      </c>
      <c r="G371">
        <f t="shared" si="37"/>
        <v>-3.9982499998586718E-2</v>
      </c>
      <c r="I371">
        <f>G371</f>
        <v>-3.9982499998586718E-2</v>
      </c>
      <c r="S371" s="2">
        <f t="shared" si="38"/>
        <v>24005.949000000001</v>
      </c>
      <c r="W371" s="5"/>
      <c r="AF371">
        <v>26</v>
      </c>
      <c r="AH371" t="s">
        <v>1263</v>
      </c>
      <c r="AJ371" t="s">
        <v>1260</v>
      </c>
    </row>
    <row r="372" spans="1:36" x14ac:dyDescent="0.2">
      <c r="A372" s="56" t="s">
        <v>3545</v>
      </c>
      <c r="B372" s="57" t="s">
        <v>1438</v>
      </c>
      <c r="C372" s="56">
        <v>39024.455000000002</v>
      </c>
      <c r="D372" s="56" t="s">
        <v>1455</v>
      </c>
      <c r="E372">
        <f t="shared" si="36"/>
        <v>-2213.0136309075533</v>
      </c>
      <c r="F372">
        <f t="shared" si="34"/>
        <v>-2213</v>
      </c>
      <c r="G372">
        <f t="shared" si="37"/>
        <v>-3.3982499997364357E-2</v>
      </c>
      <c r="I372">
        <f>G372</f>
        <v>-3.3982499997364357E-2</v>
      </c>
      <c r="S372" s="2">
        <f t="shared" si="38"/>
        <v>24005.955000000002</v>
      </c>
      <c r="W372" s="5"/>
      <c r="AF372">
        <v>5</v>
      </c>
    </row>
    <row r="373" spans="1:36" x14ac:dyDescent="0.2">
      <c r="A373" s="56" t="s">
        <v>3545</v>
      </c>
      <c r="B373" s="57" t="s">
        <v>1438</v>
      </c>
      <c r="C373" s="56">
        <v>39029.432000000001</v>
      </c>
      <c r="D373" s="56" t="s">
        <v>1455</v>
      </c>
      <c r="E373">
        <f t="shared" si="36"/>
        <v>-2211.0172790530464</v>
      </c>
      <c r="F373">
        <f t="shared" si="34"/>
        <v>-2211</v>
      </c>
      <c r="G373">
        <f t="shared" si="37"/>
        <v>-4.3077499998616986E-2</v>
      </c>
      <c r="I373">
        <f>G373</f>
        <v>-4.3077499998616986E-2</v>
      </c>
      <c r="S373" s="2">
        <f t="shared" si="38"/>
        <v>24010.932000000001</v>
      </c>
      <c r="W373" s="5"/>
      <c r="AF373">
        <v>11</v>
      </c>
    </row>
    <row r="374" spans="1:36" x14ac:dyDescent="0.2">
      <c r="A374" s="56" t="s">
        <v>3545</v>
      </c>
      <c r="B374" s="57" t="s">
        <v>1438</v>
      </c>
      <c r="C374" s="56">
        <v>39029.440000000002</v>
      </c>
      <c r="D374" s="56" t="s">
        <v>1455</v>
      </c>
      <c r="E374">
        <f t="shared" si="36"/>
        <v>-2211.0140701290279</v>
      </c>
      <c r="F374">
        <f t="shared" si="34"/>
        <v>-2211</v>
      </c>
      <c r="G374">
        <f t="shared" si="37"/>
        <v>-3.5077499996987171E-2</v>
      </c>
      <c r="H374">
        <f>+G374</f>
        <v>-3.5077499996987171E-2</v>
      </c>
      <c r="S374" s="2">
        <f t="shared" si="38"/>
        <v>24010.940000000002</v>
      </c>
      <c r="W374" s="5"/>
      <c r="AF374">
        <v>8</v>
      </c>
      <c r="AH374" t="s">
        <v>1213</v>
      </c>
      <c r="AJ374" t="s">
        <v>1212</v>
      </c>
    </row>
    <row r="375" spans="1:36" x14ac:dyDescent="0.2">
      <c r="A375" s="13" t="s">
        <v>1442</v>
      </c>
      <c r="B375" s="36"/>
      <c r="C375" s="14">
        <v>39029.444000000003</v>
      </c>
      <c r="D375" s="14"/>
      <c r="E375">
        <f t="shared" si="36"/>
        <v>-2211.0124656670191</v>
      </c>
      <c r="F375">
        <f t="shared" si="34"/>
        <v>-2211</v>
      </c>
      <c r="G375">
        <f t="shared" si="37"/>
        <v>-3.1077499996172264E-2</v>
      </c>
      <c r="I375">
        <f>+G375</f>
        <v>-3.1077499996172264E-2</v>
      </c>
      <c r="R375" t="s">
        <v>3059</v>
      </c>
      <c r="S375" s="2">
        <f t="shared" si="38"/>
        <v>24010.944000000003</v>
      </c>
      <c r="W375" s="5"/>
      <c r="AF375">
        <v>0</v>
      </c>
    </row>
    <row r="376" spans="1:36" x14ac:dyDescent="0.2">
      <c r="A376" s="56" t="s">
        <v>3545</v>
      </c>
      <c r="B376" s="57" t="s">
        <v>1438</v>
      </c>
      <c r="C376" s="56">
        <v>39029.451999999997</v>
      </c>
      <c r="D376" s="56" t="s">
        <v>1455</v>
      </c>
      <c r="E376">
        <f t="shared" si="36"/>
        <v>-2211.0092567430033</v>
      </c>
      <c r="F376">
        <f t="shared" si="34"/>
        <v>-2211</v>
      </c>
      <c r="G376">
        <f t="shared" si="37"/>
        <v>-2.3077500001818407E-2</v>
      </c>
      <c r="I376">
        <f>G376</f>
        <v>-2.3077500001818407E-2</v>
      </c>
      <c r="S376" s="2">
        <f t="shared" si="38"/>
        <v>24010.951999999997</v>
      </c>
      <c r="W376" s="5"/>
      <c r="AE376" t="s">
        <v>1262</v>
      </c>
      <c r="AF376">
        <v>19</v>
      </c>
      <c r="AH376" t="s">
        <v>1213</v>
      </c>
      <c r="AJ376" t="s">
        <v>1212</v>
      </c>
    </row>
    <row r="377" spans="1:36" x14ac:dyDescent="0.2">
      <c r="A377" s="13" t="s">
        <v>1442</v>
      </c>
      <c r="B377" s="36"/>
      <c r="C377" s="14">
        <v>39034.43</v>
      </c>
      <c r="D377" s="14"/>
      <c r="E377">
        <f t="shared" si="36"/>
        <v>-2209.0125037729927</v>
      </c>
      <c r="F377">
        <f t="shared" si="34"/>
        <v>-2209</v>
      </c>
      <c r="G377">
        <f t="shared" si="37"/>
        <v>-3.1172499999229331E-2</v>
      </c>
      <c r="I377">
        <f>+G377</f>
        <v>-3.1172499999229331E-2</v>
      </c>
      <c r="R377" t="s">
        <v>3059</v>
      </c>
      <c r="S377" s="2">
        <f t="shared" si="38"/>
        <v>24015.93</v>
      </c>
      <c r="W377" s="5"/>
      <c r="AE377" t="s">
        <v>1262</v>
      </c>
      <c r="AF377">
        <v>24</v>
      </c>
    </row>
    <row r="378" spans="1:36" x14ac:dyDescent="0.2">
      <c r="A378" s="56" t="s">
        <v>3545</v>
      </c>
      <c r="B378" s="57" t="s">
        <v>1438</v>
      </c>
      <c r="C378" s="56">
        <v>39044.396999999997</v>
      </c>
      <c r="D378" s="56" t="s">
        <v>1455</v>
      </c>
      <c r="E378">
        <f t="shared" si="36"/>
        <v>-2205.0145855624505</v>
      </c>
      <c r="F378">
        <f t="shared" si="34"/>
        <v>-2205</v>
      </c>
      <c r="G378">
        <f t="shared" si="37"/>
        <v>-3.6362500002724119E-2</v>
      </c>
      <c r="I378">
        <f>G378</f>
        <v>-3.6362500002724119E-2</v>
      </c>
      <c r="S378" s="2">
        <f t="shared" si="38"/>
        <v>24025.896999999997</v>
      </c>
      <c r="W378" s="5"/>
      <c r="AE378" t="s">
        <v>1262</v>
      </c>
      <c r="AF378">
        <v>8</v>
      </c>
      <c r="AH378" t="s">
        <v>1220</v>
      </c>
      <c r="AJ378" t="s">
        <v>1212</v>
      </c>
    </row>
    <row r="379" spans="1:36" x14ac:dyDescent="0.2">
      <c r="A379" s="56" t="s">
        <v>3545</v>
      </c>
      <c r="B379" s="57" t="s">
        <v>1438</v>
      </c>
      <c r="C379" s="56">
        <v>39044.397799999999</v>
      </c>
      <c r="D379" s="56" t="s">
        <v>1455</v>
      </c>
      <c r="E379">
        <f t="shared" si="36"/>
        <v>-2205.0142646700483</v>
      </c>
      <c r="F379">
        <f t="shared" si="34"/>
        <v>-2205</v>
      </c>
      <c r="G379">
        <f t="shared" si="37"/>
        <v>-3.5562500001105946E-2</v>
      </c>
      <c r="H379">
        <f>+G379</f>
        <v>-3.5562500001105946E-2</v>
      </c>
      <c r="S379" s="2">
        <f t="shared" si="38"/>
        <v>24025.897799999999</v>
      </c>
      <c r="W379" s="5"/>
      <c r="AE379" t="s">
        <v>1262</v>
      </c>
      <c r="AF379">
        <v>8</v>
      </c>
    </row>
    <row r="380" spans="1:36" x14ac:dyDescent="0.2">
      <c r="A380" s="10" t="s">
        <v>1214</v>
      </c>
      <c r="B380" s="16"/>
      <c r="C380" s="11">
        <v>39044.398999999998</v>
      </c>
      <c r="D380" s="11"/>
      <c r="E380">
        <f t="shared" si="36"/>
        <v>-2205.0137833314461</v>
      </c>
      <c r="F380">
        <f t="shared" si="34"/>
        <v>-2205</v>
      </c>
      <c r="G380">
        <f t="shared" si="37"/>
        <v>-3.4362500002316665E-2</v>
      </c>
      <c r="I380">
        <f>G380</f>
        <v>-3.4362500002316665E-2</v>
      </c>
      <c r="S380" s="2">
        <f t="shared" si="38"/>
        <v>24025.898999999998</v>
      </c>
      <c r="W380" s="5"/>
      <c r="AE380" t="s">
        <v>1262</v>
      </c>
      <c r="AJ380" t="s">
        <v>1283</v>
      </c>
    </row>
    <row r="381" spans="1:36" x14ac:dyDescent="0.2">
      <c r="A381" s="10" t="s">
        <v>1214</v>
      </c>
      <c r="B381" s="16"/>
      <c r="C381" s="11">
        <v>39049.383000000002</v>
      </c>
      <c r="D381" s="11"/>
      <c r="E381">
        <f t="shared" si="36"/>
        <v>-2203.0146236684213</v>
      </c>
      <c r="F381">
        <f t="shared" si="34"/>
        <v>-2203</v>
      </c>
      <c r="G381">
        <f t="shared" si="37"/>
        <v>-3.6457499998505227E-2</v>
      </c>
      <c r="I381">
        <f>G381</f>
        <v>-3.6457499998505227E-2</v>
      </c>
      <c r="S381" s="2">
        <f t="shared" si="38"/>
        <v>24030.883000000002</v>
      </c>
      <c r="W381" s="5"/>
      <c r="AE381" t="s">
        <v>1262</v>
      </c>
      <c r="AF381">
        <v>11</v>
      </c>
      <c r="AH381" t="s">
        <v>1263</v>
      </c>
      <c r="AJ381" t="s">
        <v>1260</v>
      </c>
    </row>
    <row r="382" spans="1:36" x14ac:dyDescent="0.2">
      <c r="A382" s="13" t="s">
        <v>1442</v>
      </c>
      <c r="B382" s="36"/>
      <c r="C382" s="14">
        <v>39049.388999999996</v>
      </c>
      <c r="D382" s="14"/>
      <c r="E382">
        <f t="shared" si="36"/>
        <v>-2203.0122169754104</v>
      </c>
      <c r="F382">
        <f t="shared" si="34"/>
        <v>-2203</v>
      </c>
      <c r="G382">
        <f t="shared" si="37"/>
        <v>-3.0457500004558824E-2</v>
      </c>
      <c r="I382">
        <f>+G382</f>
        <v>-3.0457500004558824E-2</v>
      </c>
      <c r="R382" t="s">
        <v>3059</v>
      </c>
      <c r="S382" s="2">
        <f t="shared" si="38"/>
        <v>24030.888999999996</v>
      </c>
      <c r="W382" s="5"/>
      <c r="AE382" t="s">
        <v>1262</v>
      </c>
      <c r="AF382">
        <v>10</v>
      </c>
    </row>
    <row r="383" spans="1:36" x14ac:dyDescent="0.2">
      <c r="A383" s="14" t="s">
        <v>1442</v>
      </c>
      <c r="B383" s="36" t="s">
        <v>1438</v>
      </c>
      <c r="C383" s="14">
        <v>39049.388999999996</v>
      </c>
      <c r="D383" s="14" t="s">
        <v>1455</v>
      </c>
      <c r="E383">
        <f t="shared" si="36"/>
        <v>-2203.0122169754104</v>
      </c>
      <c r="F383">
        <f t="shared" si="34"/>
        <v>-2203</v>
      </c>
      <c r="G383">
        <f t="shared" si="37"/>
        <v>-3.0457500004558824E-2</v>
      </c>
      <c r="I383">
        <f>+G383</f>
        <v>-3.0457500004558824E-2</v>
      </c>
      <c r="R383" t="s">
        <v>3059</v>
      </c>
      <c r="S383" s="2">
        <f t="shared" si="38"/>
        <v>24030.888999999996</v>
      </c>
      <c r="W383" s="5"/>
      <c r="AE383" t="s">
        <v>1262</v>
      </c>
      <c r="AF383">
        <v>8</v>
      </c>
    </row>
    <row r="384" spans="1:36" x14ac:dyDescent="0.2">
      <c r="A384" s="56" t="s">
        <v>2417</v>
      </c>
      <c r="B384" s="57" t="s">
        <v>1438</v>
      </c>
      <c r="C384" s="56">
        <v>39049.389000000003</v>
      </c>
      <c r="D384" s="56" t="s">
        <v>1455</v>
      </c>
      <c r="E384">
        <f t="shared" si="36"/>
        <v>-2203.0122169754077</v>
      </c>
      <c r="F384">
        <f t="shared" si="34"/>
        <v>-2203</v>
      </c>
      <c r="G384">
        <f t="shared" si="37"/>
        <v>-3.0457499997282866E-2</v>
      </c>
      <c r="I384">
        <f>G384</f>
        <v>-3.0457499997282866E-2</v>
      </c>
      <c r="S384" s="2">
        <f t="shared" si="38"/>
        <v>24030.889000000003</v>
      </c>
      <c r="W384" s="5"/>
      <c r="AE384" t="s">
        <v>1262</v>
      </c>
      <c r="AF384">
        <v>13</v>
      </c>
      <c r="AH384" t="s">
        <v>1210</v>
      </c>
      <c r="AJ384" t="s">
        <v>1212</v>
      </c>
    </row>
    <row r="385" spans="1:36" x14ac:dyDescent="0.2">
      <c r="A385" s="13" t="s">
        <v>1448</v>
      </c>
      <c r="B385" s="36"/>
      <c r="C385" s="14">
        <v>39086.775999999998</v>
      </c>
      <c r="D385" s="14"/>
      <c r="E385">
        <f t="shared" si="36"/>
        <v>-2188.0157116942228</v>
      </c>
      <c r="F385">
        <f t="shared" si="34"/>
        <v>-2188</v>
      </c>
      <c r="G385">
        <f t="shared" si="37"/>
        <v>-3.9170000003650784E-2</v>
      </c>
      <c r="I385">
        <f>+G385</f>
        <v>-3.9170000003650784E-2</v>
      </c>
      <c r="R385" t="s">
        <v>1455</v>
      </c>
      <c r="S385" s="2">
        <f t="shared" si="38"/>
        <v>24068.275999999998</v>
      </c>
      <c r="W385" s="5"/>
      <c r="AE385" t="s">
        <v>1286</v>
      </c>
    </row>
    <row r="386" spans="1:36" x14ac:dyDescent="0.2">
      <c r="A386" s="13" t="s">
        <v>1448</v>
      </c>
      <c r="B386" s="36"/>
      <c r="C386" s="14">
        <v>39091.764000000003</v>
      </c>
      <c r="D386" s="14"/>
      <c r="E386">
        <f t="shared" si="36"/>
        <v>-2186.0149475691892</v>
      </c>
      <c r="F386">
        <f t="shared" si="34"/>
        <v>-2186</v>
      </c>
      <c r="G386">
        <f t="shared" si="37"/>
        <v>-3.726499999902444E-2</v>
      </c>
      <c r="I386">
        <f>+G386</f>
        <v>-3.726499999902444E-2</v>
      </c>
      <c r="R386" t="s">
        <v>1455</v>
      </c>
      <c r="S386" s="2">
        <f t="shared" si="38"/>
        <v>24073.264000000003</v>
      </c>
      <c r="W386" s="5"/>
      <c r="AE386" t="s">
        <v>1286</v>
      </c>
    </row>
    <row r="387" spans="1:36" x14ac:dyDescent="0.2">
      <c r="A387" s="13" t="s">
        <v>1442</v>
      </c>
      <c r="B387" s="36"/>
      <c r="C387" s="14">
        <v>39094.258999999998</v>
      </c>
      <c r="D387" s="14"/>
      <c r="E387">
        <f t="shared" si="36"/>
        <v>-2185.0141643911729</v>
      </c>
      <c r="F387">
        <f t="shared" si="34"/>
        <v>-2185</v>
      </c>
      <c r="G387">
        <f t="shared" si="37"/>
        <v>-3.5312500003783498E-2</v>
      </c>
      <c r="I387">
        <f>+G387</f>
        <v>-3.5312500003783498E-2</v>
      </c>
      <c r="R387" t="s">
        <v>3059</v>
      </c>
      <c r="S387" s="2">
        <f t="shared" si="38"/>
        <v>24075.758999999998</v>
      </c>
      <c r="W387" s="5"/>
      <c r="AE387" t="s">
        <v>1262</v>
      </c>
      <c r="AF387">
        <v>17</v>
      </c>
    </row>
    <row r="388" spans="1:36" x14ac:dyDescent="0.2">
      <c r="A388" s="13" t="s">
        <v>1448</v>
      </c>
      <c r="B388" s="36"/>
      <c r="C388" s="14">
        <v>39144.116000000002</v>
      </c>
      <c r="D388" s="14"/>
      <c r="E388">
        <f t="shared" si="36"/>
        <v>-2165.0157487974052</v>
      </c>
      <c r="F388">
        <f t="shared" si="34"/>
        <v>-2165</v>
      </c>
      <c r="G388">
        <f t="shared" si="37"/>
        <v>-3.9262500002223533E-2</v>
      </c>
      <c r="I388">
        <f>+G388</f>
        <v>-3.9262500002223533E-2</v>
      </c>
      <c r="R388" t="s">
        <v>1455</v>
      </c>
      <c r="S388" s="2">
        <f t="shared" si="38"/>
        <v>24125.616000000002</v>
      </c>
      <c r="W388" s="5"/>
      <c r="AE388" t="s">
        <v>1286</v>
      </c>
    </row>
    <row r="389" spans="1:36" x14ac:dyDescent="0.2">
      <c r="A389" s="10" t="s">
        <v>1214</v>
      </c>
      <c r="B389" s="16"/>
      <c r="C389" s="11">
        <v>39176.525999999998</v>
      </c>
      <c r="D389" s="11"/>
      <c r="E389">
        <f t="shared" si="36"/>
        <v>-2152.0155953707272</v>
      </c>
      <c r="F389">
        <f t="shared" si="34"/>
        <v>-2152</v>
      </c>
      <c r="G389">
        <f t="shared" si="37"/>
        <v>-3.8880000000062864E-2</v>
      </c>
      <c r="I389">
        <f>G389</f>
        <v>-3.8880000000062864E-2</v>
      </c>
      <c r="S389" s="2">
        <f t="shared" si="38"/>
        <v>24158.025999999998</v>
      </c>
      <c r="W389" s="5"/>
      <c r="AH389" t="s">
        <v>1263</v>
      </c>
      <c r="AJ389" t="s">
        <v>1260</v>
      </c>
    </row>
    <row r="390" spans="1:36" x14ac:dyDescent="0.2">
      <c r="A390" s="10" t="s">
        <v>1216</v>
      </c>
      <c r="B390" s="16"/>
      <c r="C390" s="11">
        <v>39231.379000000001</v>
      </c>
      <c r="D390" s="11"/>
      <c r="E390">
        <f t="shared" si="36"/>
        <v>-2130.0132067279101</v>
      </c>
      <c r="F390">
        <f t="shared" si="34"/>
        <v>-2130</v>
      </c>
      <c r="G390">
        <f t="shared" si="37"/>
        <v>-3.2924999999522697E-2</v>
      </c>
      <c r="I390">
        <f>G390</f>
        <v>-3.2924999999522697E-2</v>
      </c>
      <c r="S390" s="2">
        <f t="shared" si="38"/>
        <v>24212.879000000001</v>
      </c>
      <c r="W390" s="5"/>
      <c r="AE390" t="s">
        <v>1262</v>
      </c>
      <c r="AF390">
        <v>25</v>
      </c>
      <c r="AH390" t="s">
        <v>1264</v>
      </c>
      <c r="AJ390" t="s">
        <v>1260</v>
      </c>
    </row>
    <row r="391" spans="1:36" x14ac:dyDescent="0.2">
      <c r="A391" s="10" t="s">
        <v>1217</v>
      </c>
      <c r="B391" s="16"/>
      <c r="C391" s="11">
        <v>39348.544999999998</v>
      </c>
      <c r="D391" s="11"/>
      <c r="E391">
        <f t="shared" si="36"/>
        <v>-2083.016107795781</v>
      </c>
      <c r="F391">
        <f t="shared" si="34"/>
        <v>-2083</v>
      </c>
      <c r="G391">
        <f t="shared" si="37"/>
        <v>-4.0157499999622814E-2</v>
      </c>
      <c r="I391">
        <f>G391</f>
        <v>-4.0157499999622814E-2</v>
      </c>
      <c r="S391" s="2">
        <f t="shared" si="38"/>
        <v>24330.044999999998</v>
      </c>
      <c r="W391" s="5"/>
      <c r="AH391" t="s">
        <v>1263</v>
      </c>
      <c r="AJ391" t="s">
        <v>1260</v>
      </c>
    </row>
    <row r="392" spans="1:36" x14ac:dyDescent="0.2">
      <c r="A392" s="10" t="s">
        <v>1218</v>
      </c>
      <c r="B392" s="16"/>
      <c r="C392" s="11">
        <v>39383.451000000001</v>
      </c>
      <c r="D392" s="11"/>
      <c r="E392">
        <f t="shared" si="36"/>
        <v>-2069.0147700755801</v>
      </c>
      <c r="F392">
        <f t="shared" si="34"/>
        <v>-2069</v>
      </c>
      <c r="G392">
        <f t="shared" si="37"/>
        <v>-3.6822499998379499E-2</v>
      </c>
      <c r="I392">
        <f>G392</f>
        <v>-3.6822499998379499E-2</v>
      </c>
      <c r="S392" s="2">
        <f t="shared" si="38"/>
        <v>24364.951000000001</v>
      </c>
      <c r="W392" s="5"/>
      <c r="AE392" t="s">
        <v>1262</v>
      </c>
      <c r="AF392">
        <v>20</v>
      </c>
      <c r="AH392" t="s">
        <v>1351</v>
      </c>
      <c r="AJ392" t="s">
        <v>1260</v>
      </c>
    </row>
    <row r="393" spans="1:36" x14ac:dyDescent="0.2">
      <c r="A393" s="10" t="s">
        <v>1218</v>
      </c>
      <c r="B393" s="16"/>
      <c r="C393" s="11">
        <v>39393.421999999999</v>
      </c>
      <c r="D393" s="11"/>
      <c r="E393">
        <f t="shared" si="36"/>
        <v>-2065.0152474030288</v>
      </c>
      <c r="F393">
        <f t="shared" ref="F393:F456" si="39">ROUND(2*E393,0)/2</f>
        <v>-2065</v>
      </c>
      <c r="G393">
        <f t="shared" si="37"/>
        <v>-3.8012500001059379E-2</v>
      </c>
      <c r="I393">
        <f>G393</f>
        <v>-3.8012500001059379E-2</v>
      </c>
      <c r="S393" s="2">
        <f t="shared" si="38"/>
        <v>24374.921999999999</v>
      </c>
      <c r="W393" s="5"/>
      <c r="AE393" t="s">
        <v>1262</v>
      </c>
      <c r="AF393">
        <v>24</v>
      </c>
      <c r="AH393" t="s">
        <v>1354</v>
      </c>
      <c r="AJ393" t="s">
        <v>1212</v>
      </c>
    </row>
    <row r="394" spans="1:36" x14ac:dyDescent="0.2">
      <c r="A394" s="56" t="s">
        <v>2417</v>
      </c>
      <c r="B394" s="57" t="s">
        <v>1438</v>
      </c>
      <c r="C394" s="56">
        <v>39403.393499999998</v>
      </c>
      <c r="D394" s="56" t="s">
        <v>1455</v>
      </c>
      <c r="E394">
        <f t="shared" si="36"/>
        <v>-2061.0155241727252</v>
      </c>
      <c r="F394">
        <f t="shared" si="39"/>
        <v>-2061</v>
      </c>
      <c r="G394">
        <f t="shared" si="37"/>
        <v>-3.8702500001818407E-2</v>
      </c>
      <c r="H394">
        <f>+G394</f>
        <v>-3.8702500001818407E-2</v>
      </c>
      <c r="S394" s="2">
        <f t="shared" si="38"/>
        <v>24384.893499999998</v>
      </c>
      <c r="W394" s="5"/>
      <c r="AE394" t="s">
        <v>1286</v>
      </c>
      <c r="AH394" t="s">
        <v>1213</v>
      </c>
      <c r="AJ394" t="s">
        <v>1212</v>
      </c>
    </row>
    <row r="395" spans="1:36" x14ac:dyDescent="0.2">
      <c r="A395" s="10" t="s">
        <v>1218</v>
      </c>
      <c r="B395" s="16"/>
      <c r="C395" s="11">
        <v>39403.394999999997</v>
      </c>
      <c r="D395" s="11"/>
      <c r="E395">
        <f t="shared" si="36"/>
        <v>-2061.0149224994725</v>
      </c>
      <c r="F395">
        <f t="shared" si="39"/>
        <v>-2061</v>
      </c>
      <c r="G395">
        <f t="shared" si="37"/>
        <v>-3.7202500003331807E-2</v>
      </c>
      <c r="I395">
        <f>G395</f>
        <v>-3.7202500003331807E-2</v>
      </c>
      <c r="S395" s="2">
        <f t="shared" si="38"/>
        <v>24384.894999999997</v>
      </c>
      <c r="W395" s="5"/>
      <c r="AJ395" t="s">
        <v>1283</v>
      </c>
    </row>
    <row r="396" spans="1:36" x14ac:dyDescent="0.2">
      <c r="A396" s="10" t="s">
        <v>1218</v>
      </c>
      <c r="B396" s="16"/>
      <c r="C396" s="11">
        <v>39413.355000000003</v>
      </c>
      <c r="D396" s="11"/>
      <c r="E396">
        <f t="shared" si="36"/>
        <v>-2057.0198120974419</v>
      </c>
      <c r="F396">
        <f t="shared" si="39"/>
        <v>-2057</v>
      </c>
      <c r="G396">
        <f t="shared" si="37"/>
        <v>-4.9392499997338746E-2</v>
      </c>
      <c r="I396">
        <f>G396</f>
        <v>-4.9392499997338746E-2</v>
      </c>
      <c r="S396" s="2">
        <f t="shared" si="38"/>
        <v>24394.855000000003</v>
      </c>
      <c r="W396" s="5"/>
      <c r="AE396" t="s">
        <v>1262</v>
      </c>
      <c r="AF396">
        <v>20</v>
      </c>
      <c r="AJ396" t="s">
        <v>1283</v>
      </c>
    </row>
    <row r="397" spans="1:36" x14ac:dyDescent="0.2">
      <c r="A397" s="13" t="s">
        <v>1447</v>
      </c>
      <c r="B397" s="36" t="s">
        <v>1438</v>
      </c>
      <c r="C397" s="14">
        <v>39435.805</v>
      </c>
      <c r="D397" s="14"/>
      <c r="E397">
        <f t="shared" si="36"/>
        <v>-2048.0147690727918</v>
      </c>
      <c r="F397">
        <f t="shared" si="39"/>
        <v>-2048</v>
      </c>
      <c r="G397">
        <f t="shared" si="37"/>
        <v>-3.6820000001171138E-2</v>
      </c>
      <c r="I397">
        <f>+G397</f>
        <v>-3.6820000001171138E-2</v>
      </c>
      <c r="R397" t="s">
        <v>1455</v>
      </c>
      <c r="S397" s="2">
        <f t="shared" si="38"/>
        <v>24417.305</v>
      </c>
      <c r="W397" s="5"/>
    </row>
    <row r="398" spans="1:36" x14ac:dyDescent="0.2">
      <c r="A398" s="13" t="s">
        <v>1449</v>
      </c>
      <c r="B398" s="36"/>
      <c r="C398" s="14">
        <v>39440.788999999997</v>
      </c>
      <c r="D398" s="14"/>
      <c r="E398">
        <f t="shared" si="36"/>
        <v>-2046.0156094097699</v>
      </c>
      <c r="F398">
        <f t="shared" si="39"/>
        <v>-2046</v>
      </c>
      <c r="G398">
        <f t="shared" si="37"/>
        <v>-3.8915000004635658E-2</v>
      </c>
      <c r="I398">
        <f>+G398</f>
        <v>-3.8915000004635658E-2</v>
      </c>
      <c r="R398" t="s">
        <v>1455</v>
      </c>
      <c r="S398" s="2">
        <f t="shared" si="38"/>
        <v>24422.288999999997</v>
      </c>
      <c r="W398" s="5"/>
      <c r="AE398" t="s">
        <v>1286</v>
      </c>
    </row>
    <row r="399" spans="1:36" x14ac:dyDescent="0.2">
      <c r="A399" s="13" t="s">
        <v>1449</v>
      </c>
      <c r="B399" s="36"/>
      <c r="C399" s="14">
        <v>39495.633000000002</v>
      </c>
      <c r="D399" s="14"/>
      <c r="E399">
        <f t="shared" si="36"/>
        <v>-2024.0168308064724</v>
      </c>
      <c r="F399">
        <f t="shared" si="39"/>
        <v>-2024</v>
      </c>
      <c r="G399">
        <f t="shared" si="37"/>
        <v>-4.1960000002291054E-2</v>
      </c>
      <c r="I399">
        <f>+G399</f>
        <v>-4.1960000002291054E-2</v>
      </c>
      <c r="R399" t="s">
        <v>1455</v>
      </c>
      <c r="S399" s="2">
        <f t="shared" si="38"/>
        <v>24477.133000000002</v>
      </c>
      <c r="W399" s="5"/>
      <c r="AE399" t="s">
        <v>1262</v>
      </c>
      <c r="AF399">
        <v>16</v>
      </c>
    </row>
    <row r="400" spans="1:36" x14ac:dyDescent="0.2">
      <c r="A400" s="13" t="s">
        <v>1449</v>
      </c>
      <c r="B400" s="36"/>
      <c r="C400" s="14">
        <v>39500.624000000003</v>
      </c>
      <c r="D400" s="14"/>
      <c r="E400">
        <f t="shared" si="36"/>
        <v>-2022.0148633349334</v>
      </c>
      <c r="F400">
        <f t="shared" si="39"/>
        <v>-2022</v>
      </c>
      <c r="G400">
        <f t="shared" si="37"/>
        <v>-3.7055000000691507E-2</v>
      </c>
      <c r="I400">
        <f>+G400</f>
        <v>-3.7055000000691507E-2</v>
      </c>
      <c r="R400" t="s">
        <v>1455</v>
      </c>
      <c r="S400" s="2">
        <f t="shared" si="38"/>
        <v>24482.124000000003</v>
      </c>
      <c r="W400" s="5"/>
      <c r="AE400" t="s">
        <v>1262</v>
      </c>
    </row>
    <row r="401" spans="1:36" x14ac:dyDescent="0.2">
      <c r="A401" s="13" t="s">
        <v>1449</v>
      </c>
      <c r="B401" s="36"/>
      <c r="C401" s="14">
        <v>39505.605000000003</v>
      </c>
      <c r="D401" s="14"/>
      <c r="E401">
        <f t="shared" si="36"/>
        <v>-2020.0169070184172</v>
      </c>
      <c r="F401">
        <f t="shared" si="39"/>
        <v>-2020</v>
      </c>
      <c r="G401">
        <f t="shared" si="37"/>
        <v>-4.2150000001129229E-2</v>
      </c>
      <c r="I401">
        <f>+G401</f>
        <v>-4.2150000001129229E-2</v>
      </c>
      <c r="R401" t="s">
        <v>1455</v>
      </c>
      <c r="S401" s="2">
        <f t="shared" si="38"/>
        <v>24487.105000000003</v>
      </c>
      <c r="W401" s="5"/>
      <c r="AF401">
        <v>8</v>
      </c>
    </row>
    <row r="402" spans="1:36" x14ac:dyDescent="0.2">
      <c r="A402" s="56" t="s">
        <v>2426</v>
      </c>
      <c r="B402" s="57" t="s">
        <v>1438</v>
      </c>
      <c r="C402" s="56">
        <v>39513.057999999997</v>
      </c>
      <c r="D402" s="56" t="s">
        <v>1455</v>
      </c>
      <c r="E402">
        <f t="shared" si="36"/>
        <v>-2017.0273931804361</v>
      </c>
      <c r="F402">
        <f t="shared" si="39"/>
        <v>-2017</v>
      </c>
      <c r="G402">
        <f t="shared" si="37"/>
        <v>-6.8292500007373746E-2</v>
      </c>
      <c r="I402">
        <f>G402</f>
        <v>-6.8292500007373746E-2</v>
      </c>
      <c r="S402" s="2">
        <f t="shared" si="38"/>
        <v>24494.557999999997</v>
      </c>
      <c r="W402" s="5"/>
      <c r="AE402" t="s">
        <v>1262</v>
      </c>
      <c r="AF402">
        <v>7</v>
      </c>
      <c r="AH402" t="s">
        <v>1213</v>
      </c>
      <c r="AJ402" t="s">
        <v>1212</v>
      </c>
    </row>
    <row r="403" spans="1:36" x14ac:dyDescent="0.2">
      <c r="A403" s="56" t="s">
        <v>2429</v>
      </c>
      <c r="B403" s="57" t="s">
        <v>1438</v>
      </c>
      <c r="C403" s="56">
        <v>39518.046999999999</v>
      </c>
      <c r="D403" s="56" t="s">
        <v>1455</v>
      </c>
      <c r="E403">
        <f t="shared" si="36"/>
        <v>-2015.0262279399017</v>
      </c>
      <c r="F403">
        <f t="shared" si="39"/>
        <v>-2015</v>
      </c>
      <c r="G403">
        <f t="shared" si="37"/>
        <v>-6.5387499998905696E-2</v>
      </c>
      <c r="I403">
        <f>G403</f>
        <v>-6.5387499998905696E-2</v>
      </c>
      <c r="S403" s="2">
        <f t="shared" si="38"/>
        <v>24499.546999999999</v>
      </c>
      <c r="W403" s="5"/>
      <c r="AE403" t="s">
        <v>1262</v>
      </c>
      <c r="AF403">
        <v>7</v>
      </c>
      <c r="AH403" t="s">
        <v>1213</v>
      </c>
      <c r="AJ403" t="s">
        <v>1212</v>
      </c>
    </row>
    <row r="404" spans="1:36" x14ac:dyDescent="0.2">
      <c r="A404" s="56" t="s">
        <v>2433</v>
      </c>
      <c r="B404" s="57" t="s">
        <v>1438</v>
      </c>
      <c r="C404" s="56">
        <v>39537.99</v>
      </c>
      <c r="D404" s="56" t="s">
        <v>1455</v>
      </c>
      <c r="E404">
        <f t="shared" si="36"/>
        <v>-2007.0267814792949</v>
      </c>
      <c r="F404">
        <f t="shared" si="39"/>
        <v>-2007</v>
      </c>
      <c r="G404">
        <f t="shared" si="37"/>
        <v>-6.6767500000423752E-2</v>
      </c>
      <c r="H404">
        <f>+G404</f>
        <v>-6.6767500000423752E-2</v>
      </c>
      <c r="S404" s="2">
        <f t="shared" si="38"/>
        <v>24519.489999999998</v>
      </c>
      <c r="W404" s="5"/>
      <c r="AE404" t="s">
        <v>1262</v>
      </c>
      <c r="AF404">
        <v>11</v>
      </c>
    </row>
    <row r="405" spans="1:36" x14ac:dyDescent="0.2">
      <c r="A405" s="56" t="s">
        <v>3545</v>
      </c>
      <c r="B405" s="57" t="s">
        <v>1438</v>
      </c>
      <c r="C405" s="56">
        <v>39552.949999999997</v>
      </c>
      <c r="D405" s="56" t="s">
        <v>1455</v>
      </c>
      <c r="E405">
        <f t="shared" ref="E405:E468" si="40">+(C405-C$7)/C$8</f>
        <v>-2001.0260935662091</v>
      </c>
      <c r="F405">
        <f t="shared" si="39"/>
        <v>-2001</v>
      </c>
      <c r="G405">
        <f t="shared" ref="G405:G468" si="41">+C405-(C$7+F405*C$8)</f>
        <v>-6.505250000191154E-2</v>
      </c>
      <c r="H405">
        <f>+G405</f>
        <v>-6.505250000191154E-2</v>
      </c>
      <c r="S405" s="2">
        <f t="shared" ref="S405:S468" si="42">+C405-15018.5</f>
        <v>24534.449999999997</v>
      </c>
      <c r="W405" s="5"/>
      <c r="AE405" t="s">
        <v>1262</v>
      </c>
      <c r="AH405" t="s">
        <v>1220</v>
      </c>
      <c r="AJ405" t="s">
        <v>1212</v>
      </c>
    </row>
    <row r="406" spans="1:36" x14ac:dyDescent="0.2">
      <c r="A406" s="10" t="s">
        <v>1429</v>
      </c>
      <c r="B406" s="16"/>
      <c r="C406" s="11">
        <v>39672.642899999999</v>
      </c>
      <c r="D406" s="11"/>
      <c r="E406">
        <f t="shared" si="40"/>
        <v>-1953.0154158715393</v>
      </c>
      <c r="F406">
        <f t="shared" si="39"/>
        <v>-1953</v>
      </c>
      <c r="G406">
        <f t="shared" si="41"/>
        <v>-3.8432499997725245E-2</v>
      </c>
      <c r="J406">
        <f>+G406</f>
        <v>-3.8432499997725245E-2</v>
      </c>
      <c r="S406" s="2">
        <f t="shared" si="42"/>
        <v>24654.142899999999</v>
      </c>
      <c r="W406" s="5"/>
    </row>
    <row r="407" spans="1:36" x14ac:dyDescent="0.2">
      <c r="A407" s="56" t="s">
        <v>906</v>
      </c>
      <c r="B407" s="57" t="s">
        <v>1438</v>
      </c>
      <c r="C407" s="56">
        <v>39695.076000000001</v>
      </c>
      <c r="D407" s="56" t="s">
        <v>1455</v>
      </c>
      <c r="E407">
        <f t="shared" si="40"/>
        <v>-1944.0171516988744</v>
      </c>
      <c r="F407">
        <f t="shared" si="39"/>
        <v>-1944</v>
      </c>
      <c r="G407">
        <f t="shared" si="41"/>
        <v>-4.2759999996633269E-2</v>
      </c>
      <c r="I407">
        <f>G407</f>
        <v>-4.2759999996633269E-2</v>
      </c>
      <c r="S407" s="2">
        <f t="shared" si="42"/>
        <v>24676.576000000001</v>
      </c>
      <c r="W407" s="5"/>
      <c r="AE407" t="s">
        <v>1262</v>
      </c>
      <c r="AF407">
        <v>11</v>
      </c>
      <c r="AH407" t="s">
        <v>1263</v>
      </c>
      <c r="AJ407" t="s">
        <v>1260</v>
      </c>
    </row>
    <row r="408" spans="1:36" x14ac:dyDescent="0.2">
      <c r="A408" s="56" t="s">
        <v>3545</v>
      </c>
      <c r="B408" s="57" t="s">
        <v>1438</v>
      </c>
      <c r="C408" s="56">
        <v>39710.038999999997</v>
      </c>
      <c r="D408" s="56" t="s">
        <v>1455</v>
      </c>
      <c r="E408">
        <f t="shared" si="40"/>
        <v>-1938.0152604392831</v>
      </c>
      <c r="F408">
        <f t="shared" si="39"/>
        <v>-1938</v>
      </c>
      <c r="G408">
        <f t="shared" si="41"/>
        <v>-3.8045000001147855E-2</v>
      </c>
      <c r="I408">
        <f>G408</f>
        <v>-3.8045000001147855E-2</v>
      </c>
      <c r="S408" s="2">
        <f t="shared" si="42"/>
        <v>24691.538999999997</v>
      </c>
      <c r="W408" s="5"/>
      <c r="AH408" t="s">
        <v>1210</v>
      </c>
      <c r="AJ408" t="s">
        <v>1212</v>
      </c>
    </row>
    <row r="409" spans="1:36" x14ac:dyDescent="0.2">
      <c r="A409" s="56" t="s">
        <v>3545</v>
      </c>
      <c r="B409" s="57" t="s">
        <v>1438</v>
      </c>
      <c r="C409" s="56">
        <v>39710.044000000002</v>
      </c>
      <c r="D409" s="56" t="s">
        <v>1455</v>
      </c>
      <c r="E409">
        <f t="shared" si="40"/>
        <v>-1938.0132548617701</v>
      </c>
      <c r="F409">
        <f t="shared" si="39"/>
        <v>-1938</v>
      </c>
      <c r="G409">
        <f t="shared" si="41"/>
        <v>-3.3044999996491242E-2</v>
      </c>
      <c r="I409">
        <f>G409</f>
        <v>-3.3044999996491242E-2</v>
      </c>
      <c r="S409" s="2">
        <f t="shared" si="42"/>
        <v>24691.544000000002</v>
      </c>
      <c r="W409" s="5"/>
      <c r="AE409" t="s">
        <v>1262</v>
      </c>
      <c r="AF409">
        <v>22</v>
      </c>
      <c r="AH409" t="s">
        <v>1213</v>
      </c>
      <c r="AJ409" t="s">
        <v>1212</v>
      </c>
    </row>
    <row r="410" spans="1:36" x14ac:dyDescent="0.2">
      <c r="A410" s="56" t="s">
        <v>3545</v>
      </c>
      <c r="B410" s="57" t="s">
        <v>1438</v>
      </c>
      <c r="C410" s="56">
        <v>39727.472999999998</v>
      </c>
      <c r="D410" s="56" t="s">
        <v>1455</v>
      </c>
      <c r="E410">
        <f t="shared" si="40"/>
        <v>-1931.0222127737247</v>
      </c>
      <c r="F410">
        <f t="shared" si="39"/>
        <v>-1931</v>
      </c>
      <c r="G410">
        <f t="shared" si="41"/>
        <v>-5.5377500000759028E-2</v>
      </c>
      <c r="J410">
        <f>+G410</f>
        <v>-5.5377500000759028E-2</v>
      </c>
      <c r="S410" s="2">
        <f t="shared" si="42"/>
        <v>24708.972999999998</v>
      </c>
      <c r="W410" s="5"/>
      <c r="AE410" t="s">
        <v>1262</v>
      </c>
      <c r="AF410">
        <v>14</v>
      </c>
      <c r="AH410" t="s">
        <v>1213</v>
      </c>
      <c r="AJ410" t="s">
        <v>1212</v>
      </c>
    </row>
    <row r="411" spans="1:36" x14ac:dyDescent="0.2">
      <c r="A411" s="56" t="s">
        <v>916</v>
      </c>
      <c r="B411" s="57" t="s">
        <v>1438</v>
      </c>
      <c r="C411" s="56">
        <v>39727.480000000003</v>
      </c>
      <c r="D411" s="56" t="s">
        <v>1455</v>
      </c>
      <c r="E411">
        <f t="shared" si="40"/>
        <v>-1931.0194049652073</v>
      </c>
      <c r="F411">
        <f t="shared" si="39"/>
        <v>-1931</v>
      </c>
      <c r="G411">
        <f t="shared" si="41"/>
        <v>-4.8377499995694961E-2</v>
      </c>
      <c r="I411">
        <f>+G411</f>
        <v>-4.8377499995694961E-2</v>
      </c>
      <c r="S411" s="2">
        <f t="shared" si="42"/>
        <v>24708.980000000003</v>
      </c>
      <c r="W411" s="5"/>
      <c r="AE411" t="s">
        <v>1262</v>
      </c>
      <c r="AF411">
        <v>18</v>
      </c>
      <c r="AH411" t="s">
        <v>1264</v>
      </c>
      <c r="AJ411" t="s">
        <v>1260</v>
      </c>
    </row>
    <row r="412" spans="1:36" x14ac:dyDescent="0.2">
      <c r="A412" s="10" t="s">
        <v>1219</v>
      </c>
      <c r="B412" s="16"/>
      <c r="C412" s="11">
        <v>39762.392999999996</v>
      </c>
      <c r="D412" s="11"/>
      <c r="E412">
        <f t="shared" si="40"/>
        <v>-1917.0152594364945</v>
      </c>
      <c r="F412">
        <f t="shared" si="39"/>
        <v>-1917</v>
      </c>
      <c r="G412">
        <f t="shared" si="41"/>
        <v>-3.8042500003939494E-2</v>
      </c>
      <c r="I412">
        <f>G412</f>
        <v>-3.8042500003939494E-2</v>
      </c>
      <c r="S412" s="2">
        <f t="shared" si="42"/>
        <v>24743.892999999996</v>
      </c>
      <c r="W412" s="5"/>
      <c r="AE412" t="s">
        <v>1262</v>
      </c>
      <c r="AF412">
        <v>9</v>
      </c>
      <c r="AH412" t="s">
        <v>1359</v>
      </c>
      <c r="AJ412" t="s">
        <v>1212</v>
      </c>
    </row>
    <row r="413" spans="1:36" x14ac:dyDescent="0.2">
      <c r="A413" s="10" t="s">
        <v>1219</v>
      </c>
      <c r="B413" s="16"/>
      <c r="C413" s="11">
        <v>39777.353000000003</v>
      </c>
      <c r="D413" s="11"/>
      <c r="E413">
        <f t="shared" si="40"/>
        <v>-1911.0145715234057</v>
      </c>
      <c r="F413">
        <f t="shared" si="39"/>
        <v>-1911</v>
      </c>
      <c r="G413">
        <f t="shared" si="41"/>
        <v>-3.6327499998151325E-2</v>
      </c>
      <c r="I413">
        <f>G413</f>
        <v>-3.6327499998151325E-2</v>
      </c>
      <c r="S413" s="2">
        <f t="shared" si="42"/>
        <v>24758.853000000003</v>
      </c>
      <c r="W413" s="5"/>
      <c r="AE413" t="s">
        <v>1262</v>
      </c>
      <c r="AF413">
        <v>13</v>
      </c>
      <c r="AJ413" t="s">
        <v>1283</v>
      </c>
    </row>
    <row r="414" spans="1:36" x14ac:dyDescent="0.2">
      <c r="A414" s="56" t="s">
        <v>2417</v>
      </c>
      <c r="B414" s="57" t="s">
        <v>1438</v>
      </c>
      <c r="C414" s="56">
        <v>39787.3243</v>
      </c>
      <c r="D414" s="56" t="s">
        <v>1455</v>
      </c>
      <c r="E414">
        <f t="shared" si="40"/>
        <v>-1907.0149285162038</v>
      </c>
      <c r="F414">
        <f t="shared" si="39"/>
        <v>-1907</v>
      </c>
      <c r="G414">
        <f t="shared" si="41"/>
        <v>-3.7217500001133885E-2</v>
      </c>
      <c r="H414">
        <f>+G414</f>
        <v>-3.7217500001133885E-2</v>
      </c>
      <c r="S414" s="2">
        <f t="shared" si="42"/>
        <v>24768.8243</v>
      </c>
      <c r="W414" s="5"/>
      <c r="AE414" t="s">
        <v>1262</v>
      </c>
      <c r="AF414">
        <v>10</v>
      </c>
      <c r="AH414" t="s">
        <v>1210</v>
      </c>
      <c r="AJ414" t="s">
        <v>1212</v>
      </c>
    </row>
    <row r="415" spans="1:36" x14ac:dyDescent="0.2">
      <c r="A415" s="14" t="s">
        <v>1450</v>
      </c>
      <c r="B415" s="36" t="s">
        <v>1438</v>
      </c>
      <c r="C415" s="14">
        <v>39834.688000000002</v>
      </c>
      <c r="D415" s="14"/>
      <c r="E415">
        <f t="shared" si="40"/>
        <v>-1888.016614204101</v>
      </c>
      <c r="F415">
        <f t="shared" si="39"/>
        <v>-1888</v>
      </c>
      <c r="G415">
        <f t="shared" si="41"/>
        <v>-4.1420000001380686E-2</v>
      </c>
      <c r="I415">
        <f t="shared" ref="I415:I421" si="43">+G415</f>
        <v>-4.1420000001380686E-2</v>
      </c>
      <c r="R415" t="s">
        <v>1455</v>
      </c>
      <c r="S415" s="2">
        <f t="shared" si="42"/>
        <v>24816.188000000002</v>
      </c>
      <c r="W415" s="5"/>
      <c r="AE415" t="s">
        <v>1262</v>
      </c>
      <c r="AF415">
        <v>15</v>
      </c>
    </row>
    <row r="416" spans="1:36" x14ac:dyDescent="0.2">
      <c r="A416" s="14" t="s">
        <v>1450</v>
      </c>
      <c r="B416" s="36" t="s">
        <v>1438</v>
      </c>
      <c r="C416" s="14">
        <v>39839.673999999999</v>
      </c>
      <c r="D416" s="14"/>
      <c r="E416">
        <f t="shared" si="40"/>
        <v>-1886.016652310075</v>
      </c>
      <c r="F416">
        <f t="shared" si="39"/>
        <v>-1886</v>
      </c>
      <c r="G416">
        <f t="shared" si="41"/>
        <v>-4.1515000004437752E-2</v>
      </c>
      <c r="I416">
        <f t="shared" si="43"/>
        <v>-4.1515000004437752E-2</v>
      </c>
      <c r="R416" t="s">
        <v>1455</v>
      </c>
      <c r="S416" s="2">
        <f t="shared" si="42"/>
        <v>24821.173999999999</v>
      </c>
      <c r="W416" s="5"/>
      <c r="AE416" t="s">
        <v>1262</v>
      </c>
      <c r="AF416">
        <v>16</v>
      </c>
    </row>
    <row r="417" spans="1:36" x14ac:dyDescent="0.2">
      <c r="A417" s="14" t="s">
        <v>1450</v>
      </c>
      <c r="B417" s="36" t="s">
        <v>1438</v>
      </c>
      <c r="C417" s="14">
        <v>39844.665999999997</v>
      </c>
      <c r="D417" s="14"/>
      <c r="E417">
        <f t="shared" si="40"/>
        <v>-1884.0142837230351</v>
      </c>
      <c r="F417">
        <f t="shared" si="39"/>
        <v>-1884</v>
      </c>
      <c r="G417">
        <f t="shared" si="41"/>
        <v>-3.5610000006272458E-2</v>
      </c>
      <c r="I417">
        <f t="shared" si="43"/>
        <v>-3.5610000006272458E-2</v>
      </c>
      <c r="R417" t="s">
        <v>1455</v>
      </c>
      <c r="S417" s="2">
        <f t="shared" si="42"/>
        <v>24826.165999999997</v>
      </c>
      <c r="W417" s="5"/>
      <c r="AE417" t="s">
        <v>1262</v>
      </c>
      <c r="AF417">
        <v>11</v>
      </c>
    </row>
    <row r="418" spans="1:36" x14ac:dyDescent="0.2">
      <c r="A418" s="14" t="s">
        <v>1450</v>
      </c>
      <c r="B418" s="36" t="s">
        <v>1438</v>
      </c>
      <c r="C418" s="14">
        <v>39849.65</v>
      </c>
      <c r="D418" s="14"/>
      <c r="E418">
        <f t="shared" si="40"/>
        <v>-1882.0151240600105</v>
      </c>
      <c r="F418">
        <f t="shared" si="39"/>
        <v>-1882</v>
      </c>
      <c r="G418">
        <f t="shared" si="41"/>
        <v>-3.770500000246102E-2</v>
      </c>
      <c r="I418">
        <f t="shared" si="43"/>
        <v>-3.770500000246102E-2</v>
      </c>
      <c r="R418" t="s">
        <v>1455</v>
      </c>
      <c r="S418" s="2">
        <f t="shared" si="42"/>
        <v>24831.15</v>
      </c>
      <c r="W418" s="5"/>
      <c r="AE418" t="s">
        <v>1262</v>
      </c>
      <c r="AF418">
        <v>8</v>
      </c>
    </row>
    <row r="419" spans="1:36" x14ac:dyDescent="0.2">
      <c r="A419" s="14" t="s">
        <v>1450</v>
      </c>
      <c r="B419" s="36" t="s">
        <v>1438</v>
      </c>
      <c r="C419" s="14">
        <v>39854.629000000001</v>
      </c>
      <c r="D419" s="14"/>
      <c r="E419">
        <f t="shared" si="40"/>
        <v>-1880.017969974499</v>
      </c>
      <c r="F419">
        <f t="shared" si="39"/>
        <v>-1880</v>
      </c>
      <c r="G419">
        <f t="shared" si="41"/>
        <v>-4.4800000003306195E-2</v>
      </c>
      <c r="I419">
        <f t="shared" si="43"/>
        <v>-4.4800000003306195E-2</v>
      </c>
      <c r="R419" t="s">
        <v>1455</v>
      </c>
      <c r="S419" s="2">
        <f t="shared" si="42"/>
        <v>24836.129000000001</v>
      </c>
      <c r="W419" s="5"/>
      <c r="AE419" t="s">
        <v>1262</v>
      </c>
      <c r="AF419">
        <v>12</v>
      </c>
    </row>
    <row r="420" spans="1:36" x14ac:dyDescent="0.2">
      <c r="A420" s="56" t="s">
        <v>2417</v>
      </c>
      <c r="B420" s="57" t="s">
        <v>1438</v>
      </c>
      <c r="C420" s="56">
        <v>39857.14</v>
      </c>
      <c r="D420" s="56" t="s">
        <v>1455</v>
      </c>
      <c r="E420">
        <f t="shared" si="40"/>
        <v>-1879.0107689484462</v>
      </c>
      <c r="F420">
        <f t="shared" si="39"/>
        <v>-1879</v>
      </c>
      <c r="G420">
        <f t="shared" si="41"/>
        <v>-2.6847500004805624E-2</v>
      </c>
      <c r="I420">
        <f t="shared" si="43"/>
        <v>-2.6847500004805624E-2</v>
      </c>
      <c r="S420" s="2">
        <f t="shared" si="42"/>
        <v>24838.639999999999</v>
      </c>
      <c r="W420" s="5"/>
      <c r="AE420" t="s">
        <v>1262</v>
      </c>
      <c r="AF420">
        <v>10</v>
      </c>
      <c r="AH420" t="s">
        <v>1213</v>
      </c>
      <c r="AJ420" t="s">
        <v>1212</v>
      </c>
    </row>
    <row r="421" spans="1:36" x14ac:dyDescent="0.2">
      <c r="A421" s="14" t="s">
        <v>1450</v>
      </c>
      <c r="B421" s="36" t="s">
        <v>1438</v>
      </c>
      <c r="C421" s="14">
        <v>39859.622000000003</v>
      </c>
      <c r="D421" s="14"/>
      <c r="E421">
        <f t="shared" si="40"/>
        <v>-1878.0152002719553</v>
      </c>
      <c r="F421">
        <f t="shared" si="39"/>
        <v>-1878</v>
      </c>
      <c r="G421">
        <f t="shared" si="41"/>
        <v>-3.7895000001299195E-2</v>
      </c>
      <c r="I421">
        <f t="shared" si="43"/>
        <v>-3.7895000001299195E-2</v>
      </c>
      <c r="R421" t="s">
        <v>1455</v>
      </c>
      <c r="S421" s="2">
        <f t="shared" si="42"/>
        <v>24841.122000000003</v>
      </c>
      <c r="W421" s="5"/>
      <c r="AE421" t="s">
        <v>1262</v>
      </c>
      <c r="AF421">
        <v>10</v>
      </c>
    </row>
    <row r="422" spans="1:36" x14ac:dyDescent="0.2">
      <c r="A422" s="56" t="s">
        <v>3545</v>
      </c>
      <c r="B422" s="57" t="s">
        <v>1438</v>
      </c>
      <c r="C422" s="56">
        <v>39867.114000000001</v>
      </c>
      <c r="D422" s="56" t="s">
        <v>1455</v>
      </c>
      <c r="E422">
        <f t="shared" si="40"/>
        <v>-1875.0100429293864</v>
      </c>
      <c r="F422">
        <f t="shared" si="39"/>
        <v>-1875</v>
      </c>
      <c r="G422">
        <f t="shared" si="41"/>
        <v>-2.5037499995960388E-2</v>
      </c>
      <c r="I422">
        <f t="shared" ref="I422:I429" si="44">G422</f>
        <v>-2.5037499995960388E-2</v>
      </c>
      <c r="S422" s="2">
        <f t="shared" si="42"/>
        <v>24848.614000000001</v>
      </c>
      <c r="W422" s="5"/>
      <c r="AE422" t="s">
        <v>1262</v>
      </c>
      <c r="AF422">
        <v>8</v>
      </c>
      <c r="AH422" t="s">
        <v>1220</v>
      </c>
      <c r="AJ422" t="s">
        <v>1212</v>
      </c>
    </row>
    <row r="423" spans="1:36" x14ac:dyDescent="0.2">
      <c r="A423" s="56" t="s">
        <v>3545</v>
      </c>
      <c r="B423" s="57" t="s">
        <v>1438</v>
      </c>
      <c r="C423" s="56">
        <v>39882.063000000002</v>
      </c>
      <c r="D423" s="56" t="s">
        <v>1455</v>
      </c>
      <c r="E423">
        <f t="shared" si="40"/>
        <v>-1869.0137672868241</v>
      </c>
      <c r="F423">
        <f t="shared" si="39"/>
        <v>-1869</v>
      </c>
      <c r="G423">
        <f t="shared" si="41"/>
        <v>-3.4322499996051192E-2</v>
      </c>
      <c r="I423">
        <f t="shared" si="44"/>
        <v>-3.4322499996051192E-2</v>
      </c>
      <c r="S423" s="2">
        <f t="shared" si="42"/>
        <v>24863.563000000002</v>
      </c>
      <c r="W423" s="5"/>
      <c r="AE423" t="s">
        <v>1286</v>
      </c>
      <c r="AH423" t="s">
        <v>1213</v>
      </c>
      <c r="AJ423" t="s">
        <v>1212</v>
      </c>
    </row>
    <row r="424" spans="1:36" x14ac:dyDescent="0.2">
      <c r="A424" s="56" t="s">
        <v>3545</v>
      </c>
      <c r="B424" s="57" t="s">
        <v>1438</v>
      </c>
      <c r="C424" s="56">
        <v>39892.036</v>
      </c>
      <c r="D424" s="56" t="s">
        <v>1455</v>
      </c>
      <c r="E424">
        <f t="shared" si="40"/>
        <v>-1865.0134423832681</v>
      </c>
      <c r="F424">
        <f t="shared" si="39"/>
        <v>-1865</v>
      </c>
      <c r="G424">
        <f t="shared" si="41"/>
        <v>-3.3512499998323619E-2</v>
      </c>
      <c r="I424">
        <f t="shared" si="44"/>
        <v>-3.3512499998323619E-2</v>
      </c>
      <c r="S424" s="2">
        <f t="shared" si="42"/>
        <v>24873.536</v>
      </c>
      <c r="W424" s="5"/>
      <c r="AE424" t="s">
        <v>1262</v>
      </c>
      <c r="AF424">
        <v>9</v>
      </c>
    </row>
    <row r="425" spans="1:36" x14ac:dyDescent="0.2">
      <c r="A425" s="56" t="s">
        <v>3545</v>
      </c>
      <c r="B425" s="57" t="s">
        <v>1438</v>
      </c>
      <c r="C425" s="56">
        <v>39911.978999999999</v>
      </c>
      <c r="D425" s="56" t="s">
        <v>1455</v>
      </c>
      <c r="E425">
        <f t="shared" si="40"/>
        <v>-1857.0139959226615</v>
      </c>
      <c r="F425">
        <f t="shared" si="39"/>
        <v>-1857</v>
      </c>
      <c r="G425">
        <f t="shared" si="41"/>
        <v>-3.4892499999841675E-2</v>
      </c>
      <c r="I425">
        <f t="shared" si="44"/>
        <v>-3.4892499999841675E-2</v>
      </c>
      <c r="S425" s="2">
        <f t="shared" si="42"/>
        <v>24893.478999999999</v>
      </c>
      <c r="W425" s="5"/>
    </row>
    <row r="426" spans="1:36" x14ac:dyDescent="0.2">
      <c r="A426" s="56" t="s">
        <v>3545</v>
      </c>
      <c r="B426" s="57" t="s">
        <v>1438</v>
      </c>
      <c r="C426" s="56">
        <v>39921.947999999997</v>
      </c>
      <c r="D426" s="56" t="s">
        <v>1455</v>
      </c>
      <c r="E426">
        <f t="shared" si="40"/>
        <v>-1853.0152754811145</v>
      </c>
      <c r="F426">
        <f t="shared" si="39"/>
        <v>-1853</v>
      </c>
      <c r="G426">
        <f t="shared" si="41"/>
        <v>-3.8082500002929009E-2</v>
      </c>
      <c r="I426">
        <f t="shared" si="44"/>
        <v>-3.8082500002929009E-2</v>
      </c>
      <c r="S426" s="2">
        <f t="shared" si="42"/>
        <v>24903.447999999997</v>
      </c>
      <c r="W426" s="5"/>
      <c r="AE426" t="s">
        <v>1262</v>
      </c>
      <c r="AF426">
        <v>6</v>
      </c>
      <c r="AH426" t="s">
        <v>1210</v>
      </c>
      <c r="AJ426" t="s">
        <v>1212</v>
      </c>
    </row>
    <row r="427" spans="1:36" x14ac:dyDescent="0.2">
      <c r="A427" s="10" t="s">
        <v>1221</v>
      </c>
      <c r="B427" s="16"/>
      <c r="C427" s="11">
        <v>39929.413</v>
      </c>
      <c r="D427" s="11"/>
      <c r="E427">
        <f t="shared" si="40"/>
        <v>-1850.0209482571031</v>
      </c>
      <c r="F427">
        <f t="shared" si="39"/>
        <v>-1850</v>
      </c>
      <c r="G427">
        <f t="shared" si="41"/>
        <v>-5.2224999999452848E-2</v>
      </c>
      <c r="I427">
        <f t="shared" si="44"/>
        <v>-5.2224999999452848E-2</v>
      </c>
      <c r="S427" s="2">
        <f t="shared" si="42"/>
        <v>24910.913</v>
      </c>
      <c r="W427" s="5"/>
      <c r="AE427" t="s">
        <v>1262</v>
      </c>
      <c r="AF427">
        <v>6</v>
      </c>
      <c r="AH427" t="s">
        <v>1213</v>
      </c>
      <c r="AJ427" t="s">
        <v>1212</v>
      </c>
    </row>
    <row r="428" spans="1:36" x14ac:dyDescent="0.2">
      <c r="A428" s="10" t="s">
        <v>1221</v>
      </c>
      <c r="B428" s="16"/>
      <c r="C428" s="11">
        <v>39939.400999999998</v>
      </c>
      <c r="D428" s="11"/>
      <c r="E428">
        <f t="shared" si="40"/>
        <v>-1846.0146066210141</v>
      </c>
      <c r="F428">
        <f t="shared" si="39"/>
        <v>-1846</v>
      </c>
      <c r="G428">
        <f t="shared" si="41"/>
        <v>-3.6415000002307352E-2</v>
      </c>
      <c r="I428">
        <f t="shared" si="44"/>
        <v>-3.6415000002307352E-2</v>
      </c>
      <c r="S428" s="2">
        <f t="shared" si="42"/>
        <v>24920.900999999998</v>
      </c>
      <c r="W428" s="5"/>
      <c r="AE428" t="s">
        <v>1286</v>
      </c>
      <c r="AJ428" t="s">
        <v>1283</v>
      </c>
    </row>
    <row r="429" spans="1:36" x14ac:dyDescent="0.2">
      <c r="A429" s="10" t="s">
        <v>1221</v>
      </c>
      <c r="B429" s="16"/>
      <c r="C429" s="11">
        <v>39944.387999999999</v>
      </c>
      <c r="D429" s="11"/>
      <c r="E429">
        <f t="shared" si="40"/>
        <v>-1844.0142436114841</v>
      </c>
      <c r="F429">
        <f t="shared" si="39"/>
        <v>-1844</v>
      </c>
      <c r="G429">
        <f t="shared" si="41"/>
        <v>-3.5510000001522712E-2</v>
      </c>
      <c r="I429">
        <f t="shared" si="44"/>
        <v>-3.5510000001522712E-2</v>
      </c>
      <c r="S429" s="2">
        <f t="shared" si="42"/>
        <v>24925.887999999999</v>
      </c>
      <c r="W429" s="5"/>
      <c r="AE429" t="s">
        <v>1286</v>
      </c>
      <c r="AJ429" t="s">
        <v>1283</v>
      </c>
    </row>
    <row r="430" spans="1:36" x14ac:dyDescent="0.2">
      <c r="A430" s="10" t="s">
        <v>1429</v>
      </c>
      <c r="B430" s="16"/>
      <c r="C430" s="11">
        <v>40039.121700000003</v>
      </c>
      <c r="D430" s="11"/>
      <c r="E430">
        <f t="shared" si="40"/>
        <v>-1806.0150879596147</v>
      </c>
      <c r="F430">
        <f t="shared" si="39"/>
        <v>-1806</v>
      </c>
      <c r="G430">
        <f t="shared" si="41"/>
        <v>-3.7614999993820675E-2</v>
      </c>
      <c r="J430">
        <f>+G430</f>
        <v>-3.7614999993820675E-2</v>
      </c>
      <c r="S430" s="2">
        <f t="shared" si="42"/>
        <v>25020.621700000003</v>
      </c>
      <c r="W430" s="5"/>
    </row>
    <row r="431" spans="1:36" x14ac:dyDescent="0.2">
      <c r="A431" s="13" t="s">
        <v>1451</v>
      </c>
      <c r="B431" s="36"/>
      <c r="C431" s="14">
        <v>40086.4908</v>
      </c>
      <c r="D431" s="14"/>
      <c r="E431">
        <f t="shared" si="40"/>
        <v>-1787.0146076238022</v>
      </c>
      <c r="F431">
        <f t="shared" si="39"/>
        <v>-1787</v>
      </c>
      <c r="G431">
        <f t="shared" si="41"/>
        <v>-3.6417499999515712E-2</v>
      </c>
      <c r="J431">
        <f>+G431</f>
        <v>-3.6417499999515712E-2</v>
      </c>
      <c r="R431" t="s">
        <v>1474</v>
      </c>
      <c r="S431" s="2">
        <f t="shared" si="42"/>
        <v>25067.9908</v>
      </c>
      <c r="W431" s="5"/>
      <c r="AE431" t="s">
        <v>1262</v>
      </c>
      <c r="AF431">
        <v>25</v>
      </c>
    </row>
    <row r="432" spans="1:36" x14ac:dyDescent="0.2">
      <c r="A432" s="13" t="s">
        <v>1452</v>
      </c>
      <c r="B432" s="36"/>
      <c r="C432" s="14">
        <v>40086.495699999999</v>
      </c>
      <c r="D432" s="14"/>
      <c r="E432">
        <f t="shared" si="40"/>
        <v>-1787.0126421578414</v>
      </c>
      <c r="F432">
        <f t="shared" si="39"/>
        <v>-1787</v>
      </c>
      <c r="G432">
        <f t="shared" si="41"/>
        <v>-3.1517499999608845E-2</v>
      </c>
      <c r="I432">
        <f>+G432</f>
        <v>-3.1517499999608845E-2</v>
      </c>
      <c r="R432" t="s">
        <v>1455</v>
      </c>
      <c r="S432" s="2">
        <f t="shared" si="42"/>
        <v>25067.995699999999</v>
      </c>
      <c r="W432" s="5"/>
      <c r="AE432" t="s">
        <v>1262</v>
      </c>
      <c r="AF432">
        <v>20</v>
      </c>
    </row>
    <row r="433" spans="1:36" x14ac:dyDescent="0.2">
      <c r="A433" s="13" t="s">
        <v>1452</v>
      </c>
      <c r="B433" s="36"/>
      <c r="C433" s="14">
        <v>40096.462</v>
      </c>
      <c r="D433" s="14"/>
      <c r="E433">
        <f t="shared" si="40"/>
        <v>-1783.0150047281493</v>
      </c>
      <c r="F433">
        <f t="shared" si="39"/>
        <v>-1783</v>
      </c>
      <c r="G433">
        <f t="shared" si="41"/>
        <v>-3.740749999997206E-2</v>
      </c>
      <c r="I433">
        <f>+G433</f>
        <v>-3.740749999997206E-2</v>
      </c>
      <c r="R433" t="s">
        <v>1455</v>
      </c>
      <c r="S433" s="2">
        <f t="shared" si="42"/>
        <v>25077.962</v>
      </c>
      <c r="W433" s="5"/>
    </row>
    <row r="434" spans="1:36" x14ac:dyDescent="0.2">
      <c r="A434" s="10" t="s">
        <v>1222</v>
      </c>
      <c r="B434" s="16"/>
      <c r="C434" s="11">
        <v>40101.447</v>
      </c>
      <c r="D434" s="11"/>
      <c r="E434">
        <f t="shared" si="40"/>
        <v>-1781.0154439496241</v>
      </c>
      <c r="F434">
        <f t="shared" si="39"/>
        <v>-1781</v>
      </c>
      <c r="G434">
        <f t="shared" si="41"/>
        <v>-3.8502499999594875E-2</v>
      </c>
      <c r="I434">
        <f>G434</f>
        <v>-3.8502499999594875E-2</v>
      </c>
      <c r="S434" s="2">
        <f t="shared" si="42"/>
        <v>25082.947</v>
      </c>
      <c r="W434" s="5"/>
      <c r="AE434" t="s">
        <v>1262</v>
      </c>
      <c r="AF434">
        <v>24</v>
      </c>
      <c r="AH434" t="s">
        <v>1263</v>
      </c>
      <c r="AJ434" t="s">
        <v>1260</v>
      </c>
    </row>
    <row r="435" spans="1:36" x14ac:dyDescent="0.2">
      <c r="A435" s="13" t="s">
        <v>1451</v>
      </c>
      <c r="B435" s="36"/>
      <c r="C435" s="14">
        <v>40101.448299999996</v>
      </c>
      <c r="D435" s="14"/>
      <c r="E435">
        <f t="shared" si="40"/>
        <v>-1781.0149224994727</v>
      </c>
      <c r="F435">
        <f t="shared" si="39"/>
        <v>-1781</v>
      </c>
      <c r="G435">
        <f t="shared" si="41"/>
        <v>-3.7202500003331807E-2</v>
      </c>
      <c r="J435">
        <f>+G435</f>
        <v>-3.7202500003331807E-2</v>
      </c>
      <c r="R435" t="s">
        <v>1474</v>
      </c>
      <c r="S435" s="2">
        <f t="shared" si="42"/>
        <v>25082.948299999996</v>
      </c>
      <c r="W435" s="5"/>
    </row>
    <row r="436" spans="1:36" x14ac:dyDescent="0.2">
      <c r="A436" s="13" t="s">
        <v>1452</v>
      </c>
      <c r="B436" s="36"/>
      <c r="C436" s="14">
        <v>40111.4211</v>
      </c>
      <c r="D436" s="14"/>
      <c r="E436">
        <f t="shared" si="40"/>
        <v>-1777.0146778190151</v>
      </c>
      <c r="F436">
        <f t="shared" si="39"/>
        <v>-1777</v>
      </c>
      <c r="G436">
        <f t="shared" si="41"/>
        <v>-3.6592500000551809E-2</v>
      </c>
      <c r="I436">
        <f>+G436</f>
        <v>-3.6592500000551809E-2</v>
      </c>
      <c r="R436" t="s">
        <v>1455</v>
      </c>
      <c r="S436" s="2">
        <f t="shared" si="42"/>
        <v>25092.9211</v>
      </c>
      <c r="W436" s="5"/>
    </row>
    <row r="437" spans="1:36" x14ac:dyDescent="0.2">
      <c r="A437" s="13" t="s">
        <v>1452</v>
      </c>
      <c r="B437" s="36"/>
      <c r="C437" s="14">
        <v>40116.4211</v>
      </c>
      <c r="D437" s="14"/>
      <c r="E437">
        <f t="shared" si="40"/>
        <v>-1775.0091003079567</v>
      </c>
      <c r="F437">
        <f t="shared" si="39"/>
        <v>-1775</v>
      </c>
      <c r="G437">
        <f t="shared" si="41"/>
        <v>-2.26875000007567E-2</v>
      </c>
      <c r="I437">
        <f>+G437</f>
        <v>-2.26875000007567E-2</v>
      </c>
      <c r="R437" t="s">
        <v>1455</v>
      </c>
      <c r="S437" s="2">
        <f t="shared" si="42"/>
        <v>25097.9211</v>
      </c>
      <c r="W437" s="5"/>
    </row>
    <row r="438" spans="1:36" x14ac:dyDescent="0.2">
      <c r="A438" s="13" t="s">
        <v>1452</v>
      </c>
      <c r="B438" s="36"/>
      <c r="C438" s="14">
        <v>40121.388299999999</v>
      </c>
      <c r="D438" s="14"/>
      <c r="E438">
        <f t="shared" si="40"/>
        <v>-1773.0166793853714</v>
      </c>
      <c r="F438">
        <f t="shared" si="39"/>
        <v>-1773</v>
      </c>
      <c r="G438">
        <f t="shared" si="41"/>
        <v>-4.1582500001823064E-2</v>
      </c>
      <c r="I438">
        <f>+G438</f>
        <v>-4.1582500001823064E-2</v>
      </c>
      <c r="R438" t="s">
        <v>1455</v>
      </c>
      <c r="S438" s="2">
        <f t="shared" si="42"/>
        <v>25102.888299999999</v>
      </c>
      <c r="W438" s="5"/>
      <c r="AE438" t="s">
        <v>1262</v>
      </c>
      <c r="AF438">
        <v>9</v>
      </c>
    </row>
    <row r="439" spans="1:36" x14ac:dyDescent="0.2">
      <c r="A439" s="10" t="s">
        <v>1222</v>
      </c>
      <c r="B439" s="16"/>
      <c r="C439" s="11">
        <v>40136.35</v>
      </c>
      <c r="D439" s="11"/>
      <c r="E439">
        <f t="shared" si="40"/>
        <v>-1767.0153095759315</v>
      </c>
      <c r="F439">
        <f t="shared" si="39"/>
        <v>-1767</v>
      </c>
      <c r="G439">
        <f t="shared" si="41"/>
        <v>-3.8167500002600718E-2</v>
      </c>
      <c r="I439">
        <f>G439</f>
        <v>-3.8167500002600718E-2</v>
      </c>
      <c r="S439" s="2">
        <f t="shared" si="42"/>
        <v>25117.85</v>
      </c>
      <c r="W439" s="5"/>
      <c r="AE439" t="s">
        <v>1262</v>
      </c>
      <c r="AF439">
        <v>9</v>
      </c>
      <c r="AJ439" t="s">
        <v>1283</v>
      </c>
    </row>
    <row r="440" spans="1:36" x14ac:dyDescent="0.2">
      <c r="A440" s="13" t="s">
        <v>1451</v>
      </c>
      <c r="B440" s="36"/>
      <c r="C440" s="14">
        <v>40136.354200000002</v>
      </c>
      <c r="D440" s="14"/>
      <c r="E440">
        <f t="shared" si="40"/>
        <v>-1767.0136248908209</v>
      </c>
      <c r="F440">
        <f t="shared" si="39"/>
        <v>-1767</v>
      </c>
      <c r="G440">
        <f t="shared" si="41"/>
        <v>-3.3967499999562278E-2</v>
      </c>
      <c r="J440">
        <f>+G440</f>
        <v>-3.3967499999562278E-2</v>
      </c>
      <c r="R440" t="s">
        <v>1474</v>
      </c>
      <c r="S440" s="2">
        <f t="shared" si="42"/>
        <v>25117.854200000002</v>
      </c>
      <c r="W440" s="5"/>
      <c r="AE440" t="s">
        <v>1262</v>
      </c>
      <c r="AF440">
        <v>12</v>
      </c>
    </row>
    <row r="441" spans="1:36" x14ac:dyDescent="0.2">
      <c r="A441" s="10" t="s">
        <v>1431</v>
      </c>
      <c r="B441" s="16"/>
      <c r="C441" s="11">
        <v>40141.334999999999</v>
      </c>
      <c r="D441" s="11"/>
      <c r="E441">
        <f t="shared" si="40"/>
        <v>-1765.0157487974061</v>
      </c>
      <c r="F441">
        <f t="shared" si="39"/>
        <v>-1765</v>
      </c>
      <c r="G441">
        <f t="shared" si="41"/>
        <v>-3.9262500002223533E-2</v>
      </c>
      <c r="I441">
        <f>G441</f>
        <v>-3.9262500002223533E-2</v>
      </c>
      <c r="S441" s="2">
        <f t="shared" si="42"/>
        <v>25122.834999999999</v>
      </c>
      <c r="W441" s="5"/>
      <c r="AE441" t="s">
        <v>1262</v>
      </c>
      <c r="AF441">
        <v>12</v>
      </c>
    </row>
    <row r="442" spans="1:36" x14ac:dyDescent="0.2">
      <c r="A442" s="13" t="s">
        <v>1451</v>
      </c>
      <c r="B442" s="36"/>
      <c r="C442" s="14">
        <v>40141.334999999999</v>
      </c>
      <c r="D442" s="14"/>
      <c r="E442">
        <f t="shared" si="40"/>
        <v>-1765.0157487974061</v>
      </c>
      <c r="F442">
        <f t="shared" si="39"/>
        <v>-1765</v>
      </c>
      <c r="G442">
        <f t="shared" si="41"/>
        <v>-3.9262500002223533E-2</v>
      </c>
      <c r="J442">
        <f>+G442</f>
        <v>-3.9262500002223533E-2</v>
      </c>
      <c r="R442" t="s">
        <v>1474</v>
      </c>
      <c r="S442" s="2">
        <f t="shared" si="42"/>
        <v>25122.834999999999</v>
      </c>
      <c r="W442" s="5"/>
      <c r="AE442" t="s">
        <v>1262</v>
      </c>
      <c r="AF442">
        <v>14</v>
      </c>
    </row>
    <row r="443" spans="1:36" x14ac:dyDescent="0.2">
      <c r="A443" s="10" t="s">
        <v>1223</v>
      </c>
      <c r="B443" s="16"/>
      <c r="C443" s="11">
        <v>40141.336000000003</v>
      </c>
      <c r="D443" s="11"/>
      <c r="E443">
        <f t="shared" si="40"/>
        <v>-1765.0153476819023</v>
      </c>
      <c r="F443">
        <f t="shared" si="39"/>
        <v>-1765</v>
      </c>
      <c r="G443">
        <f t="shared" si="41"/>
        <v>-3.8262499998381827E-2</v>
      </c>
      <c r="I443">
        <f>G443</f>
        <v>-3.8262499998381827E-2</v>
      </c>
      <c r="S443" s="2">
        <f t="shared" si="42"/>
        <v>25122.836000000003</v>
      </c>
      <c r="W443" s="5"/>
      <c r="AE443" t="s">
        <v>1262</v>
      </c>
      <c r="AF443">
        <v>11</v>
      </c>
      <c r="AH443" t="s">
        <v>1263</v>
      </c>
      <c r="AJ443" t="s">
        <v>1260</v>
      </c>
    </row>
    <row r="444" spans="1:36" x14ac:dyDescent="0.2">
      <c r="A444" s="13" t="s">
        <v>1452</v>
      </c>
      <c r="B444" s="36"/>
      <c r="C444" s="14">
        <v>40151.305200000003</v>
      </c>
      <c r="D444" s="14"/>
      <c r="E444">
        <f t="shared" si="40"/>
        <v>-1761.0165470172542</v>
      </c>
      <c r="F444">
        <f t="shared" si="39"/>
        <v>-1761</v>
      </c>
      <c r="G444">
        <f t="shared" si="41"/>
        <v>-4.1252499999245629E-2</v>
      </c>
      <c r="I444">
        <f>+G444</f>
        <v>-4.1252499999245629E-2</v>
      </c>
      <c r="R444" t="s">
        <v>1455</v>
      </c>
      <c r="S444" s="2">
        <f t="shared" si="42"/>
        <v>25132.805200000003</v>
      </c>
      <c r="W444" s="5"/>
      <c r="AE444" t="s">
        <v>1262</v>
      </c>
    </row>
    <row r="445" spans="1:36" x14ac:dyDescent="0.2">
      <c r="A445" s="10" t="s">
        <v>1223</v>
      </c>
      <c r="B445" s="16"/>
      <c r="C445" s="11">
        <v>40151.311000000002</v>
      </c>
      <c r="D445" s="11"/>
      <c r="E445">
        <f t="shared" si="40"/>
        <v>-1761.0142205473417</v>
      </c>
      <c r="F445">
        <f t="shared" si="39"/>
        <v>-1761</v>
      </c>
      <c r="G445">
        <f t="shared" si="41"/>
        <v>-3.54525000002468E-2</v>
      </c>
      <c r="I445">
        <f>G445</f>
        <v>-3.54525000002468E-2</v>
      </c>
      <c r="S445" s="2">
        <f t="shared" si="42"/>
        <v>25132.811000000002</v>
      </c>
      <c r="W445" s="5"/>
      <c r="AE445" t="s">
        <v>1262</v>
      </c>
      <c r="AH445" t="s">
        <v>1213</v>
      </c>
      <c r="AJ445" t="s">
        <v>1212</v>
      </c>
    </row>
    <row r="446" spans="1:36" x14ac:dyDescent="0.2">
      <c r="A446" s="10" t="s">
        <v>1223</v>
      </c>
      <c r="B446" s="16"/>
      <c r="C446" s="11">
        <v>40151.311999999998</v>
      </c>
      <c r="D446" s="11"/>
      <c r="E446">
        <f t="shared" si="40"/>
        <v>-1761.0138194318408</v>
      </c>
      <c r="F446">
        <f t="shared" si="39"/>
        <v>-1761</v>
      </c>
      <c r="G446">
        <f t="shared" si="41"/>
        <v>-3.4452500003681052E-2</v>
      </c>
      <c r="I446">
        <f>G446</f>
        <v>-3.4452500003681052E-2</v>
      </c>
      <c r="S446" s="2">
        <f t="shared" si="42"/>
        <v>25132.811999999998</v>
      </c>
      <c r="W446" s="5"/>
      <c r="AE446" t="s">
        <v>1262</v>
      </c>
      <c r="AF446">
        <v>8</v>
      </c>
      <c r="AH446" t="s">
        <v>1264</v>
      </c>
      <c r="AJ446" t="s">
        <v>1260</v>
      </c>
    </row>
    <row r="447" spans="1:36" x14ac:dyDescent="0.2">
      <c r="A447" s="10" t="s">
        <v>1223</v>
      </c>
      <c r="B447" s="16"/>
      <c r="C447" s="11">
        <v>40161.281000000003</v>
      </c>
      <c r="D447" s="11"/>
      <c r="E447">
        <f t="shared" si="40"/>
        <v>-1757.0150989902911</v>
      </c>
      <c r="F447">
        <f t="shared" si="39"/>
        <v>-1757</v>
      </c>
      <c r="G447">
        <f t="shared" si="41"/>
        <v>-3.7642499999492429E-2</v>
      </c>
      <c r="I447">
        <f>G447</f>
        <v>-3.7642499999492429E-2</v>
      </c>
      <c r="S447" s="2">
        <f t="shared" si="42"/>
        <v>25142.781000000003</v>
      </c>
      <c r="W447" s="5"/>
      <c r="AH447" t="s">
        <v>1365</v>
      </c>
      <c r="AJ447" t="s">
        <v>1260</v>
      </c>
    </row>
    <row r="448" spans="1:36" x14ac:dyDescent="0.2">
      <c r="A448" s="14" t="s">
        <v>1450</v>
      </c>
      <c r="B448" s="36" t="s">
        <v>1438</v>
      </c>
      <c r="C448" s="14">
        <v>40178.733</v>
      </c>
      <c r="D448" s="14"/>
      <c r="E448">
        <f t="shared" si="40"/>
        <v>-1750.0148312456945</v>
      </c>
      <c r="F448">
        <f t="shared" si="39"/>
        <v>-1750</v>
      </c>
      <c r="G448">
        <f t="shared" si="41"/>
        <v>-3.6975000002712477E-2</v>
      </c>
      <c r="I448">
        <f>+G448</f>
        <v>-3.6975000002712477E-2</v>
      </c>
      <c r="R448" t="s">
        <v>1455</v>
      </c>
      <c r="S448" s="2">
        <f t="shared" si="42"/>
        <v>25160.233</v>
      </c>
      <c r="W448" s="5"/>
      <c r="AF448">
        <v>13</v>
      </c>
    </row>
    <row r="449" spans="1:36" x14ac:dyDescent="0.2">
      <c r="A449" s="10" t="s">
        <v>1431</v>
      </c>
      <c r="B449" s="16"/>
      <c r="C449" s="11">
        <v>40213.637199999997</v>
      </c>
      <c r="D449" s="11"/>
      <c r="E449">
        <f t="shared" si="40"/>
        <v>-1736.0142155333997</v>
      </c>
      <c r="F449">
        <f t="shared" si="39"/>
        <v>-1736</v>
      </c>
      <c r="G449">
        <f t="shared" si="41"/>
        <v>-3.544000000692904E-2</v>
      </c>
      <c r="J449">
        <f>+G449</f>
        <v>-3.544000000692904E-2</v>
      </c>
      <c r="S449" s="2">
        <f t="shared" si="42"/>
        <v>25195.137199999997</v>
      </c>
      <c r="W449" s="5"/>
      <c r="AE449" t="s">
        <v>1262</v>
      </c>
      <c r="AF449">
        <v>8</v>
      </c>
    </row>
    <row r="450" spans="1:36" x14ac:dyDescent="0.2">
      <c r="A450" s="10" t="s">
        <v>1431</v>
      </c>
      <c r="B450" s="16"/>
      <c r="C450" s="11">
        <v>40228.592499999999</v>
      </c>
      <c r="D450" s="11"/>
      <c r="E450">
        <f t="shared" si="40"/>
        <v>-1730.0154128631732</v>
      </c>
      <c r="F450">
        <f t="shared" si="39"/>
        <v>-1730</v>
      </c>
      <c r="G450">
        <f t="shared" si="41"/>
        <v>-3.8424999998824205E-2</v>
      </c>
      <c r="J450">
        <f>+G450</f>
        <v>-3.8424999998824205E-2</v>
      </c>
      <c r="S450" s="2">
        <f t="shared" si="42"/>
        <v>25210.092499999999</v>
      </c>
      <c r="W450" s="5"/>
      <c r="AE450" t="s">
        <v>1262</v>
      </c>
      <c r="AF450">
        <v>18</v>
      </c>
    </row>
    <row r="451" spans="1:36" x14ac:dyDescent="0.2">
      <c r="A451" s="10" t="s">
        <v>1431</v>
      </c>
      <c r="B451" s="16"/>
      <c r="C451" s="11">
        <v>40233.580999999998</v>
      </c>
      <c r="D451" s="11"/>
      <c r="E451">
        <f t="shared" si="40"/>
        <v>-1728.0144481803904</v>
      </c>
      <c r="F451">
        <f t="shared" si="39"/>
        <v>-1728</v>
      </c>
      <c r="G451">
        <f t="shared" si="41"/>
        <v>-3.6019999999552965E-2</v>
      </c>
      <c r="I451">
        <f>G451</f>
        <v>-3.6019999999552965E-2</v>
      </c>
      <c r="S451" s="2">
        <f t="shared" si="42"/>
        <v>25215.080999999998</v>
      </c>
      <c r="W451" s="5"/>
      <c r="AE451" t="s">
        <v>1262</v>
      </c>
      <c r="AF451">
        <v>10</v>
      </c>
    </row>
    <row r="452" spans="1:36" x14ac:dyDescent="0.2">
      <c r="A452" s="10" t="s">
        <v>1224</v>
      </c>
      <c r="B452" s="16"/>
      <c r="C452" s="11">
        <v>40238.434999999998</v>
      </c>
      <c r="D452" s="11"/>
      <c r="E452">
        <f t="shared" si="40"/>
        <v>-1726.0674335326555</v>
      </c>
      <c r="F452">
        <f t="shared" si="39"/>
        <v>-1726</v>
      </c>
      <c r="G452">
        <f t="shared" si="41"/>
        <v>-0.16811500000039814</v>
      </c>
      <c r="I452">
        <f>G452</f>
        <v>-0.16811500000039814</v>
      </c>
      <c r="S452" s="2">
        <f t="shared" si="42"/>
        <v>25219.934999999998</v>
      </c>
      <c r="W452" s="5"/>
      <c r="AE452" t="s">
        <v>1262</v>
      </c>
      <c r="AF452">
        <v>9</v>
      </c>
      <c r="AH452" t="s">
        <v>1213</v>
      </c>
      <c r="AJ452" t="s">
        <v>1212</v>
      </c>
    </row>
    <row r="453" spans="1:36" x14ac:dyDescent="0.2">
      <c r="A453" s="10" t="s">
        <v>1431</v>
      </c>
      <c r="B453" s="16"/>
      <c r="C453" s="11">
        <v>40243.555500000002</v>
      </c>
      <c r="D453" s="11"/>
      <c r="E453">
        <f t="shared" si="40"/>
        <v>-1724.013521603579</v>
      </c>
      <c r="F453">
        <f t="shared" si="39"/>
        <v>-1724</v>
      </c>
      <c r="G453">
        <f t="shared" si="41"/>
        <v>-3.3709999996062834E-2</v>
      </c>
      <c r="J453">
        <f>+G453</f>
        <v>-3.3709999996062834E-2</v>
      </c>
      <c r="S453" s="2">
        <f t="shared" si="42"/>
        <v>25225.055500000002</v>
      </c>
      <c r="W453" s="5"/>
      <c r="AE453" t="s">
        <v>1262</v>
      </c>
      <c r="AF453">
        <v>10</v>
      </c>
    </row>
    <row r="454" spans="1:36" x14ac:dyDescent="0.2">
      <c r="A454" s="14" t="s">
        <v>1443</v>
      </c>
      <c r="B454" s="36"/>
      <c r="C454" s="14">
        <v>40273.469499999999</v>
      </c>
      <c r="D454" s="14" t="s">
        <v>1453</v>
      </c>
      <c r="E454">
        <f t="shared" si="40"/>
        <v>-1712.0145524704208</v>
      </c>
      <c r="F454">
        <f t="shared" si="39"/>
        <v>-1712</v>
      </c>
      <c r="G454">
        <f t="shared" si="41"/>
        <v>-3.628000000026077E-2</v>
      </c>
      <c r="H454">
        <f>+G454</f>
        <v>-3.628000000026077E-2</v>
      </c>
      <c r="R454" t="e">
        <v>#N/A</v>
      </c>
      <c r="S454" s="2">
        <f t="shared" si="42"/>
        <v>25254.969499999999</v>
      </c>
      <c r="W454" s="5"/>
      <c r="AE454" t="s">
        <v>1262</v>
      </c>
      <c r="AF454">
        <v>11</v>
      </c>
    </row>
    <row r="455" spans="1:36" x14ac:dyDescent="0.2">
      <c r="A455" s="56" t="s">
        <v>944</v>
      </c>
      <c r="B455" s="57" t="s">
        <v>1438</v>
      </c>
      <c r="C455" s="56">
        <v>40283.434999999998</v>
      </c>
      <c r="D455" s="56" t="s">
        <v>1455</v>
      </c>
      <c r="E455">
        <f t="shared" si="40"/>
        <v>-1708.0172359331311</v>
      </c>
      <c r="F455">
        <f t="shared" si="39"/>
        <v>-1708</v>
      </c>
      <c r="G455">
        <f t="shared" si="41"/>
        <v>-4.2970000002242159E-2</v>
      </c>
      <c r="I455">
        <f>G455</f>
        <v>-4.2970000002242159E-2</v>
      </c>
      <c r="S455" s="2">
        <f t="shared" si="42"/>
        <v>25264.934999999998</v>
      </c>
      <c r="W455" s="5"/>
      <c r="AH455" t="s">
        <v>1213</v>
      </c>
      <c r="AJ455" t="s">
        <v>1212</v>
      </c>
    </row>
    <row r="456" spans="1:36" x14ac:dyDescent="0.2">
      <c r="A456" s="10" t="s">
        <v>1224</v>
      </c>
      <c r="B456" s="16"/>
      <c r="C456" s="11">
        <v>40283.444000000003</v>
      </c>
      <c r="D456" s="11"/>
      <c r="E456">
        <f t="shared" si="40"/>
        <v>-1708.0136258936091</v>
      </c>
      <c r="F456">
        <f t="shared" si="39"/>
        <v>-1708</v>
      </c>
      <c r="G456">
        <f t="shared" si="41"/>
        <v>-3.3969999996770639E-2</v>
      </c>
      <c r="I456">
        <f>G456</f>
        <v>-3.3969999996770639E-2</v>
      </c>
      <c r="S456" s="2">
        <f t="shared" si="42"/>
        <v>25264.944000000003</v>
      </c>
      <c r="W456" s="5"/>
      <c r="AE456" t="s">
        <v>1262</v>
      </c>
      <c r="AJ456" t="s">
        <v>1283</v>
      </c>
    </row>
    <row r="457" spans="1:36" x14ac:dyDescent="0.2">
      <c r="A457" s="10" t="s">
        <v>1224</v>
      </c>
      <c r="B457" s="16"/>
      <c r="C457" s="11">
        <v>40288.425999999999</v>
      </c>
      <c r="D457" s="11"/>
      <c r="E457">
        <f t="shared" si="40"/>
        <v>-1706.0152684615921</v>
      </c>
      <c r="F457">
        <f t="shared" ref="F457:F520" si="45">ROUND(2*E457,0)/2</f>
        <v>-1706</v>
      </c>
      <c r="G457">
        <f t="shared" si="41"/>
        <v>-3.8065000000642613E-2</v>
      </c>
      <c r="I457">
        <f>G457</f>
        <v>-3.8065000000642613E-2</v>
      </c>
      <c r="S457" s="2">
        <f t="shared" si="42"/>
        <v>25269.925999999999</v>
      </c>
      <c r="W457" s="5"/>
      <c r="AE457" t="s">
        <v>1262</v>
      </c>
      <c r="AH457" t="s">
        <v>1263</v>
      </c>
      <c r="AJ457" t="s">
        <v>1260</v>
      </c>
    </row>
    <row r="458" spans="1:36" x14ac:dyDescent="0.2">
      <c r="A458" s="10" t="s">
        <v>1224</v>
      </c>
      <c r="B458" s="16"/>
      <c r="C458" s="11">
        <v>40288.427000000003</v>
      </c>
      <c r="D458" s="11"/>
      <c r="E458">
        <f t="shared" si="40"/>
        <v>-1706.0148673460883</v>
      </c>
      <c r="F458">
        <f t="shared" si="45"/>
        <v>-1706</v>
      </c>
      <c r="G458">
        <f t="shared" si="41"/>
        <v>-3.7064999996800907E-2</v>
      </c>
      <c r="I458">
        <f>G458</f>
        <v>-3.7064999996800907E-2</v>
      </c>
      <c r="S458" s="2">
        <f t="shared" si="42"/>
        <v>25269.927000000003</v>
      </c>
      <c r="W458" s="5"/>
      <c r="AE458" t="s">
        <v>1262</v>
      </c>
      <c r="AF458">
        <v>7</v>
      </c>
      <c r="AH458" t="s">
        <v>1213</v>
      </c>
      <c r="AJ458" t="s">
        <v>1212</v>
      </c>
    </row>
    <row r="459" spans="1:36" x14ac:dyDescent="0.2">
      <c r="A459" s="10" t="s">
        <v>1225</v>
      </c>
      <c r="B459" s="16"/>
      <c r="C459" s="11">
        <v>40318.349000000002</v>
      </c>
      <c r="D459" s="11"/>
      <c r="E459">
        <f t="shared" si="40"/>
        <v>-1694.0126892889118</v>
      </c>
      <c r="F459">
        <f t="shared" si="45"/>
        <v>-1694</v>
      </c>
      <c r="G459">
        <f t="shared" si="41"/>
        <v>-3.1634999999369029E-2</v>
      </c>
      <c r="I459">
        <f>G459</f>
        <v>-3.1634999999369029E-2</v>
      </c>
      <c r="S459" s="2">
        <f t="shared" si="42"/>
        <v>25299.849000000002</v>
      </c>
      <c r="W459" s="5"/>
      <c r="AE459" t="s">
        <v>1262</v>
      </c>
      <c r="AH459" t="s">
        <v>1213</v>
      </c>
      <c r="AJ459" t="s">
        <v>1212</v>
      </c>
    </row>
    <row r="460" spans="1:36" x14ac:dyDescent="0.2">
      <c r="A460" s="14" t="s">
        <v>1450</v>
      </c>
      <c r="B460" s="36" t="s">
        <v>1438</v>
      </c>
      <c r="C460" s="14">
        <v>40380.671999999999</v>
      </c>
      <c r="D460" s="14"/>
      <c r="E460">
        <f t="shared" si="40"/>
        <v>-1669.0139678445764</v>
      </c>
      <c r="F460">
        <f t="shared" si="45"/>
        <v>-1669</v>
      </c>
      <c r="G460">
        <f t="shared" si="41"/>
        <v>-3.4822499997972045E-2</v>
      </c>
      <c r="I460">
        <f>+G460</f>
        <v>-3.4822499997972045E-2</v>
      </c>
      <c r="R460" t="s">
        <v>1455</v>
      </c>
      <c r="S460" s="2">
        <f t="shared" si="42"/>
        <v>25362.171999999999</v>
      </c>
      <c r="W460" s="5"/>
      <c r="AE460" t="s">
        <v>1262</v>
      </c>
    </row>
    <row r="461" spans="1:36" x14ac:dyDescent="0.2">
      <c r="A461" s="10" t="s">
        <v>1429</v>
      </c>
      <c r="B461" s="16"/>
      <c r="C461" s="11">
        <v>40403.111499999999</v>
      </c>
      <c r="D461" s="11"/>
      <c r="E461">
        <f t="shared" si="40"/>
        <v>-1660.0131365326979</v>
      </c>
      <c r="F461">
        <f t="shared" si="45"/>
        <v>-1660</v>
      </c>
      <c r="G461">
        <f t="shared" si="41"/>
        <v>-3.2749999998486601E-2</v>
      </c>
      <c r="J461">
        <f>+G461</f>
        <v>-3.2749999998486601E-2</v>
      </c>
      <c r="S461" s="2">
        <f t="shared" si="42"/>
        <v>25384.611499999999</v>
      </c>
      <c r="W461" s="5"/>
      <c r="AE461" t="s">
        <v>1262</v>
      </c>
      <c r="AF461">
        <v>6</v>
      </c>
    </row>
    <row r="462" spans="1:36" x14ac:dyDescent="0.2">
      <c r="A462" s="10" t="s">
        <v>1226</v>
      </c>
      <c r="B462" s="16"/>
      <c r="C462" s="11">
        <v>40425.546999999999</v>
      </c>
      <c r="D462" s="11"/>
      <c r="E462">
        <f t="shared" si="40"/>
        <v>-1651.0139096828286</v>
      </c>
      <c r="F462">
        <f t="shared" si="45"/>
        <v>-1651</v>
      </c>
      <c r="G462">
        <f t="shared" si="41"/>
        <v>-3.4677499999816064E-2</v>
      </c>
      <c r="I462">
        <f>G462</f>
        <v>-3.4677499999816064E-2</v>
      </c>
      <c r="S462" s="2">
        <f t="shared" si="42"/>
        <v>25407.046999999999</v>
      </c>
      <c r="W462" s="5"/>
      <c r="AE462" t="s">
        <v>1262</v>
      </c>
      <c r="AH462" t="s">
        <v>1263</v>
      </c>
      <c r="AJ462" t="s">
        <v>1260</v>
      </c>
    </row>
    <row r="463" spans="1:36" x14ac:dyDescent="0.2">
      <c r="A463" s="10" t="s">
        <v>1226</v>
      </c>
      <c r="B463" s="16"/>
      <c r="C463" s="11">
        <v>40430.531999999999</v>
      </c>
      <c r="D463" s="11"/>
      <c r="E463">
        <f t="shared" si="40"/>
        <v>-1649.0143489043035</v>
      </c>
      <c r="F463">
        <f t="shared" si="45"/>
        <v>-1649</v>
      </c>
      <c r="G463">
        <f t="shared" si="41"/>
        <v>-3.5772499999438878E-2</v>
      </c>
      <c r="I463">
        <f>G463</f>
        <v>-3.5772499999438878E-2</v>
      </c>
      <c r="S463" s="2">
        <f t="shared" si="42"/>
        <v>25412.031999999999</v>
      </c>
      <c r="W463" s="5"/>
      <c r="AE463" t="s">
        <v>1262</v>
      </c>
      <c r="AF463">
        <v>9</v>
      </c>
      <c r="AH463" t="s">
        <v>1264</v>
      </c>
      <c r="AJ463" t="s">
        <v>1260</v>
      </c>
    </row>
    <row r="464" spans="1:36" x14ac:dyDescent="0.2">
      <c r="A464" s="10" t="s">
        <v>1226</v>
      </c>
      <c r="B464" s="16"/>
      <c r="C464" s="11">
        <v>40440.506000000001</v>
      </c>
      <c r="D464" s="11"/>
      <c r="E464">
        <f t="shared" si="40"/>
        <v>-1645.0136228852436</v>
      </c>
      <c r="F464">
        <f t="shared" si="45"/>
        <v>-1645</v>
      </c>
      <c r="G464">
        <f t="shared" si="41"/>
        <v>-3.39624999978696E-2</v>
      </c>
      <c r="I464">
        <f>G464</f>
        <v>-3.39624999978696E-2</v>
      </c>
      <c r="S464" s="2">
        <f t="shared" si="42"/>
        <v>25422.006000000001</v>
      </c>
      <c r="W464" s="5"/>
      <c r="AE464" t="s">
        <v>1286</v>
      </c>
      <c r="AH464" t="s">
        <v>1370</v>
      </c>
      <c r="AJ464" t="s">
        <v>1260</v>
      </c>
    </row>
    <row r="465" spans="1:36" x14ac:dyDescent="0.2">
      <c r="A465" s="10" t="s">
        <v>1431</v>
      </c>
      <c r="B465" s="16"/>
      <c r="C465" s="11">
        <v>40440.519500000002</v>
      </c>
      <c r="D465" s="11"/>
      <c r="E465">
        <f t="shared" si="40"/>
        <v>-1645.0082078259634</v>
      </c>
      <c r="F465">
        <f t="shared" si="45"/>
        <v>-1645</v>
      </c>
      <c r="G465">
        <f t="shared" si="41"/>
        <v>-2.0462499996938277E-2</v>
      </c>
      <c r="J465">
        <f>+G465</f>
        <v>-2.0462499996938277E-2</v>
      </c>
      <c r="S465" s="2">
        <f t="shared" si="42"/>
        <v>25422.019500000002</v>
      </c>
      <c r="W465" s="5"/>
      <c r="AE465" t="s">
        <v>1262</v>
      </c>
    </row>
    <row r="466" spans="1:36" x14ac:dyDescent="0.2">
      <c r="A466" s="10" t="s">
        <v>1227</v>
      </c>
      <c r="B466" s="16"/>
      <c r="C466" s="11">
        <v>40485.381000000001</v>
      </c>
      <c r="D466" s="11"/>
      <c r="E466">
        <f t="shared" si="40"/>
        <v>-1627.0135647234958</v>
      </c>
      <c r="F466">
        <f t="shared" si="45"/>
        <v>-1627</v>
      </c>
      <c r="G466">
        <f t="shared" si="41"/>
        <v>-3.3817499999713618E-2</v>
      </c>
      <c r="I466">
        <f t="shared" ref="I466:I471" si="46">G466</f>
        <v>-3.3817499999713618E-2</v>
      </c>
      <c r="S466" s="2">
        <f t="shared" si="42"/>
        <v>25466.881000000001</v>
      </c>
      <c r="W466" s="5"/>
      <c r="AE466" t="s">
        <v>1286</v>
      </c>
      <c r="AJ466" t="s">
        <v>1283</v>
      </c>
    </row>
    <row r="467" spans="1:36" x14ac:dyDescent="0.2">
      <c r="A467" s="10" t="s">
        <v>1227</v>
      </c>
      <c r="B467" s="16"/>
      <c r="C467" s="11">
        <v>40485.387999999999</v>
      </c>
      <c r="D467" s="11"/>
      <c r="E467">
        <f t="shared" si="40"/>
        <v>-1627.0107569149811</v>
      </c>
      <c r="F467">
        <f t="shared" si="45"/>
        <v>-1627</v>
      </c>
      <c r="G467">
        <f t="shared" si="41"/>
        <v>-2.6817500001925509E-2</v>
      </c>
      <c r="I467">
        <f t="shared" si="46"/>
        <v>-2.6817500001925509E-2</v>
      </c>
      <c r="S467" s="2">
        <f t="shared" si="42"/>
        <v>25466.887999999999</v>
      </c>
      <c r="W467" s="5"/>
      <c r="AE467" t="s">
        <v>1262</v>
      </c>
      <c r="AJ467" t="s">
        <v>1283</v>
      </c>
    </row>
    <row r="468" spans="1:36" x14ac:dyDescent="0.2">
      <c r="A468" s="10" t="s">
        <v>1227</v>
      </c>
      <c r="B468" s="16"/>
      <c r="C468" s="11">
        <v>40495.353000000003</v>
      </c>
      <c r="D468" s="11"/>
      <c r="E468">
        <f t="shared" si="40"/>
        <v>-1623.0136409354404</v>
      </c>
      <c r="F468">
        <f t="shared" si="45"/>
        <v>-1623</v>
      </c>
      <c r="G468">
        <f t="shared" si="41"/>
        <v>-3.4007499998551793E-2</v>
      </c>
      <c r="I468">
        <f t="shared" si="46"/>
        <v>-3.4007499998551793E-2</v>
      </c>
      <c r="S468" s="2">
        <f t="shared" si="42"/>
        <v>25476.853000000003</v>
      </c>
      <c r="W468" s="5"/>
      <c r="AE468" t="s">
        <v>1262</v>
      </c>
      <c r="AF468">
        <v>15</v>
      </c>
      <c r="AJ468" t="s">
        <v>1283</v>
      </c>
    </row>
    <row r="469" spans="1:36" x14ac:dyDescent="0.2">
      <c r="A469" s="10" t="s">
        <v>1227</v>
      </c>
      <c r="B469" s="16"/>
      <c r="C469" s="11">
        <v>40500.336000000003</v>
      </c>
      <c r="D469" s="11"/>
      <c r="E469">
        <f t="shared" ref="E469:E532" si="47">+(C469-C$7)/C$8</f>
        <v>-1621.0148823879199</v>
      </c>
      <c r="F469">
        <f t="shared" si="45"/>
        <v>-1621</v>
      </c>
      <c r="G469">
        <f t="shared" ref="G469:G532" si="48">+C469-(C$7+F469*C$8)</f>
        <v>-3.7102499998582061E-2</v>
      </c>
      <c r="I469">
        <f t="shared" si="46"/>
        <v>-3.7102499998582061E-2</v>
      </c>
      <c r="S469" s="2">
        <f t="shared" ref="S469:S532" si="49">+C469-15018.5</f>
        <v>25481.836000000003</v>
      </c>
      <c r="W469" s="5"/>
      <c r="AE469" t="s">
        <v>1286</v>
      </c>
      <c r="AJ469" t="s">
        <v>1283</v>
      </c>
    </row>
    <row r="470" spans="1:36" x14ac:dyDescent="0.2">
      <c r="A470" s="10" t="s">
        <v>1228</v>
      </c>
      <c r="B470" s="16"/>
      <c r="C470" s="11">
        <v>40510.307999999997</v>
      </c>
      <c r="D470" s="11"/>
      <c r="E470">
        <f t="shared" si="47"/>
        <v>-1617.0149585998674</v>
      </c>
      <c r="F470">
        <f t="shared" si="45"/>
        <v>-1617</v>
      </c>
      <c r="G470">
        <f t="shared" si="48"/>
        <v>-3.7292500004696194E-2</v>
      </c>
      <c r="I470">
        <f t="shared" si="46"/>
        <v>-3.7292500004696194E-2</v>
      </c>
      <c r="S470" s="2">
        <f t="shared" si="49"/>
        <v>25491.807999999997</v>
      </c>
      <c r="W470" s="5"/>
      <c r="AJ470" t="s">
        <v>1283</v>
      </c>
    </row>
    <row r="471" spans="1:36" x14ac:dyDescent="0.2">
      <c r="A471" s="10" t="s">
        <v>1228</v>
      </c>
      <c r="B471" s="16"/>
      <c r="C471" s="11">
        <v>40510.311999999998</v>
      </c>
      <c r="D471" s="11"/>
      <c r="E471">
        <f t="shared" si="47"/>
        <v>-1617.0133541378584</v>
      </c>
      <c r="F471">
        <f t="shared" si="45"/>
        <v>-1617</v>
      </c>
      <c r="G471">
        <f t="shared" si="48"/>
        <v>-3.3292500003881287E-2</v>
      </c>
      <c r="I471">
        <f t="shared" si="46"/>
        <v>-3.3292500003881287E-2</v>
      </c>
      <c r="S471" s="2">
        <f t="shared" si="49"/>
        <v>25491.811999999998</v>
      </c>
      <c r="W471" s="5"/>
      <c r="AE471" t="s">
        <v>1262</v>
      </c>
      <c r="AJ471" t="s">
        <v>1283</v>
      </c>
    </row>
    <row r="472" spans="1:36" x14ac:dyDescent="0.2">
      <c r="A472" s="14" t="s">
        <v>1454</v>
      </c>
      <c r="B472" s="36" t="s">
        <v>1438</v>
      </c>
      <c r="C472" s="14">
        <v>40512.804600000003</v>
      </c>
      <c r="D472" s="14"/>
      <c r="E472">
        <f t="shared" si="47"/>
        <v>-1616.0135336370436</v>
      </c>
      <c r="F472">
        <f t="shared" si="45"/>
        <v>-1616</v>
      </c>
      <c r="G472">
        <f t="shared" si="48"/>
        <v>-3.3739999998942949E-2</v>
      </c>
      <c r="J472">
        <f>+G472</f>
        <v>-3.3739999998942949E-2</v>
      </c>
      <c r="R472" t="s">
        <v>1474</v>
      </c>
      <c r="S472" s="2">
        <f t="shared" si="49"/>
        <v>25494.304600000003</v>
      </c>
      <c r="W472" s="5"/>
    </row>
    <row r="473" spans="1:36" x14ac:dyDescent="0.2">
      <c r="A473" s="14" t="s">
        <v>1450</v>
      </c>
      <c r="B473" s="36" t="s">
        <v>1438</v>
      </c>
      <c r="C473" s="14">
        <v>40512.809000000001</v>
      </c>
      <c r="D473" s="14"/>
      <c r="E473">
        <f t="shared" si="47"/>
        <v>-1616.0117687288346</v>
      </c>
      <c r="F473">
        <f t="shared" si="45"/>
        <v>-1616</v>
      </c>
      <c r="G473">
        <f t="shared" si="48"/>
        <v>-2.9340000000956934E-2</v>
      </c>
      <c r="I473">
        <f>+G473</f>
        <v>-2.9340000000956934E-2</v>
      </c>
      <c r="R473" t="s">
        <v>1455</v>
      </c>
      <c r="S473" s="2">
        <f t="shared" si="49"/>
        <v>25494.309000000001</v>
      </c>
      <c r="W473" s="5"/>
      <c r="AE473" t="s">
        <v>1262</v>
      </c>
      <c r="AF473">
        <v>20</v>
      </c>
    </row>
    <row r="474" spans="1:36" x14ac:dyDescent="0.2">
      <c r="A474" s="10" t="s">
        <v>1228</v>
      </c>
      <c r="B474" s="16"/>
      <c r="C474" s="11">
        <v>40515.29</v>
      </c>
      <c r="D474" s="11"/>
      <c r="E474">
        <f t="shared" si="47"/>
        <v>-1615.0166011678477</v>
      </c>
      <c r="F474">
        <f t="shared" si="45"/>
        <v>-1615</v>
      </c>
      <c r="G474">
        <f t="shared" si="48"/>
        <v>-4.138750000129221E-2</v>
      </c>
      <c r="I474">
        <f>G474</f>
        <v>-4.138750000129221E-2</v>
      </c>
      <c r="S474" s="2">
        <f t="shared" si="49"/>
        <v>25496.79</v>
      </c>
      <c r="W474" s="5"/>
      <c r="AE474" t="s">
        <v>1262</v>
      </c>
      <c r="AF474">
        <v>12</v>
      </c>
      <c r="AJ474" t="s">
        <v>1283</v>
      </c>
    </row>
    <row r="475" spans="1:36" x14ac:dyDescent="0.2">
      <c r="A475" s="10" t="s">
        <v>1228</v>
      </c>
      <c r="B475" s="16"/>
      <c r="C475" s="11">
        <v>40515.298000000003</v>
      </c>
      <c r="D475" s="11"/>
      <c r="E475">
        <f t="shared" si="47"/>
        <v>-1615.0133922438292</v>
      </c>
      <c r="F475">
        <f t="shared" si="45"/>
        <v>-1615</v>
      </c>
      <c r="G475">
        <f t="shared" si="48"/>
        <v>-3.3387499999662396E-2</v>
      </c>
      <c r="I475">
        <f>G475</f>
        <v>-3.3387499999662396E-2</v>
      </c>
      <c r="S475" s="2">
        <f t="shared" si="49"/>
        <v>25496.798000000003</v>
      </c>
      <c r="W475" s="5"/>
      <c r="AE475" t="s">
        <v>1262</v>
      </c>
      <c r="AF475">
        <v>11</v>
      </c>
      <c r="AH475" t="s">
        <v>1213</v>
      </c>
      <c r="AJ475" t="s">
        <v>1212</v>
      </c>
    </row>
    <row r="476" spans="1:36" x14ac:dyDescent="0.2">
      <c r="A476" s="10" t="s">
        <v>1228</v>
      </c>
      <c r="B476" s="16"/>
      <c r="C476" s="11">
        <v>40520.275000000001</v>
      </c>
      <c r="D476" s="11"/>
      <c r="E476">
        <f t="shared" si="47"/>
        <v>-1613.0170403893223</v>
      </c>
      <c r="F476">
        <f t="shared" si="45"/>
        <v>-1613</v>
      </c>
      <c r="G476">
        <f t="shared" si="48"/>
        <v>-4.2482500000915024E-2</v>
      </c>
      <c r="I476">
        <f>G476</f>
        <v>-4.2482500000915024E-2</v>
      </c>
      <c r="S476" s="2">
        <f t="shared" si="49"/>
        <v>25501.775000000001</v>
      </c>
      <c r="W476" s="5"/>
      <c r="AE476" t="s">
        <v>1262</v>
      </c>
      <c r="AF476">
        <v>19</v>
      </c>
      <c r="AH476" t="s">
        <v>1373</v>
      </c>
      <c r="AJ476" t="s">
        <v>1260</v>
      </c>
    </row>
    <row r="477" spans="1:36" x14ac:dyDescent="0.2">
      <c r="A477" s="14" t="s">
        <v>1443</v>
      </c>
      <c r="B477" s="36"/>
      <c r="C477" s="14">
        <v>40541.385800000004</v>
      </c>
      <c r="D477" s="14" t="s">
        <v>1444</v>
      </c>
      <c r="E477">
        <f t="shared" si="47"/>
        <v>-1604.5491712452317</v>
      </c>
      <c r="F477">
        <f t="shared" si="45"/>
        <v>-1604.5</v>
      </c>
      <c r="G477">
        <f t="shared" si="48"/>
        <v>-0.12258624999958556</v>
      </c>
      <c r="H477">
        <f>+G477</f>
        <v>-0.12258624999958556</v>
      </c>
      <c r="R477" t="e">
        <v>#N/A</v>
      </c>
      <c r="S477" s="2">
        <f t="shared" si="49"/>
        <v>25522.885800000004</v>
      </c>
      <c r="W477" s="5"/>
      <c r="AE477" t="s">
        <v>1262</v>
      </c>
      <c r="AF477">
        <v>16</v>
      </c>
    </row>
    <row r="478" spans="1:36" x14ac:dyDescent="0.2">
      <c r="A478" s="14" t="s">
        <v>1450</v>
      </c>
      <c r="B478" s="36" t="s">
        <v>1438</v>
      </c>
      <c r="C478" s="14">
        <v>40557.680999999997</v>
      </c>
      <c r="D478" s="14"/>
      <c r="E478">
        <f t="shared" si="47"/>
        <v>-1598.0129139135952</v>
      </c>
      <c r="F478">
        <f t="shared" si="45"/>
        <v>-1598</v>
      </c>
      <c r="G478">
        <f t="shared" si="48"/>
        <v>-3.2195000007050112E-2</v>
      </c>
      <c r="I478">
        <f>+G478</f>
        <v>-3.2195000007050112E-2</v>
      </c>
      <c r="R478" t="s">
        <v>1455</v>
      </c>
      <c r="S478" s="2">
        <f t="shared" si="49"/>
        <v>25539.180999999997</v>
      </c>
      <c r="W478" s="5"/>
      <c r="AE478" t="s">
        <v>1262</v>
      </c>
      <c r="AF478">
        <v>14</v>
      </c>
    </row>
    <row r="479" spans="1:36" x14ac:dyDescent="0.2">
      <c r="A479" s="14" t="s">
        <v>1450</v>
      </c>
      <c r="B479" s="36" t="s">
        <v>1438</v>
      </c>
      <c r="C479" s="14">
        <v>40562.663</v>
      </c>
      <c r="D479" s="14"/>
      <c r="E479">
        <f t="shared" si="47"/>
        <v>-1596.0145564815753</v>
      </c>
      <c r="F479">
        <f t="shared" si="45"/>
        <v>-1596</v>
      </c>
      <c r="G479">
        <f t="shared" si="48"/>
        <v>-3.6290000003646128E-2</v>
      </c>
      <c r="I479">
        <f>+G479</f>
        <v>-3.6290000003646128E-2</v>
      </c>
      <c r="R479" t="s">
        <v>1455</v>
      </c>
      <c r="S479" s="2">
        <f t="shared" si="49"/>
        <v>25544.163</v>
      </c>
      <c r="W479" s="5"/>
      <c r="AE479" t="s">
        <v>1262</v>
      </c>
      <c r="AF479">
        <v>14</v>
      </c>
    </row>
    <row r="480" spans="1:36" x14ac:dyDescent="0.2">
      <c r="A480" s="14" t="s">
        <v>1443</v>
      </c>
      <c r="B480" s="36"/>
      <c r="C480" s="14">
        <v>40576.287199999999</v>
      </c>
      <c r="D480" s="14" t="s">
        <v>1444</v>
      </c>
      <c r="E480">
        <f t="shared" si="47"/>
        <v>-1590.549678656344</v>
      </c>
      <c r="F480">
        <f t="shared" si="45"/>
        <v>-1590.5</v>
      </c>
      <c r="G480">
        <f t="shared" si="48"/>
        <v>-0.12385124999855179</v>
      </c>
      <c r="H480">
        <f>+G480</f>
        <v>-0.12385124999855179</v>
      </c>
      <c r="R480" t="e">
        <v>#N/A</v>
      </c>
      <c r="S480" s="2">
        <f t="shared" si="49"/>
        <v>25557.787199999999</v>
      </c>
      <c r="W480" s="5"/>
      <c r="AE480" t="s">
        <v>1262</v>
      </c>
      <c r="AF480">
        <v>13</v>
      </c>
    </row>
    <row r="481" spans="1:36" x14ac:dyDescent="0.2">
      <c r="A481" s="14" t="s">
        <v>1443</v>
      </c>
      <c r="B481" s="36"/>
      <c r="C481" s="14">
        <v>40581.272900000004</v>
      </c>
      <c r="D481" s="14" t="s">
        <v>1444</v>
      </c>
      <c r="E481">
        <f t="shared" si="47"/>
        <v>-1588.5498370969653</v>
      </c>
      <c r="F481">
        <f t="shared" si="45"/>
        <v>-1588.5</v>
      </c>
      <c r="G481">
        <f t="shared" si="48"/>
        <v>-0.12424624999403022</v>
      </c>
      <c r="H481">
        <f>+G481</f>
        <v>-0.12424624999403022</v>
      </c>
      <c r="R481" t="e">
        <v>#N/A</v>
      </c>
      <c r="S481" s="2">
        <f t="shared" si="49"/>
        <v>25562.772900000004</v>
      </c>
      <c r="W481" s="5"/>
      <c r="AE481" t="s">
        <v>1262</v>
      </c>
      <c r="AF481">
        <v>15</v>
      </c>
    </row>
    <row r="482" spans="1:36" x14ac:dyDescent="0.2">
      <c r="A482" s="56" t="s">
        <v>3545</v>
      </c>
      <c r="B482" s="57" t="s">
        <v>1438</v>
      </c>
      <c r="C482" s="56">
        <v>40597.576999999997</v>
      </c>
      <c r="D482" s="56" t="s">
        <v>1455</v>
      </c>
      <c r="E482">
        <f t="shared" si="47"/>
        <v>-1582.0100098373589</v>
      </c>
      <c r="F482">
        <f t="shared" si="45"/>
        <v>-1582</v>
      </c>
      <c r="G482">
        <f t="shared" si="48"/>
        <v>-2.4955000000772998E-2</v>
      </c>
      <c r="I482">
        <f>G482</f>
        <v>-2.4955000000772998E-2</v>
      </c>
      <c r="S482" s="2">
        <f t="shared" si="49"/>
        <v>25579.076999999997</v>
      </c>
      <c r="W482" s="5"/>
      <c r="AE482" t="s">
        <v>1262</v>
      </c>
      <c r="AF482">
        <v>19</v>
      </c>
      <c r="AH482" t="s">
        <v>1220</v>
      </c>
      <c r="AJ482" t="s">
        <v>1212</v>
      </c>
    </row>
    <row r="483" spans="1:36" x14ac:dyDescent="0.2">
      <c r="A483" s="56" t="s">
        <v>947</v>
      </c>
      <c r="B483" s="57" t="s">
        <v>1438</v>
      </c>
      <c r="C483" s="56">
        <v>40597.576999999997</v>
      </c>
      <c r="D483" s="56" t="s">
        <v>1455</v>
      </c>
      <c r="E483">
        <f t="shared" si="47"/>
        <v>-1582.0100098373589</v>
      </c>
      <c r="F483">
        <f t="shared" si="45"/>
        <v>-1582</v>
      </c>
      <c r="G483">
        <f t="shared" si="48"/>
        <v>-2.4955000000772998E-2</v>
      </c>
      <c r="I483">
        <f>G483</f>
        <v>-2.4955000000772998E-2</v>
      </c>
      <c r="S483" s="2">
        <f t="shared" si="49"/>
        <v>25579.076999999997</v>
      </c>
      <c r="W483" s="5"/>
      <c r="AE483" t="s">
        <v>1262</v>
      </c>
      <c r="AF483">
        <v>19</v>
      </c>
      <c r="AH483" t="s">
        <v>1213</v>
      </c>
      <c r="AJ483" t="s">
        <v>1212</v>
      </c>
    </row>
    <row r="484" spans="1:36" x14ac:dyDescent="0.2">
      <c r="A484" s="10" t="s">
        <v>1431</v>
      </c>
      <c r="B484" s="16"/>
      <c r="C484" s="11">
        <v>40644.935100000002</v>
      </c>
      <c r="D484" s="11"/>
      <c r="E484">
        <f t="shared" si="47"/>
        <v>-1563.0139417720673</v>
      </c>
      <c r="F484">
        <f t="shared" si="45"/>
        <v>-1563</v>
      </c>
      <c r="G484">
        <f t="shared" si="48"/>
        <v>-3.4757499997795094E-2</v>
      </c>
      <c r="J484">
        <f>+G484</f>
        <v>-3.4757499997795094E-2</v>
      </c>
      <c r="S484" s="2">
        <f t="shared" si="49"/>
        <v>25626.435100000002</v>
      </c>
      <c r="W484" s="5"/>
      <c r="AE484" t="s">
        <v>1262</v>
      </c>
      <c r="AF484">
        <v>7</v>
      </c>
    </row>
    <row r="485" spans="1:36" x14ac:dyDescent="0.2">
      <c r="A485" s="10" t="s">
        <v>1229</v>
      </c>
      <c r="B485" s="16"/>
      <c r="C485" s="11">
        <v>40652.428999999996</v>
      </c>
      <c r="D485" s="11"/>
      <c r="E485">
        <f t="shared" si="47"/>
        <v>-1560.0080223100458</v>
      </c>
      <c r="F485">
        <f t="shared" si="45"/>
        <v>-1560</v>
      </c>
      <c r="G485">
        <f t="shared" si="48"/>
        <v>-2.0000000004074536E-2</v>
      </c>
      <c r="I485">
        <f>G485</f>
        <v>-2.0000000004074536E-2</v>
      </c>
      <c r="S485" s="2">
        <f t="shared" si="49"/>
        <v>25633.928999999996</v>
      </c>
      <c r="W485" s="5"/>
      <c r="AE485" t="s">
        <v>1262</v>
      </c>
      <c r="AF485">
        <v>7</v>
      </c>
      <c r="AH485" t="s">
        <v>1263</v>
      </c>
      <c r="AJ485" t="s">
        <v>1260</v>
      </c>
    </row>
    <row r="486" spans="1:36" x14ac:dyDescent="0.2">
      <c r="A486" s="56" t="s">
        <v>3545</v>
      </c>
      <c r="B486" s="57" t="s">
        <v>1438</v>
      </c>
      <c r="C486" s="56">
        <v>40664.877</v>
      </c>
      <c r="D486" s="56" t="s">
        <v>1455</v>
      </c>
      <c r="E486">
        <f t="shared" si="47"/>
        <v>-1555.0149365385137</v>
      </c>
      <c r="F486">
        <f t="shared" si="45"/>
        <v>-1555</v>
      </c>
      <c r="G486">
        <f t="shared" si="48"/>
        <v>-3.7237500000628643E-2</v>
      </c>
      <c r="I486">
        <f>G486</f>
        <v>-3.7237500000628643E-2</v>
      </c>
      <c r="S486" s="2">
        <f t="shared" si="49"/>
        <v>25646.377</v>
      </c>
      <c r="W486" s="5"/>
      <c r="AE486" t="s">
        <v>1262</v>
      </c>
      <c r="AF486">
        <v>8</v>
      </c>
      <c r="AH486" t="s">
        <v>1210</v>
      </c>
      <c r="AJ486" t="s">
        <v>1212</v>
      </c>
    </row>
    <row r="487" spans="1:36" x14ac:dyDescent="0.2">
      <c r="A487" s="56" t="s">
        <v>955</v>
      </c>
      <c r="B487" s="57" t="s">
        <v>1438</v>
      </c>
      <c r="C487" s="56">
        <v>40664.877999999997</v>
      </c>
      <c r="D487" s="56" t="s">
        <v>1455</v>
      </c>
      <c r="E487">
        <f t="shared" si="47"/>
        <v>-1555.0145354230128</v>
      </c>
      <c r="F487">
        <f t="shared" si="45"/>
        <v>-1555</v>
      </c>
      <c r="G487">
        <f t="shared" si="48"/>
        <v>-3.6237500004062895E-2</v>
      </c>
      <c r="I487">
        <f>G487</f>
        <v>-3.6237500004062895E-2</v>
      </c>
      <c r="S487" s="2">
        <f t="shared" si="49"/>
        <v>25646.377999999997</v>
      </c>
      <c r="W487" s="5"/>
      <c r="AE487" t="s">
        <v>1262</v>
      </c>
      <c r="AF487">
        <v>7</v>
      </c>
      <c r="AH487" t="s">
        <v>1213</v>
      </c>
      <c r="AJ487" t="s">
        <v>1212</v>
      </c>
    </row>
    <row r="488" spans="1:36" x14ac:dyDescent="0.2">
      <c r="A488" s="10" t="s">
        <v>1229</v>
      </c>
      <c r="B488" s="16"/>
      <c r="C488" s="11">
        <v>40667.375</v>
      </c>
      <c r="D488" s="11"/>
      <c r="E488">
        <f t="shared" si="47"/>
        <v>-1554.012950013989</v>
      </c>
      <c r="F488">
        <f t="shared" si="45"/>
        <v>-1554</v>
      </c>
      <c r="G488">
        <f t="shared" si="48"/>
        <v>-3.2285000001138542E-2</v>
      </c>
      <c r="I488">
        <f>G488</f>
        <v>-3.2285000001138542E-2</v>
      </c>
      <c r="S488" s="2">
        <f t="shared" si="49"/>
        <v>25648.875</v>
      </c>
      <c r="W488" s="5"/>
      <c r="AE488" t="s">
        <v>1262</v>
      </c>
      <c r="AF488">
        <v>7</v>
      </c>
      <c r="AH488" t="s">
        <v>1308</v>
      </c>
      <c r="AJ488" t="s">
        <v>1260</v>
      </c>
    </row>
    <row r="489" spans="1:36" x14ac:dyDescent="0.2">
      <c r="A489" s="10" t="s">
        <v>1229</v>
      </c>
      <c r="B489" s="16"/>
      <c r="C489" s="11">
        <v>40672.360999999997</v>
      </c>
      <c r="D489" s="11"/>
      <c r="E489">
        <f t="shared" si="47"/>
        <v>-1552.012988119963</v>
      </c>
      <c r="F489">
        <f t="shared" si="45"/>
        <v>-1552</v>
      </c>
      <c r="G489">
        <f t="shared" si="48"/>
        <v>-3.2380000004195608E-2</v>
      </c>
      <c r="I489">
        <f>G489</f>
        <v>-3.2380000004195608E-2</v>
      </c>
      <c r="S489" s="2">
        <f t="shared" si="49"/>
        <v>25653.860999999997</v>
      </c>
      <c r="W489" s="5"/>
      <c r="AE489" t="s">
        <v>1262</v>
      </c>
      <c r="AJ489" t="s">
        <v>1283</v>
      </c>
    </row>
    <row r="490" spans="1:36" x14ac:dyDescent="0.2">
      <c r="A490" s="10" t="s">
        <v>1431</v>
      </c>
      <c r="B490" s="16"/>
      <c r="C490" s="11">
        <v>40679.8413</v>
      </c>
      <c r="D490" s="11"/>
      <c r="E490">
        <f t="shared" si="47"/>
        <v>-1549.0125238287681</v>
      </c>
      <c r="F490">
        <f t="shared" si="45"/>
        <v>-1549</v>
      </c>
      <c r="G490">
        <f t="shared" si="48"/>
        <v>-3.1222500001604203E-2</v>
      </c>
      <c r="J490">
        <f>+G490</f>
        <v>-3.1222500001604203E-2</v>
      </c>
      <c r="S490" s="2">
        <f t="shared" si="49"/>
        <v>25661.3413</v>
      </c>
      <c r="W490" s="5"/>
      <c r="AE490" t="s">
        <v>1262</v>
      </c>
      <c r="AF490">
        <v>12</v>
      </c>
    </row>
    <row r="491" spans="1:36" x14ac:dyDescent="0.2">
      <c r="A491" s="56" t="s">
        <v>955</v>
      </c>
      <c r="B491" s="57" t="s">
        <v>1438</v>
      </c>
      <c r="C491" s="56">
        <v>40709.762000000002</v>
      </c>
      <c r="D491" s="56" t="s">
        <v>1455</v>
      </c>
      <c r="E491">
        <f t="shared" si="47"/>
        <v>-1537.010867221743</v>
      </c>
      <c r="F491">
        <f t="shared" si="45"/>
        <v>-1537</v>
      </c>
      <c r="G491">
        <f t="shared" si="48"/>
        <v>-2.7092500000435393E-2</v>
      </c>
      <c r="I491">
        <f>G491</f>
        <v>-2.7092500000435393E-2</v>
      </c>
      <c r="S491" s="2">
        <f t="shared" si="49"/>
        <v>25691.262000000002</v>
      </c>
      <c r="W491" s="5"/>
      <c r="AE491" t="s">
        <v>1262</v>
      </c>
      <c r="AH491" t="s">
        <v>1213</v>
      </c>
      <c r="AJ491" t="s">
        <v>1212</v>
      </c>
    </row>
    <row r="492" spans="1:36" x14ac:dyDescent="0.2">
      <c r="A492" s="56" t="s">
        <v>955</v>
      </c>
      <c r="B492" s="57" t="s">
        <v>1438</v>
      </c>
      <c r="C492" s="56">
        <v>40709.764000000003</v>
      </c>
      <c r="D492" s="56" t="s">
        <v>1455</v>
      </c>
      <c r="E492">
        <f t="shared" si="47"/>
        <v>-1537.0100649907383</v>
      </c>
      <c r="F492">
        <f t="shared" si="45"/>
        <v>-1537</v>
      </c>
      <c r="G492">
        <f t="shared" si="48"/>
        <v>-2.509250000002794E-2</v>
      </c>
      <c r="I492">
        <f>G492</f>
        <v>-2.509250000002794E-2</v>
      </c>
      <c r="S492" s="2">
        <f t="shared" si="49"/>
        <v>25691.264000000003</v>
      </c>
      <c r="W492" s="5"/>
      <c r="AE492" t="s">
        <v>1262</v>
      </c>
      <c r="AF492">
        <v>7</v>
      </c>
    </row>
    <row r="493" spans="1:36" x14ac:dyDescent="0.2">
      <c r="A493" s="56" t="s">
        <v>964</v>
      </c>
      <c r="B493" s="57" t="s">
        <v>1438</v>
      </c>
      <c r="C493" s="56">
        <v>40744.665000000001</v>
      </c>
      <c r="D493" s="56" t="s">
        <v>1455</v>
      </c>
      <c r="E493">
        <f t="shared" si="47"/>
        <v>-1523.0107328480503</v>
      </c>
      <c r="F493">
        <f t="shared" si="45"/>
        <v>-1523</v>
      </c>
      <c r="G493">
        <f t="shared" si="48"/>
        <v>-2.6757499996165279E-2</v>
      </c>
      <c r="I493">
        <f>G493</f>
        <v>-2.6757499996165279E-2</v>
      </c>
      <c r="S493" s="2">
        <f t="shared" si="49"/>
        <v>25726.165000000001</v>
      </c>
      <c r="W493" s="5"/>
      <c r="AE493" t="s">
        <v>1262</v>
      </c>
      <c r="AF493">
        <v>11</v>
      </c>
      <c r="AH493" t="s">
        <v>1213</v>
      </c>
      <c r="AJ493" t="s">
        <v>1212</v>
      </c>
    </row>
    <row r="494" spans="1:36" x14ac:dyDescent="0.2">
      <c r="A494" s="10" t="s">
        <v>1429</v>
      </c>
      <c r="B494" s="16"/>
      <c r="C494" s="11">
        <v>40769.595000000001</v>
      </c>
      <c r="D494" s="11"/>
      <c r="E494">
        <f t="shared" si="47"/>
        <v>-1513.0109233779137</v>
      </c>
      <c r="F494">
        <f t="shared" si="45"/>
        <v>-1513</v>
      </c>
      <c r="G494">
        <f t="shared" si="48"/>
        <v>-2.7232499996898696E-2</v>
      </c>
      <c r="I494">
        <f>+G494</f>
        <v>-2.7232499996898696E-2</v>
      </c>
      <c r="S494" s="2">
        <f t="shared" si="49"/>
        <v>25751.095000000001</v>
      </c>
      <c r="W494" s="5"/>
      <c r="AE494" t="s">
        <v>1262</v>
      </c>
    </row>
    <row r="495" spans="1:36" x14ac:dyDescent="0.2">
      <c r="A495" s="14" t="s">
        <v>1443</v>
      </c>
      <c r="B495" s="36"/>
      <c r="C495" s="14">
        <v>40779.550999999999</v>
      </c>
      <c r="D495" s="14" t="s">
        <v>1455</v>
      </c>
      <c r="E495">
        <f t="shared" si="47"/>
        <v>-1509.0174174378951</v>
      </c>
      <c r="F495">
        <f t="shared" si="45"/>
        <v>-1509</v>
      </c>
      <c r="G495">
        <f t="shared" si="48"/>
        <v>-4.34224999989965E-2</v>
      </c>
      <c r="H495">
        <f>+G495</f>
        <v>-4.34224999989965E-2</v>
      </c>
      <c r="R495" t="e">
        <v>#N/A</v>
      </c>
      <c r="S495" s="2">
        <f t="shared" si="49"/>
        <v>25761.050999999999</v>
      </c>
      <c r="W495" s="5"/>
      <c r="AE495" t="s">
        <v>1262</v>
      </c>
      <c r="AF495">
        <v>21</v>
      </c>
    </row>
    <row r="496" spans="1:36" x14ac:dyDescent="0.2">
      <c r="A496" s="14" t="s">
        <v>1443</v>
      </c>
      <c r="B496" s="36"/>
      <c r="C496" s="14">
        <v>40789.529000000002</v>
      </c>
      <c r="D496" s="14" t="s">
        <v>1455</v>
      </c>
      <c r="E496">
        <f t="shared" si="47"/>
        <v>-1505.0150869568263</v>
      </c>
      <c r="F496">
        <f t="shared" si="45"/>
        <v>-1505</v>
      </c>
      <c r="G496">
        <f t="shared" si="48"/>
        <v>-3.7612499996612314E-2</v>
      </c>
      <c r="H496">
        <f>+G496</f>
        <v>-3.7612499996612314E-2</v>
      </c>
      <c r="R496" t="e">
        <v>#N/A</v>
      </c>
      <c r="S496" s="2">
        <f t="shared" si="49"/>
        <v>25771.029000000002</v>
      </c>
      <c r="W496" s="5"/>
      <c r="AE496" t="s">
        <v>1262</v>
      </c>
    </row>
    <row r="497" spans="1:36" x14ac:dyDescent="0.2">
      <c r="A497" s="10" t="s">
        <v>1230</v>
      </c>
      <c r="B497" s="16"/>
      <c r="C497" s="11">
        <v>40799.508000000002</v>
      </c>
      <c r="D497" s="11"/>
      <c r="E497">
        <f t="shared" si="47"/>
        <v>-1501.0123553602564</v>
      </c>
      <c r="F497">
        <f t="shared" si="45"/>
        <v>-1501</v>
      </c>
      <c r="G497">
        <f t="shared" si="48"/>
        <v>-3.080249999766238E-2</v>
      </c>
      <c r="I497">
        <f>G497</f>
        <v>-3.080249999766238E-2</v>
      </c>
      <c r="S497" s="2">
        <f t="shared" si="49"/>
        <v>25781.008000000002</v>
      </c>
      <c r="W497" s="5"/>
      <c r="AE497" t="s">
        <v>1262</v>
      </c>
      <c r="AJ497" t="s">
        <v>1283</v>
      </c>
    </row>
    <row r="498" spans="1:36" x14ac:dyDescent="0.2">
      <c r="A498" s="10" t="s">
        <v>1230</v>
      </c>
      <c r="B498" s="16"/>
      <c r="C498" s="11">
        <v>40799.517</v>
      </c>
      <c r="D498" s="11"/>
      <c r="E498">
        <f t="shared" si="47"/>
        <v>-1501.0087453207373</v>
      </c>
      <c r="F498">
        <f t="shared" si="45"/>
        <v>-1501</v>
      </c>
      <c r="G498">
        <f t="shared" si="48"/>
        <v>-2.1802499999466818E-2</v>
      </c>
      <c r="I498">
        <f>G498</f>
        <v>-2.1802499999466818E-2</v>
      </c>
      <c r="S498" s="2">
        <f t="shared" si="49"/>
        <v>25781.017</v>
      </c>
      <c r="W498" s="5"/>
      <c r="AE498" t="s">
        <v>1262</v>
      </c>
      <c r="AF498">
        <v>8</v>
      </c>
      <c r="AH498" t="s">
        <v>1264</v>
      </c>
      <c r="AJ498" t="s">
        <v>1260</v>
      </c>
    </row>
    <row r="499" spans="1:36" x14ac:dyDescent="0.2">
      <c r="A499" s="56" t="s">
        <v>955</v>
      </c>
      <c r="B499" s="57" t="s">
        <v>1438</v>
      </c>
      <c r="C499" s="56">
        <v>40804.495000000003</v>
      </c>
      <c r="D499" s="56" t="s">
        <v>1455</v>
      </c>
      <c r="E499">
        <f t="shared" si="47"/>
        <v>-1499.0119923507266</v>
      </c>
      <c r="F499">
        <f t="shared" si="45"/>
        <v>-1499</v>
      </c>
      <c r="G499">
        <f t="shared" si="48"/>
        <v>-2.9897499996877741E-2</v>
      </c>
      <c r="I499">
        <f>G499</f>
        <v>-2.9897499996877741E-2</v>
      </c>
      <c r="S499" s="2">
        <f t="shared" si="49"/>
        <v>25785.995000000003</v>
      </c>
      <c r="W499" s="5"/>
      <c r="AE499" t="s">
        <v>1262</v>
      </c>
      <c r="AF499">
        <v>10</v>
      </c>
      <c r="AH499" t="s">
        <v>1213</v>
      </c>
      <c r="AJ499" t="s">
        <v>1212</v>
      </c>
    </row>
    <row r="500" spans="1:36" x14ac:dyDescent="0.2">
      <c r="A500" s="10" t="s">
        <v>1431</v>
      </c>
      <c r="B500" s="16"/>
      <c r="C500" s="11">
        <v>40809.480199999998</v>
      </c>
      <c r="D500" s="11"/>
      <c r="E500">
        <f t="shared" si="47"/>
        <v>-1497.0123513491028</v>
      </c>
      <c r="F500">
        <f t="shared" si="45"/>
        <v>-1497</v>
      </c>
      <c r="G500">
        <f t="shared" si="48"/>
        <v>-3.079250000155298E-2</v>
      </c>
      <c r="J500">
        <f>+G500</f>
        <v>-3.079250000155298E-2</v>
      </c>
      <c r="S500" s="2">
        <f t="shared" si="49"/>
        <v>25790.980199999998</v>
      </c>
      <c r="W500" s="5"/>
      <c r="AE500" t="s">
        <v>1262</v>
      </c>
    </row>
    <row r="501" spans="1:36" x14ac:dyDescent="0.2">
      <c r="A501" s="10" t="s">
        <v>1456</v>
      </c>
      <c r="B501" s="16"/>
      <c r="C501" s="11">
        <v>40809.480199999998</v>
      </c>
      <c r="D501" s="11"/>
      <c r="E501">
        <f t="shared" si="47"/>
        <v>-1497.0123513491028</v>
      </c>
      <c r="F501">
        <f t="shared" si="45"/>
        <v>-1497</v>
      </c>
      <c r="G501">
        <f t="shared" si="48"/>
        <v>-3.079250000155298E-2</v>
      </c>
      <c r="J501">
        <f>+G501</f>
        <v>-3.079250000155298E-2</v>
      </c>
      <c r="R501" t="s">
        <v>1474</v>
      </c>
      <c r="S501" s="2">
        <f t="shared" si="49"/>
        <v>25790.980199999998</v>
      </c>
      <c r="W501" s="5"/>
      <c r="AE501" t="s">
        <v>1262</v>
      </c>
      <c r="AF501">
        <v>8</v>
      </c>
    </row>
    <row r="502" spans="1:36" x14ac:dyDescent="0.2">
      <c r="A502" s="10" t="s">
        <v>1231</v>
      </c>
      <c r="B502" s="16"/>
      <c r="C502" s="11">
        <v>40814.464</v>
      </c>
      <c r="D502" s="11"/>
      <c r="E502">
        <f t="shared" si="47"/>
        <v>-1495.0132719091796</v>
      </c>
      <c r="F502">
        <f t="shared" si="45"/>
        <v>-1495</v>
      </c>
      <c r="G502">
        <f t="shared" si="48"/>
        <v>-3.3087499999965075E-2</v>
      </c>
      <c r="I502">
        <f>G502</f>
        <v>-3.3087499999965075E-2</v>
      </c>
      <c r="S502" s="2">
        <f t="shared" si="49"/>
        <v>25795.964</v>
      </c>
      <c r="W502" s="5"/>
      <c r="AE502" t="s">
        <v>1262</v>
      </c>
      <c r="AF502">
        <v>12</v>
      </c>
      <c r="AH502" t="s">
        <v>1213</v>
      </c>
      <c r="AJ502" t="s">
        <v>1212</v>
      </c>
    </row>
    <row r="503" spans="1:36" x14ac:dyDescent="0.2">
      <c r="A503" s="10" t="s">
        <v>1231</v>
      </c>
      <c r="B503" s="16"/>
      <c r="C503" s="11">
        <v>40824.434000000001</v>
      </c>
      <c r="D503" s="11"/>
      <c r="E503">
        <f t="shared" si="47"/>
        <v>-1491.014150352129</v>
      </c>
      <c r="F503">
        <f t="shared" si="45"/>
        <v>-1491</v>
      </c>
      <c r="G503">
        <f t="shared" si="48"/>
        <v>-3.5277499999210704E-2</v>
      </c>
      <c r="I503">
        <f>G503</f>
        <v>-3.5277499999210704E-2</v>
      </c>
      <c r="S503" s="2">
        <f t="shared" si="49"/>
        <v>25805.934000000001</v>
      </c>
      <c r="W503" s="5"/>
    </row>
    <row r="504" spans="1:36" x14ac:dyDescent="0.2">
      <c r="A504" s="10" t="s">
        <v>1231</v>
      </c>
      <c r="B504" s="16"/>
      <c r="C504" s="11">
        <v>40824.44</v>
      </c>
      <c r="D504" s="11"/>
      <c r="E504">
        <f t="shared" si="47"/>
        <v>-1491.0117436591152</v>
      </c>
      <c r="F504">
        <f t="shared" si="45"/>
        <v>-1491</v>
      </c>
      <c r="G504">
        <f t="shared" si="48"/>
        <v>-2.9277499997988343E-2</v>
      </c>
      <c r="I504">
        <f>G504</f>
        <v>-2.9277499997988343E-2</v>
      </c>
      <c r="S504" s="2">
        <f t="shared" si="49"/>
        <v>25805.940000000002</v>
      </c>
      <c r="W504" s="5"/>
      <c r="AE504" t="s">
        <v>1262</v>
      </c>
      <c r="AF504">
        <v>18</v>
      </c>
      <c r="AH504" t="s">
        <v>1377</v>
      </c>
      <c r="AJ504" t="s">
        <v>1260</v>
      </c>
    </row>
    <row r="505" spans="1:36" x14ac:dyDescent="0.2">
      <c r="A505" s="10" t="s">
        <v>1231</v>
      </c>
      <c r="B505" s="16"/>
      <c r="C505" s="11">
        <v>40824.442999999999</v>
      </c>
      <c r="D505" s="11"/>
      <c r="E505">
        <f t="shared" si="47"/>
        <v>-1491.0105403126099</v>
      </c>
      <c r="F505">
        <f t="shared" si="45"/>
        <v>-1491</v>
      </c>
      <c r="G505">
        <f t="shared" si="48"/>
        <v>-2.6277500001015142E-2</v>
      </c>
      <c r="I505">
        <f>G505</f>
        <v>-2.6277500001015142E-2</v>
      </c>
      <c r="S505" s="2">
        <f t="shared" si="49"/>
        <v>25805.942999999999</v>
      </c>
      <c r="W505" s="5"/>
      <c r="AH505" t="s">
        <v>1264</v>
      </c>
      <c r="AJ505" t="s">
        <v>1260</v>
      </c>
    </row>
    <row r="506" spans="1:36" x14ac:dyDescent="0.2">
      <c r="A506" s="14" t="s">
        <v>1443</v>
      </c>
      <c r="B506" s="36"/>
      <c r="C506" s="14">
        <v>40825.579100000003</v>
      </c>
      <c r="D506" s="14" t="s">
        <v>1444</v>
      </c>
      <c r="E506">
        <f t="shared" si="47"/>
        <v>-1490.5548329905459</v>
      </c>
      <c r="F506">
        <f t="shared" si="45"/>
        <v>-1490.5</v>
      </c>
      <c r="G506">
        <f t="shared" si="48"/>
        <v>-0.1367012499977136</v>
      </c>
      <c r="H506">
        <f>+G506</f>
        <v>-0.1367012499977136</v>
      </c>
      <c r="R506" t="e">
        <v>#N/A</v>
      </c>
      <c r="S506" s="2">
        <f t="shared" si="49"/>
        <v>25807.079100000003</v>
      </c>
      <c r="W506" s="5"/>
    </row>
    <row r="507" spans="1:36" x14ac:dyDescent="0.2">
      <c r="A507" s="56" t="s">
        <v>955</v>
      </c>
      <c r="B507" s="57" t="s">
        <v>1438</v>
      </c>
      <c r="C507" s="56">
        <v>40839.394999999997</v>
      </c>
      <c r="D507" s="56" t="s">
        <v>1455</v>
      </c>
      <c r="E507">
        <f t="shared" si="47"/>
        <v>-1485.0130613235422</v>
      </c>
      <c r="F507">
        <f t="shared" si="45"/>
        <v>-1485</v>
      </c>
      <c r="G507">
        <f t="shared" si="48"/>
        <v>-3.2562500004132744E-2</v>
      </c>
      <c r="I507">
        <f t="shared" ref="I507:I514" si="50">G507</f>
        <v>-3.2562500004132744E-2</v>
      </c>
      <c r="S507" s="2">
        <f t="shared" si="49"/>
        <v>25820.894999999997</v>
      </c>
      <c r="W507" s="5"/>
      <c r="AH507" t="s">
        <v>1213</v>
      </c>
      <c r="AJ507" t="s">
        <v>1212</v>
      </c>
    </row>
    <row r="508" spans="1:36" x14ac:dyDescent="0.2">
      <c r="A508" s="56" t="s">
        <v>974</v>
      </c>
      <c r="B508" s="57" t="s">
        <v>1438</v>
      </c>
      <c r="C508" s="56">
        <v>40839.396999999997</v>
      </c>
      <c r="D508" s="56" t="s">
        <v>1455</v>
      </c>
      <c r="E508">
        <f t="shared" si="47"/>
        <v>-1485.0122590925378</v>
      </c>
      <c r="F508">
        <f t="shared" si="45"/>
        <v>-1485</v>
      </c>
      <c r="G508">
        <f t="shared" si="48"/>
        <v>-3.056250000372529E-2</v>
      </c>
      <c r="I508">
        <f t="shared" si="50"/>
        <v>-3.056250000372529E-2</v>
      </c>
      <c r="S508" s="2">
        <f t="shared" si="49"/>
        <v>25820.896999999997</v>
      </c>
      <c r="W508" s="5"/>
      <c r="AE508" t="s">
        <v>1262</v>
      </c>
      <c r="AF508">
        <v>20</v>
      </c>
      <c r="AH508" t="s">
        <v>1213</v>
      </c>
      <c r="AJ508" t="s">
        <v>1212</v>
      </c>
    </row>
    <row r="509" spans="1:36" x14ac:dyDescent="0.2">
      <c r="A509" s="10" t="s">
        <v>1231</v>
      </c>
      <c r="B509" s="16"/>
      <c r="C509" s="11">
        <v>40839.398000000001</v>
      </c>
      <c r="D509" s="11"/>
      <c r="E509">
        <f t="shared" si="47"/>
        <v>-1485.011857977034</v>
      </c>
      <c r="F509">
        <f t="shared" si="45"/>
        <v>-1485</v>
      </c>
      <c r="G509">
        <f t="shared" si="48"/>
        <v>-2.9562499999883585E-2</v>
      </c>
      <c r="I509">
        <f t="shared" si="50"/>
        <v>-2.9562499999883585E-2</v>
      </c>
      <c r="S509" s="2">
        <f t="shared" si="49"/>
        <v>25820.898000000001</v>
      </c>
      <c r="W509" s="5"/>
      <c r="AJ509" t="s">
        <v>1283</v>
      </c>
    </row>
    <row r="510" spans="1:36" x14ac:dyDescent="0.2">
      <c r="A510" s="10" t="s">
        <v>1231</v>
      </c>
      <c r="B510" s="16"/>
      <c r="C510" s="11">
        <v>40839.402000000002</v>
      </c>
      <c r="D510" s="11"/>
      <c r="E510">
        <f t="shared" si="47"/>
        <v>-1485.0102535150247</v>
      </c>
      <c r="F510">
        <f t="shared" si="45"/>
        <v>-1485</v>
      </c>
      <c r="G510">
        <f t="shared" si="48"/>
        <v>-2.5562499999068677E-2</v>
      </c>
      <c r="I510">
        <f t="shared" si="50"/>
        <v>-2.5562499999068677E-2</v>
      </c>
      <c r="S510" s="2">
        <f t="shared" si="49"/>
        <v>25820.902000000002</v>
      </c>
      <c r="W510" s="5"/>
    </row>
    <row r="511" spans="1:36" x14ac:dyDescent="0.2">
      <c r="A511" s="10" t="s">
        <v>1231</v>
      </c>
      <c r="B511" s="16"/>
      <c r="C511" s="11">
        <v>40844.381999999998</v>
      </c>
      <c r="D511" s="11"/>
      <c r="E511">
        <f t="shared" si="47"/>
        <v>-1483.0126983140124</v>
      </c>
      <c r="F511">
        <f t="shared" si="45"/>
        <v>-1483</v>
      </c>
      <c r="G511">
        <f t="shared" si="48"/>
        <v>-3.1657500003348105E-2</v>
      </c>
      <c r="I511">
        <f t="shared" si="50"/>
        <v>-3.1657500003348105E-2</v>
      </c>
      <c r="S511" s="2">
        <f t="shared" si="49"/>
        <v>25825.881999999998</v>
      </c>
      <c r="W511" s="5"/>
      <c r="AH511" t="s">
        <v>1263</v>
      </c>
      <c r="AJ511" t="s">
        <v>1260</v>
      </c>
    </row>
    <row r="512" spans="1:36" x14ac:dyDescent="0.2">
      <c r="A512" s="10" t="s">
        <v>1231</v>
      </c>
      <c r="B512" s="16"/>
      <c r="C512" s="11">
        <v>40849.370999999999</v>
      </c>
      <c r="D512" s="11"/>
      <c r="E512">
        <f t="shared" si="47"/>
        <v>-1481.0115330734779</v>
      </c>
      <c r="F512">
        <f t="shared" si="45"/>
        <v>-1481</v>
      </c>
      <c r="G512">
        <f t="shared" si="48"/>
        <v>-2.8752500002156012E-2</v>
      </c>
      <c r="I512">
        <f t="shared" si="50"/>
        <v>-2.8752500002156012E-2</v>
      </c>
      <c r="S512" s="2">
        <f t="shared" si="49"/>
        <v>25830.870999999999</v>
      </c>
      <c r="W512" s="5"/>
      <c r="AH512" t="s">
        <v>1213</v>
      </c>
      <c r="AJ512" t="s">
        <v>1212</v>
      </c>
    </row>
    <row r="513" spans="1:36" x14ac:dyDescent="0.2">
      <c r="A513" s="10" t="s">
        <v>1231</v>
      </c>
      <c r="B513" s="16"/>
      <c r="C513" s="11">
        <v>40854.347000000002</v>
      </c>
      <c r="D513" s="11"/>
      <c r="E513">
        <f t="shared" si="47"/>
        <v>-1479.0155823344717</v>
      </c>
      <c r="F513">
        <f t="shared" si="45"/>
        <v>-1479</v>
      </c>
      <c r="G513">
        <f t="shared" si="48"/>
        <v>-3.8847499999974389E-2</v>
      </c>
      <c r="I513">
        <f t="shared" si="50"/>
        <v>-3.8847499999974389E-2</v>
      </c>
      <c r="S513" s="2">
        <f t="shared" si="49"/>
        <v>25835.847000000002</v>
      </c>
      <c r="W513" s="5"/>
    </row>
    <row r="514" spans="1:36" x14ac:dyDescent="0.2">
      <c r="A514" s="10" t="s">
        <v>1431</v>
      </c>
      <c r="B514" s="16"/>
      <c r="C514" s="11">
        <v>40854.356</v>
      </c>
      <c r="D514" s="11"/>
      <c r="E514">
        <f t="shared" si="47"/>
        <v>-1479.0119722949526</v>
      </c>
      <c r="F514">
        <f t="shared" si="45"/>
        <v>-1479</v>
      </c>
      <c r="G514">
        <f t="shared" si="48"/>
        <v>-2.9847500001778826E-2</v>
      </c>
      <c r="I514">
        <f t="shared" si="50"/>
        <v>-2.9847500001778826E-2</v>
      </c>
      <c r="S514" s="2">
        <f t="shared" si="49"/>
        <v>25835.856</v>
      </c>
      <c r="W514" s="5"/>
      <c r="AE514" t="s">
        <v>1262</v>
      </c>
      <c r="AF514">
        <v>10</v>
      </c>
    </row>
    <row r="515" spans="1:36" x14ac:dyDescent="0.2">
      <c r="A515" s="10" t="s">
        <v>1456</v>
      </c>
      <c r="B515" s="16"/>
      <c r="C515" s="11">
        <v>40854.356</v>
      </c>
      <c r="D515" s="11"/>
      <c r="E515">
        <f t="shared" si="47"/>
        <v>-1479.0119722949526</v>
      </c>
      <c r="F515">
        <f t="shared" si="45"/>
        <v>-1479</v>
      </c>
      <c r="G515">
        <f t="shared" si="48"/>
        <v>-2.9847500001778826E-2</v>
      </c>
      <c r="J515">
        <f>+G515</f>
        <v>-2.9847500001778826E-2</v>
      </c>
      <c r="R515" t="s">
        <v>1474</v>
      </c>
      <c r="S515" s="2">
        <f t="shared" si="49"/>
        <v>25835.856</v>
      </c>
      <c r="W515" s="5"/>
      <c r="AE515" t="s">
        <v>1262</v>
      </c>
      <c r="AF515">
        <v>9</v>
      </c>
    </row>
    <row r="516" spans="1:36" x14ac:dyDescent="0.2">
      <c r="A516" s="10" t="s">
        <v>1231</v>
      </c>
      <c r="B516" s="16"/>
      <c r="C516" s="11">
        <v>40854.360999999997</v>
      </c>
      <c r="D516" s="11"/>
      <c r="E516">
        <f t="shared" si="47"/>
        <v>-1479.0099667174425</v>
      </c>
      <c r="F516">
        <f t="shared" si="45"/>
        <v>-1479</v>
      </c>
      <c r="G516">
        <f t="shared" si="48"/>
        <v>-2.4847500004398171E-2</v>
      </c>
      <c r="I516">
        <f>G516</f>
        <v>-2.4847500004398171E-2</v>
      </c>
      <c r="S516" s="2">
        <f t="shared" si="49"/>
        <v>25835.860999999997</v>
      </c>
      <c r="W516" s="5"/>
      <c r="AE516" t="s">
        <v>1262</v>
      </c>
      <c r="AF516">
        <v>7</v>
      </c>
      <c r="AJ516" t="s">
        <v>1283</v>
      </c>
    </row>
    <row r="517" spans="1:36" x14ac:dyDescent="0.2">
      <c r="A517" s="56" t="s">
        <v>955</v>
      </c>
      <c r="B517" s="57" t="s">
        <v>1438</v>
      </c>
      <c r="C517" s="56">
        <v>40859.332000000002</v>
      </c>
      <c r="D517" s="56" t="s">
        <v>1455</v>
      </c>
      <c r="E517">
        <f t="shared" si="47"/>
        <v>-1477.0160215559465</v>
      </c>
      <c r="F517">
        <f t="shared" si="45"/>
        <v>-1477</v>
      </c>
      <c r="G517">
        <f t="shared" si="48"/>
        <v>-3.9942499999597203E-2</v>
      </c>
      <c r="I517">
        <f>G517</f>
        <v>-3.9942499999597203E-2</v>
      </c>
      <c r="S517" s="2">
        <f t="shared" si="49"/>
        <v>25840.832000000002</v>
      </c>
      <c r="W517" s="5"/>
      <c r="AE517" t="s">
        <v>1262</v>
      </c>
      <c r="AF517">
        <v>7</v>
      </c>
      <c r="AH517" t="s">
        <v>1220</v>
      </c>
      <c r="AJ517" t="s">
        <v>1212</v>
      </c>
    </row>
    <row r="518" spans="1:36" x14ac:dyDescent="0.2">
      <c r="A518" s="10" t="s">
        <v>1231</v>
      </c>
      <c r="B518" s="16"/>
      <c r="C518" s="11">
        <v>40859.341</v>
      </c>
      <c r="D518" s="11"/>
      <c r="E518">
        <f t="shared" si="47"/>
        <v>-1477.0124115164272</v>
      </c>
      <c r="F518">
        <f t="shared" si="45"/>
        <v>-1477</v>
      </c>
      <c r="G518">
        <f t="shared" si="48"/>
        <v>-3.094250000140164E-2</v>
      </c>
      <c r="I518">
        <f>G518</f>
        <v>-3.094250000140164E-2</v>
      </c>
      <c r="S518" s="2">
        <f t="shared" si="49"/>
        <v>25840.841</v>
      </c>
      <c r="W518" s="5"/>
      <c r="AE518" t="s">
        <v>1262</v>
      </c>
      <c r="AF518">
        <v>6</v>
      </c>
    </row>
    <row r="519" spans="1:36" x14ac:dyDescent="0.2">
      <c r="A519" s="56" t="s">
        <v>3545</v>
      </c>
      <c r="B519" s="57" t="s">
        <v>1438</v>
      </c>
      <c r="C519" s="56">
        <v>40859.341999999997</v>
      </c>
      <c r="D519" s="56" t="s">
        <v>1455</v>
      </c>
      <c r="E519">
        <f t="shared" si="47"/>
        <v>-1477.0120104009263</v>
      </c>
      <c r="F519">
        <f t="shared" si="45"/>
        <v>-1477</v>
      </c>
      <c r="G519">
        <f t="shared" si="48"/>
        <v>-2.9942500004835892E-2</v>
      </c>
      <c r="I519">
        <f>G519</f>
        <v>-2.9942500004835892E-2</v>
      </c>
      <c r="S519" s="2">
        <f t="shared" si="49"/>
        <v>25840.841999999997</v>
      </c>
      <c r="W519" s="5"/>
      <c r="AE519" t="s">
        <v>1262</v>
      </c>
      <c r="AF519">
        <v>12</v>
      </c>
    </row>
    <row r="520" spans="1:36" x14ac:dyDescent="0.2">
      <c r="A520" s="10" t="s">
        <v>1231</v>
      </c>
      <c r="B520" s="16"/>
      <c r="C520" s="11">
        <v>40859.347000000002</v>
      </c>
      <c r="D520" s="11"/>
      <c r="E520">
        <f t="shared" si="47"/>
        <v>-1477.0100048234135</v>
      </c>
      <c r="F520">
        <f t="shared" si="45"/>
        <v>-1477</v>
      </c>
      <c r="G520">
        <f t="shared" si="48"/>
        <v>-2.494250000017928E-2</v>
      </c>
      <c r="I520">
        <f>G520</f>
        <v>-2.494250000017928E-2</v>
      </c>
      <c r="S520" s="2">
        <f t="shared" si="49"/>
        <v>25840.847000000002</v>
      </c>
      <c r="W520" s="5"/>
      <c r="AE520" t="s">
        <v>1262</v>
      </c>
      <c r="AF520">
        <v>7</v>
      </c>
      <c r="AJ520" t="s">
        <v>1283</v>
      </c>
    </row>
    <row r="521" spans="1:36" x14ac:dyDescent="0.2">
      <c r="A521" s="10" t="s">
        <v>1431</v>
      </c>
      <c r="B521" s="16"/>
      <c r="C521" s="11">
        <v>40874.300900000002</v>
      </c>
      <c r="D521" s="11"/>
      <c r="E521">
        <f t="shared" si="47"/>
        <v>-1471.0117637148905</v>
      </c>
      <c r="F521">
        <f t="shared" ref="F521:F584" si="51">ROUND(2*E521,0)/2</f>
        <v>-1471</v>
      </c>
      <c r="G521">
        <f t="shared" si="48"/>
        <v>-2.9327500000363216E-2</v>
      </c>
      <c r="J521">
        <f>+G521</f>
        <v>-2.9327500000363216E-2</v>
      </c>
      <c r="S521" s="2">
        <f t="shared" si="49"/>
        <v>25855.800900000002</v>
      </c>
      <c r="W521" s="5"/>
      <c r="AE521" t="s">
        <v>1262</v>
      </c>
      <c r="AF521">
        <v>10</v>
      </c>
    </row>
    <row r="522" spans="1:36" x14ac:dyDescent="0.2">
      <c r="A522" s="10" t="s">
        <v>1456</v>
      </c>
      <c r="B522" s="16"/>
      <c r="C522" s="11">
        <v>40874.300900000002</v>
      </c>
      <c r="D522" s="11"/>
      <c r="E522">
        <f t="shared" si="47"/>
        <v>-1471.0117637148905</v>
      </c>
      <c r="F522">
        <f t="shared" si="51"/>
        <v>-1471</v>
      </c>
      <c r="G522">
        <f t="shared" si="48"/>
        <v>-2.9327500000363216E-2</v>
      </c>
      <c r="J522">
        <f>+G522</f>
        <v>-2.9327500000363216E-2</v>
      </c>
      <c r="R522" t="s">
        <v>1474</v>
      </c>
      <c r="S522" s="2">
        <f t="shared" si="49"/>
        <v>25855.800900000002</v>
      </c>
      <c r="W522" s="5"/>
      <c r="AE522" t="s">
        <v>1262</v>
      </c>
    </row>
    <row r="523" spans="1:36" x14ac:dyDescent="0.2">
      <c r="A523" s="10" t="s">
        <v>1232</v>
      </c>
      <c r="B523" s="16"/>
      <c r="C523" s="11">
        <v>40991.472999999998</v>
      </c>
      <c r="D523" s="11"/>
      <c r="E523">
        <f t="shared" si="47"/>
        <v>-1424.0122179781984</v>
      </c>
      <c r="F523">
        <f t="shared" si="51"/>
        <v>-1424</v>
      </c>
      <c r="G523">
        <f t="shared" si="48"/>
        <v>-3.0460000001767185E-2</v>
      </c>
      <c r="J523">
        <f>+G523</f>
        <v>-3.0460000001767185E-2</v>
      </c>
      <c r="S523" s="2">
        <f t="shared" si="49"/>
        <v>25972.972999999998</v>
      </c>
      <c r="W523" s="5"/>
      <c r="AE523" t="s">
        <v>1262</v>
      </c>
      <c r="AF523">
        <v>22</v>
      </c>
      <c r="AH523" t="s">
        <v>1263</v>
      </c>
      <c r="AJ523" t="s">
        <v>1260</v>
      </c>
    </row>
    <row r="524" spans="1:36" x14ac:dyDescent="0.2">
      <c r="A524" s="56" t="s">
        <v>3545</v>
      </c>
      <c r="B524" s="57" t="s">
        <v>1438</v>
      </c>
      <c r="C524" s="56">
        <v>41068.767</v>
      </c>
      <c r="D524" s="56" t="s">
        <v>1455</v>
      </c>
      <c r="E524">
        <f t="shared" si="47"/>
        <v>-1393.0083963502502</v>
      </c>
      <c r="F524">
        <f t="shared" si="51"/>
        <v>-1393</v>
      </c>
      <c r="G524">
        <f t="shared" si="48"/>
        <v>-2.0932500003254972E-2</v>
      </c>
      <c r="I524">
        <f>G524</f>
        <v>-2.0932500003254972E-2</v>
      </c>
      <c r="S524" s="2">
        <f t="shared" si="49"/>
        <v>26050.267</v>
      </c>
      <c r="W524" s="5"/>
      <c r="AE524" t="s">
        <v>1262</v>
      </c>
    </row>
    <row r="525" spans="1:36" x14ac:dyDescent="0.2">
      <c r="A525" s="10" t="s">
        <v>1429</v>
      </c>
      <c r="B525" s="16"/>
      <c r="C525" s="11">
        <v>41133.587699999996</v>
      </c>
      <c r="D525" s="11"/>
      <c r="E525">
        <f t="shared" si="47"/>
        <v>-1367.0078087160409</v>
      </c>
      <c r="F525">
        <f t="shared" si="51"/>
        <v>-1367</v>
      </c>
      <c r="G525">
        <f t="shared" si="48"/>
        <v>-1.9467500002065208E-2</v>
      </c>
      <c r="J525">
        <f>+G525</f>
        <v>-1.9467500002065208E-2</v>
      </c>
      <c r="S525" s="2">
        <f t="shared" si="49"/>
        <v>26115.087699999996</v>
      </c>
      <c r="W525" s="5"/>
      <c r="AE525" t="s">
        <v>1262</v>
      </c>
      <c r="AF525">
        <v>10</v>
      </c>
    </row>
    <row r="526" spans="1:36" x14ac:dyDescent="0.2">
      <c r="A526" s="10" t="s">
        <v>1233</v>
      </c>
      <c r="B526" s="16"/>
      <c r="C526" s="11">
        <v>41143.548000000003</v>
      </c>
      <c r="D526" s="11"/>
      <c r="E526">
        <f t="shared" si="47"/>
        <v>-1363.0125779793598</v>
      </c>
      <c r="F526">
        <f t="shared" si="51"/>
        <v>-1363</v>
      </c>
      <c r="G526">
        <f t="shared" si="48"/>
        <v>-3.1357499996374827E-2</v>
      </c>
      <c r="I526">
        <f t="shared" ref="I526:I542" si="52">G526</f>
        <v>-3.1357499996374827E-2</v>
      </c>
      <c r="S526" s="2">
        <f t="shared" si="49"/>
        <v>26125.048000000003</v>
      </c>
      <c r="W526" s="5"/>
      <c r="AE526" t="s">
        <v>1262</v>
      </c>
      <c r="AF526">
        <v>8</v>
      </c>
      <c r="AH526" t="s">
        <v>1263</v>
      </c>
      <c r="AJ526" t="s">
        <v>1260</v>
      </c>
    </row>
    <row r="527" spans="1:36" x14ac:dyDescent="0.2">
      <c r="A527" s="10" t="s">
        <v>1233</v>
      </c>
      <c r="B527" s="16"/>
      <c r="C527" s="11">
        <v>41148.544999999998</v>
      </c>
      <c r="D527" s="11"/>
      <c r="E527">
        <f t="shared" si="47"/>
        <v>-1361.0082038148098</v>
      </c>
      <c r="F527">
        <f t="shared" si="51"/>
        <v>-1361</v>
      </c>
      <c r="G527">
        <f t="shared" si="48"/>
        <v>-2.0452500000828877E-2</v>
      </c>
      <c r="I527">
        <f t="shared" si="52"/>
        <v>-2.0452500000828877E-2</v>
      </c>
      <c r="S527" s="2">
        <f t="shared" si="49"/>
        <v>26130.044999999998</v>
      </c>
      <c r="W527" s="5"/>
      <c r="AE527" t="s">
        <v>1262</v>
      </c>
      <c r="AF527">
        <v>8</v>
      </c>
      <c r="AH527" t="s">
        <v>1377</v>
      </c>
      <c r="AJ527" t="s">
        <v>1260</v>
      </c>
    </row>
    <row r="528" spans="1:36" x14ac:dyDescent="0.2">
      <c r="A528" s="56" t="s">
        <v>2315</v>
      </c>
      <c r="B528" s="57" t="s">
        <v>1438</v>
      </c>
      <c r="C528" s="56">
        <v>41158.506999999998</v>
      </c>
      <c r="D528" s="56" t="s">
        <v>1455</v>
      </c>
      <c r="E528">
        <f t="shared" si="47"/>
        <v>-1357.0122911817775</v>
      </c>
      <c r="F528">
        <f t="shared" si="51"/>
        <v>-1357</v>
      </c>
      <c r="G528">
        <f t="shared" si="48"/>
        <v>-3.064250000170432E-2</v>
      </c>
      <c r="I528">
        <f t="shared" si="52"/>
        <v>-3.064250000170432E-2</v>
      </c>
      <c r="S528" s="2">
        <f t="shared" si="49"/>
        <v>26140.006999999998</v>
      </c>
      <c r="W528" s="5"/>
      <c r="AE528" t="s">
        <v>1262</v>
      </c>
    </row>
    <row r="529" spans="1:36" x14ac:dyDescent="0.2">
      <c r="A529" s="56" t="s">
        <v>3545</v>
      </c>
      <c r="B529" s="57" t="s">
        <v>1438</v>
      </c>
      <c r="C529" s="56">
        <v>41158.508000000002</v>
      </c>
      <c r="D529" s="56" t="s">
        <v>1455</v>
      </c>
      <c r="E529">
        <f t="shared" si="47"/>
        <v>-1357.0118900662737</v>
      </c>
      <c r="F529">
        <f t="shared" si="51"/>
        <v>-1357</v>
      </c>
      <c r="G529">
        <f t="shared" si="48"/>
        <v>-2.9642499997862615E-2</v>
      </c>
      <c r="I529">
        <f t="shared" si="52"/>
        <v>-2.9642499997862615E-2</v>
      </c>
      <c r="S529" s="2">
        <f t="shared" si="49"/>
        <v>26140.008000000002</v>
      </c>
      <c r="W529" s="5"/>
      <c r="AE529" t="s">
        <v>1262</v>
      </c>
      <c r="AF529">
        <v>11</v>
      </c>
    </row>
    <row r="530" spans="1:36" x14ac:dyDescent="0.2">
      <c r="A530" s="56" t="s">
        <v>3545</v>
      </c>
      <c r="B530" s="57" t="s">
        <v>1438</v>
      </c>
      <c r="C530" s="56">
        <v>41158.51</v>
      </c>
      <c r="D530" s="56" t="s">
        <v>1455</v>
      </c>
      <c r="E530">
        <f t="shared" si="47"/>
        <v>-1357.0110878352693</v>
      </c>
      <c r="F530">
        <f t="shared" si="51"/>
        <v>-1357</v>
      </c>
      <c r="G530">
        <f t="shared" si="48"/>
        <v>-2.7642499997455161E-2</v>
      </c>
      <c r="I530">
        <f t="shared" si="52"/>
        <v>-2.7642499997455161E-2</v>
      </c>
      <c r="S530" s="2">
        <f t="shared" si="49"/>
        <v>26140.010000000002</v>
      </c>
      <c r="W530" s="5"/>
      <c r="AE530" t="s">
        <v>1262</v>
      </c>
    </row>
    <row r="531" spans="1:36" x14ac:dyDescent="0.2">
      <c r="A531" s="56" t="s">
        <v>3545</v>
      </c>
      <c r="B531" s="57" t="s">
        <v>1438</v>
      </c>
      <c r="C531" s="56">
        <v>41158.510999999999</v>
      </c>
      <c r="D531" s="56" t="s">
        <v>1455</v>
      </c>
      <c r="E531">
        <f t="shared" si="47"/>
        <v>-1357.0106867197685</v>
      </c>
      <c r="F531">
        <f t="shared" si="51"/>
        <v>-1357</v>
      </c>
      <c r="G531">
        <f t="shared" si="48"/>
        <v>-2.6642500000889413E-2</v>
      </c>
      <c r="I531">
        <f t="shared" si="52"/>
        <v>-2.6642500000889413E-2</v>
      </c>
      <c r="S531" s="2">
        <f t="shared" si="49"/>
        <v>26140.010999999999</v>
      </c>
      <c r="W531" s="5"/>
      <c r="AE531" t="s">
        <v>1262</v>
      </c>
      <c r="AF531">
        <v>19</v>
      </c>
    </row>
    <row r="532" spans="1:36" x14ac:dyDescent="0.2">
      <c r="A532" s="56" t="s">
        <v>3545</v>
      </c>
      <c r="B532" s="57" t="s">
        <v>1438</v>
      </c>
      <c r="C532" s="56">
        <v>41158.512000000002</v>
      </c>
      <c r="D532" s="56" t="s">
        <v>1455</v>
      </c>
      <c r="E532">
        <f t="shared" si="47"/>
        <v>-1357.0102856042647</v>
      </c>
      <c r="F532">
        <f t="shared" si="51"/>
        <v>-1357</v>
      </c>
      <c r="G532">
        <f t="shared" si="48"/>
        <v>-2.5642499997047707E-2</v>
      </c>
      <c r="I532">
        <f t="shared" si="52"/>
        <v>-2.5642499997047707E-2</v>
      </c>
      <c r="S532" s="2">
        <f t="shared" si="49"/>
        <v>26140.012000000002</v>
      </c>
      <c r="W532" s="5"/>
      <c r="AE532" t="s">
        <v>1262</v>
      </c>
    </row>
    <row r="533" spans="1:36" x14ac:dyDescent="0.2">
      <c r="A533" s="56" t="s">
        <v>3545</v>
      </c>
      <c r="B533" s="57" t="s">
        <v>1438</v>
      </c>
      <c r="C533" s="56">
        <v>41158.512999999999</v>
      </c>
      <c r="D533" s="56" t="s">
        <v>1455</v>
      </c>
      <c r="E533">
        <f t="shared" ref="E533:E596" si="53">+(C533-C$7)/C$8</f>
        <v>-1357.0098844887639</v>
      </c>
      <c r="F533">
        <f t="shared" si="51"/>
        <v>-1357</v>
      </c>
      <c r="G533">
        <f t="shared" ref="G533:G596" si="54">+C533-(C$7+F533*C$8)</f>
        <v>-2.4642500000481959E-2</v>
      </c>
      <c r="I533">
        <f t="shared" si="52"/>
        <v>-2.4642500000481959E-2</v>
      </c>
      <c r="S533" s="2">
        <f t="shared" ref="S533:S596" si="55">+C533-15018.5</f>
        <v>26140.012999999999</v>
      </c>
      <c r="W533" s="5"/>
      <c r="AE533" t="s">
        <v>1286</v>
      </c>
      <c r="AH533" t="s">
        <v>1215</v>
      </c>
      <c r="AJ533" t="s">
        <v>1212</v>
      </c>
    </row>
    <row r="534" spans="1:36" x14ac:dyDescent="0.2">
      <c r="A534" s="56" t="s">
        <v>997</v>
      </c>
      <c r="B534" s="57" t="s">
        <v>1438</v>
      </c>
      <c r="C534" s="56">
        <v>41158.512999999999</v>
      </c>
      <c r="D534" s="56" t="s">
        <v>1455</v>
      </c>
      <c r="E534">
        <f t="shared" si="53"/>
        <v>-1357.0098844887639</v>
      </c>
      <c r="F534">
        <f t="shared" si="51"/>
        <v>-1357</v>
      </c>
      <c r="G534">
        <f t="shared" si="54"/>
        <v>-2.4642500000481959E-2</v>
      </c>
      <c r="I534">
        <f t="shared" si="52"/>
        <v>-2.4642500000481959E-2</v>
      </c>
      <c r="S534" s="2">
        <f t="shared" si="55"/>
        <v>26140.012999999999</v>
      </c>
      <c r="W534" s="5"/>
      <c r="AE534" t="s">
        <v>1262</v>
      </c>
      <c r="AH534" t="s">
        <v>1213</v>
      </c>
      <c r="AJ534" t="s">
        <v>1212</v>
      </c>
    </row>
    <row r="535" spans="1:36" x14ac:dyDescent="0.2">
      <c r="A535" s="10" t="s">
        <v>1233</v>
      </c>
      <c r="B535" s="16"/>
      <c r="C535" s="11">
        <v>41158.521000000001</v>
      </c>
      <c r="D535" s="11"/>
      <c r="E535">
        <f t="shared" si="53"/>
        <v>-1357.0066755647456</v>
      </c>
      <c r="F535">
        <f t="shared" si="51"/>
        <v>-1357</v>
      </c>
      <c r="G535">
        <f t="shared" si="54"/>
        <v>-1.6642499998852145E-2</v>
      </c>
      <c r="I535">
        <f t="shared" si="52"/>
        <v>-1.6642499998852145E-2</v>
      </c>
      <c r="S535" s="2">
        <f t="shared" si="55"/>
        <v>26140.021000000001</v>
      </c>
      <c r="W535" s="5"/>
      <c r="AE535" t="s">
        <v>1262</v>
      </c>
      <c r="AJ535" t="s">
        <v>1283</v>
      </c>
    </row>
    <row r="536" spans="1:36" x14ac:dyDescent="0.2">
      <c r="A536" s="10" t="s">
        <v>1233</v>
      </c>
      <c r="B536" s="16"/>
      <c r="C536" s="11">
        <v>41163.500999999997</v>
      </c>
      <c r="D536" s="11"/>
      <c r="E536">
        <f t="shared" si="53"/>
        <v>-1355.009120363733</v>
      </c>
      <c r="F536">
        <f t="shared" si="51"/>
        <v>-1355</v>
      </c>
      <c r="G536">
        <f t="shared" si="54"/>
        <v>-2.2737500003131572E-2</v>
      </c>
      <c r="I536">
        <f t="shared" si="52"/>
        <v>-2.2737500003131572E-2</v>
      </c>
      <c r="S536" s="2">
        <f t="shared" si="55"/>
        <v>26145.000999999997</v>
      </c>
      <c r="W536" s="5"/>
      <c r="AE536" t="s">
        <v>1286</v>
      </c>
      <c r="AF536" t="s">
        <v>1212</v>
      </c>
      <c r="AH536" t="s">
        <v>1213</v>
      </c>
      <c r="AJ536" t="s">
        <v>1212</v>
      </c>
    </row>
    <row r="537" spans="1:36" x14ac:dyDescent="0.2">
      <c r="A537" s="10" t="s">
        <v>1233</v>
      </c>
      <c r="B537" s="16"/>
      <c r="C537" s="11">
        <v>41168.485999999997</v>
      </c>
      <c r="D537" s="11"/>
      <c r="E537">
        <f t="shared" si="53"/>
        <v>-1353.0095595852079</v>
      </c>
      <c r="F537">
        <f t="shared" si="51"/>
        <v>-1353</v>
      </c>
      <c r="G537">
        <f t="shared" si="54"/>
        <v>-2.3832500002754387E-2</v>
      </c>
      <c r="I537">
        <f t="shared" si="52"/>
        <v>-2.3832500002754387E-2</v>
      </c>
      <c r="S537" s="2">
        <f t="shared" si="55"/>
        <v>26149.985999999997</v>
      </c>
      <c r="W537" s="5"/>
      <c r="AE537" t="s">
        <v>1286</v>
      </c>
      <c r="AF537" t="s">
        <v>1317</v>
      </c>
      <c r="AH537" t="s">
        <v>1263</v>
      </c>
      <c r="AJ537" t="s">
        <v>1260</v>
      </c>
    </row>
    <row r="538" spans="1:36" x14ac:dyDescent="0.2">
      <c r="A538" s="10" t="s">
        <v>1235</v>
      </c>
      <c r="B538" s="16"/>
      <c r="C538" s="11">
        <v>41168.49</v>
      </c>
      <c r="D538" s="11"/>
      <c r="E538">
        <f t="shared" si="53"/>
        <v>-1353.0079551231986</v>
      </c>
      <c r="F538">
        <f t="shared" si="51"/>
        <v>-1353</v>
      </c>
      <c r="G538">
        <f t="shared" si="54"/>
        <v>-1.9832500001939479E-2</v>
      </c>
      <c r="I538">
        <f t="shared" si="52"/>
        <v>-1.9832500001939479E-2</v>
      </c>
      <c r="S538" s="2">
        <f t="shared" si="55"/>
        <v>26149.989999999998</v>
      </c>
      <c r="W538" s="5"/>
      <c r="AE538" t="s">
        <v>1286</v>
      </c>
      <c r="AF538" t="s">
        <v>1318</v>
      </c>
      <c r="AH538" t="s">
        <v>1213</v>
      </c>
      <c r="AJ538" t="s">
        <v>1212</v>
      </c>
    </row>
    <row r="539" spans="1:36" x14ac:dyDescent="0.2">
      <c r="A539" s="10" t="s">
        <v>1235</v>
      </c>
      <c r="B539" s="16"/>
      <c r="C539" s="11">
        <v>41173.470999999998</v>
      </c>
      <c r="D539" s="11"/>
      <c r="E539">
        <f t="shared" si="53"/>
        <v>-1351.0099988066825</v>
      </c>
      <c r="F539">
        <f t="shared" si="51"/>
        <v>-1351</v>
      </c>
      <c r="G539">
        <f t="shared" si="54"/>
        <v>-2.4927500002377201E-2</v>
      </c>
      <c r="I539">
        <f t="shared" si="52"/>
        <v>-2.4927500002377201E-2</v>
      </c>
      <c r="S539" s="2">
        <f t="shared" si="55"/>
        <v>26154.970999999998</v>
      </c>
      <c r="W539" s="5"/>
    </row>
    <row r="540" spans="1:36" x14ac:dyDescent="0.2">
      <c r="A540" s="10" t="s">
        <v>1235</v>
      </c>
      <c r="B540" s="16"/>
      <c r="C540" s="11">
        <v>41178.463000000003</v>
      </c>
      <c r="D540" s="11"/>
      <c r="E540">
        <f t="shared" si="53"/>
        <v>-1349.0076302196396</v>
      </c>
      <c r="F540">
        <f t="shared" si="51"/>
        <v>-1349</v>
      </c>
      <c r="G540">
        <f t="shared" si="54"/>
        <v>-1.9022499996935949E-2</v>
      </c>
      <c r="I540">
        <f t="shared" si="52"/>
        <v>-1.9022499996935949E-2</v>
      </c>
      <c r="S540" s="2">
        <f t="shared" si="55"/>
        <v>26159.963000000003</v>
      </c>
      <c r="W540" s="5"/>
      <c r="AE540" t="s">
        <v>1262</v>
      </c>
      <c r="AH540" t="s">
        <v>1333</v>
      </c>
      <c r="AJ540" t="s">
        <v>1212</v>
      </c>
    </row>
    <row r="541" spans="1:36" x14ac:dyDescent="0.2">
      <c r="A541" s="10" t="s">
        <v>1233</v>
      </c>
      <c r="B541" s="16"/>
      <c r="C541" s="11">
        <v>41178.478000000003</v>
      </c>
      <c r="D541" s="11"/>
      <c r="E541">
        <f t="shared" si="53"/>
        <v>-1349.0016134871066</v>
      </c>
      <c r="F541">
        <f t="shared" si="51"/>
        <v>-1349</v>
      </c>
      <c r="G541">
        <f t="shared" si="54"/>
        <v>-4.0224999975180253E-3</v>
      </c>
      <c r="I541">
        <f t="shared" si="52"/>
        <v>-4.0224999975180253E-3</v>
      </c>
      <c r="S541" s="2">
        <f t="shared" si="55"/>
        <v>26159.978000000003</v>
      </c>
      <c r="W541" s="5"/>
      <c r="AE541" t="s">
        <v>1262</v>
      </c>
      <c r="AF541">
        <v>18</v>
      </c>
      <c r="AH541" t="s">
        <v>1263</v>
      </c>
      <c r="AJ541" t="s">
        <v>1260</v>
      </c>
    </row>
    <row r="542" spans="1:36" x14ac:dyDescent="0.2">
      <c r="A542" s="10" t="s">
        <v>1235</v>
      </c>
      <c r="B542" s="16"/>
      <c r="C542" s="11">
        <v>41188.434000000001</v>
      </c>
      <c r="D542" s="11"/>
      <c r="E542">
        <f t="shared" si="53"/>
        <v>-1345.0081075470882</v>
      </c>
      <c r="F542">
        <f t="shared" si="51"/>
        <v>-1345</v>
      </c>
      <c r="G542">
        <f t="shared" si="54"/>
        <v>-2.0212499999615829E-2</v>
      </c>
      <c r="I542">
        <f t="shared" si="52"/>
        <v>-2.0212499999615829E-2</v>
      </c>
      <c r="S542" s="2">
        <f t="shared" si="55"/>
        <v>26169.934000000001</v>
      </c>
      <c r="W542" s="5"/>
      <c r="AE542" t="s">
        <v>1262</v>
      </c>
      <c r="AF542">
        <v>26</v>
      </c>
      <c r="AH542" t="s">
        <v>1263</v>
      </c>
      <c r="AJ542" t="s">
        <v>1260</v>
      </c>
    </row>
    <row r="543" spans="1:36" x14ac:dyDescent="0.2">
      <c r="A543" s="14" t="s">
        <v>1454</v>
      </c>
      <c r="B543" s="36" t="s">
        <v>1438</v>
      </c>
      <c r="C543" s="14">
        <v>41190.926099999997</v>
      </c>
      <c r="D543" s="14"/>
      <c r="E543">
        <f t="shared" si="53"/>
        <v>-1344.0084876040282</v>
      </c>
      <c r="F543">
        <f t="shared" si="51"/>
        <v>-1344</v>
      </c>
      <c r="G543">
        <f t="shared" si="54"/>
        <v>-2.1160000003874302E-2</v>
      </c>
      <c r="J543">
        <f>+G543</f>
        <v>-2.1160000003874302E-2</v>
      </c>
      <c r="R543" t="s">
        <v>1474</v>
      </c>
      <c r="S543" s="2">
        <f t="shared" si="55"/>
        <v>26172.426099999997</v>
      </c>
      <c r="W543" s="5"/>
      <c r="AE543" t="s">
        <v>1262</v>
      </c>
      <c r="AF543">
        <v>16</v>
      </c>
    </row>
    <row r="544" spans="1:36" x14ac:dyDescent="0.2">
      <c r="A544" s="10" t="s">
        <v>1233</v>
      </c>
      <c r="B544" s="16"/>
      <c r="C544" s="11">
        <v>41193.423000000003</v>
      </c>
      <c r="D544" s="11"/>
      <c r="E544">
        <f t="shared" si="53"/>
        <v>-1343.0069423065538</v>
      </c>
      <c r="F544">
        <f t="shared" si="51"/>
        <v>-1343</v>
      </c>
      <c r="G544">
        <f t="shared" si="54"/>
        <v>-1.7307499998423737E-2</v>
      </c>
      <c r="I544">
        <f>G544</f>
        <v>-1.7307499998423737E-2</v>
      </c>
      <c r="S544" s="2">
        <f t="shared" si="55"/>
        <v>26174.923000000003</v>
      </c>
      <c r="W544" s="5"/>
      <c r="AE544" t="s">
        <v>1262</v>
      </c>
      <c r="AF544">
        <v>25</v>
      </c>
      <c r="AH544" t="s">
        <v>1213</v>
      </c>
      <c r="AJ544" t="s">
        <v>1212</v>
      </c>
    </row>
    <row r="545" spans="1:36" x14ac:dyDescent="0.2">
      <c r="A545" s="14" t="s">
        <v>1457</v>
      </c>
      <c r="B545" s="36"/>
      <c r="C545" s="14">
        <v>41198.4067</v>
      </c>
      <c r="D545" s="14" t="s">
        <v>1453</v>
      </c>
      <c r="E545">
        <f t="shared" si="53"/>
        <v>-1341.0079029781828</v>
      </c>
      <c r="F545">
        <f t="shared" si="51"/>
        <v>-1341</v>
      </c>
      <c r="G545">
        <f t="shared" si="54"/>
        <v>-1.9702500001585577E-2</v>
      </c>
      <c r="J545">
        <f>+G545</f>
        <v>-1.9702500001585577E-2</v>
      </c>
      <c r="R545" t="s">
        <v>3060</v>
      </c>
      <c r="S545" s="2">
        <f t="shared" si="55"/>
        <v>26179.9067</v>
      </c>
      <c r="W545" s="5"/>
      <c r="AE545" t="s">
        <v>1262</v>
      </c>
      <c r="AF545">
        <v>22</v>
      </c>
    </row>
    <row r="546" spans="1:36" x14ac:dyDescent="0.2">
      <c r="A546" s="10" t="s">
        <v>1235</v>
      </c>
      <c r="B546" s="16"/>
      <c r="C546" s="11">
        <v>41203.387000000002</v>
      </c>
      <c r="D546" s="11"/>
      <c r="E546">
        <f t="shared" si="53"/>
        <v>-1339.0102274425169</v>
      </c>
      <c r="F546">
        <f t="shared" si="51"/>
        <v>-1339</v>
      </c>
      <c r="G546">
        <f t="shared" si="54"/>
        <v>-2.5497499998891726E-2</v>
      </c>
      <c r="I546">
        <f>G546</f>
        <v>-2.5497499998891726E-2</v>
      </c>
      <c r="S546" s="2">
        <f t="shared" si="55"/>
        <v>26184.887000000002</v>
      </c>
      <c r="W546" s="5"/>
      <c r="AE546" t="s">
        <v>1262</v>
      </c>
      <c r="AF546">
        <v>23</v>
      </c>
      <c r="AH546" t="s">
        <v>1213</v>
      </c>
      <c r="AJ546" t="s">
        <v>1212</v>
      </c>
    </row>
    <row r="547" spans="1:36" x14ac:dyDescent="0.2">
      <c r="A547" s="14" t="s">
        <v>1458</v>
      </c>
      <c r="B547" s="36"/>
      <c r="C547" s="14">
        <v>41203.392500000002</v>
      </c>
      <c r="D547" s="14"/>
      <c r="E547">
        <f t="shared" si="53"/>
        <v>-1339.0080213072549</v>
      </c>
      <c r="F547">
        <f t="shared" si="51"/>
        <v>-1339</v>
      </c>
      <c r="G547">
        <f t="shared" si="54"/>
        <v>-1.9997499999590218E-2</v>
      </c>
      <c r="J547">
        <f>+G547</f>
        <v>-1.9997499999590218E-2</v>
      </c>
      <c r="R547" t="s">
        <v>1474</v>
      </c>
      <c r="S547" s="2">
        <f t="shared" si="55"/>
        <v>26184.892500000002</v>
      </c>
      <c r="W547" s="5"/>
      <c r="AE547" t="s">
        <v>1286</v>
      </c>
      <c r="AF547" t="s">
        <v>1317</v>
      </c>
    </row>
    <row r="548" spans="1:36" x14ac:dyDescent="0.2">
      <c r="A548" s="10" t="s">
        <v>1235</v>
      </c>
      <c r="B548" s="16"/>
      <c r="C548" s="11">
        <v>41208.370999999999</v>
      </c>
      <c r="D548" s="11"/>
      <c r="E548">
        <f t="shared" si="53"/>
        <v>-1337.0110677794953</v>
      </c>
      <c r="F548">
        <f t="shared" si="51"/>
        <v>-1337</v>
      </c>
      <c r="G548">
        <f t="shared" si="54"/>
        <v>-2.7592500002356246E-2</v>
      </c>
      <c r="I548">
        <f>G548</f>
        <v>-2.7592500002356246E-2</v>
      </c>
      <c r="S548" s="2">
        <f t="shared" si="55"/>
        <v>26189.870999999999</v>
      </c>
      <c r="W548" s="5"/>
      <c r="AE548" t="s">
        <v>1286</v>
      </c>
      <c r="AF548" t="s">
        <v>1212</v>
      </c>
      <c r="AH548" t="s">
        <v>1263</v>
      </c>
      <c r="AJ548" t="s">
        <v>1260</v>
      </c>
    </row>
    <row r="549" spans="1:36" x14ac:dyDescent="0.2">
      <c r="A549" s="10" t="s">
        <v>1235</v>
      </c>
      <c r="B549" s="16"/>
      <c r="C549" s="11">
        <v>41208.373</v>
      </c>
      <c r="D549" s="11"/>
      <c r="E549">
        <f t="shared" si="53"/>
        <v>-1337.0102655484907</v>
      </c>
      <c r="F549">
        <f t="shared" si="51"/>
        <v>-1337</v>
      </c>
      <c r="G549">
        <f t="shared" si="54"/>
        <v>-2.5592500001948792E-2</v>
      </c>
      <c r="I549">
        <f>G549</f>
        <v>-2.5592500001948792E-2</v>
      </c>
      <c r="S549" s="2">
        <f t="shared" si="55"/>
        <v>26189.873</v>
      </c>
      <c r="W549" s="5"/>
      <c r="AE549" t="s">
        <v>1286</v>
      </c>
      <c r="AF549" t="s">
        <v>1318</v>
      </c>
      <c r="AH549" t="s">
        <v>1264</v>
      </c>
      <c r="AJ549" t="s">
        <v>1260</v>
      </c>
    </row>
    <row r="550" spans="1:36" x14ac:dyDescent="0.2">
      <c r="A550" s="14" t="s">
        <v>1454</v>
      </c>
      <c r="B550" s="36" t="s">
        <v>1438</v>
      </c>
      <c r="C550" s="14">
        <v>41210.870600000002</v>
      </c>
      <c r="D550" s="14"/>
      <c r="E550">
        <f t="shared" si="53"/>
        <v>-1336.008439470166</v>
      </c>
      <c r="F550">
        <f t="shared" si="51"/>
        <v>-1336</v>
      </c>
      <c r="G550">
        <f t="shared" si="54"/>
        <v>-2.1039999999629799E-2</v>
      </c>
      <c r="J550">
        <f>+G550</f>
        <v>-2.1039999999629799E-2</v>
      </c>
      <c r="R550" t="s">
        <v>1474</v>
      </c>
      <c r="S550" s="2">
        <f t="shared" si="55"/>
        <v>26192.370600000002</v>
      </c>
      <c r="W550" s="5"/>
      <c r="AE550" t="s">
        <v>1262</v>
      </c>
      <c r="AF550">
        <v>22</v>
      </c>
    </row>
    <row r="551" spans="1:36" x14ac:dyDescent="0.2">
      <c r="A551" s="14" t="s">
        <v>1454</v>
      </c>
      <c r="B551" s="36" t="s">
        <v>1438</v>
      </c>
      <c r="C551" s="14">
        <v>41215.856699999997</v>
      </c>
      <c r="D551" s="14"/>
      <c r="E551">
        <f t="shared" si="53"/>
        <v>-1334.0084374645905</v>
      </c>
      <c r="F551">
        <f t="shared" si="51"/>
        <v>-1334</v>
      </c>
      <c r="G551">
        <f t="shared" si="54"/>
        <v>-2.1035000005213078E-2</v>
      </c>
      <c r="J551">
        <f>+G551</f>
        <v>-2.1035000005213078E-2</v>
      </c>
      <c r="R551" t="s">
        <v>1474</v>
      </c>
      <c r="S551" s="2">
        <f t="shared" si="55"/>
        <v>26197.356699999997</v>
      </c>
      <c r="W551" s="5"/>
      <c r="AE551" t="s">
        <v>1262</v>
      </c>
      <c r="AF551">
        <v>16</v>
      </c>
    </row>
    <row r="552" spans="1:36" x14ac:dyDescent="0.2">
      <c r="A552" s="14" t="s">
        <v>1457</v>
      </c>
      <c r="B552" s="36"/>
      <c r="C552" s="14">
        <v>41218.35</v>
      </c>
      <c r="D552" s="14" t="s">
        <v>1453</v>
      </c>
      <c r="E552">
        <f t="shared" si="53"/>
        <v>-1333.0083361829254</v>
      </c>
      <c r="F552">
        <f t="shared" si="51"/>
        <v>-1333</v>
      </c>
      <c r="G552">
        <f t="shared" si="54"/>
        <v>-2.0782500003406312E-2</v>
      </c>
      <c r="H552">
        <f>+G552</f>
        <v>-2.0782500003406312E-2</v>
      </c>
      <c r="R552" t="s">
        <v>3060</v>
      </c>
      <c r="S552" s="2">
        <f t="shared" si="55"/>
        <v>26199.85</v>
      </c>
      <c r="W552" s="5"/>
      <c r="AE552" t="s">
        <v>1262</v>
      </c>
      <c r="AF552">
        <v>5</v>
      </c>
    </row>
    <row r="553" spans="1:36" x14ac:dyDescent="0.2">
      <c r="A553" s="14" t="s">
        <v>1457</v>
      </c>
      <c r="B553" s="36"/>
      <c r="C553" s="14">
        <v>41223.336000000003</v>
      </c>
      <c r="D553" s="14" t="s">
        <v>1453</v>
      </c>
      <c r="E553">
        <f t="shared" si="53"/>
        <v>-1331.0083742888964</v>
      </c>
      <c r="F553">
        <f t="shared" si="51"/>
        <v>-1331</v>
      </c>
      <c r="G553">
        <f t="shared" si="54"/>
        <v>-2.0877499999187421E-2</v>
      </c>
      <c r="H553">
        <f>+G553</f>
        <v>-2.0877499999187421E-2</v>
      </c>
      <c r="R553" t="s">
        <v>3060</v>
      </c>
      <c r="S553" s="2">
        <f t="shared" si="55"/>
        <v>26204.836000000003</v>
      </c>
      <c r="W553" s="5"/>
      <c r="AE553" t="s">
        <v>1262</v>
      </c>
      <c r="AF553">
        <v>20</v>
      </c>
    </row>
    <row r="554" spans="1:36" x14ac:dyDescent="0.2">
      <c r="A554" s="56" t="s">
        <v>2417</v>
      </c>
      <c r="B554" s="57" t="s">
        <v>1438</v>
      </c>
      <c r="C554" s="56">
        <v>41245.777000000002</v>
      </c>
      <c r="D554" s="56" t="s">
        <v>1455</v>
      </c>
      <c r="E554">
        <f t="shared" si="53"/>
        <v>-1322.0069413037652</v>
      </c>
      <c r="F554">
        <f t="shared" si="51"/>
        <v>-1322</v>
      </c>
      <c r="G554">
        <f t="shared" si="54"/>
        <v>-1.7305000001215376E-2</v>
      </c>
      <c r="I554">
        <f>G554</f>
        <v>-1.7305000001215376E-2</v>
      </c>
      <c r="S554" s="2">
        <f t="shared" si="55"/>
        <v>26227.277000000002</v>
      </c>
      <c r="W554" s="5"/>
      <c r="AE554" t="s">
        <v>1262</v>
      </c>
      <c r="AH554" t="s">
        <v>1213</v>
      </c>
      <c r="AJ554" t="s">
        <v>1212</v>
      </c>
    </row>
    <row r="555" spans="1:36" x14ac:dyDescent="0.2">
      <c r="A555" s="14" t="s">
        <v>1459</v>
      </c>
      <c r="B555" s="36"/>
      <c r="C555" s="14">
        <v>41350.483999999997</v>
      </c>
      <c r="D555" s="14"/>
      <c r="E555">
        <f t="shared" si="53"/>
        <v>-1280.007340413692</v>
      </c>
      <c r="F555">
        <f t="shared" si="51"/>
        <v>-1280</v>
      </c>
      <c r="G555">
        <f t="shared" si="54"/>
        <v>-1.8300000003364403E-2</v>
      </c>
      <c r="I555">
        <f>+G555</f>
        <v>-1.8300000003364403E-2</v>
      </c>
      <c r="R555" t="s">
        <v>1455</v>
      </c>
      <c r="S555" s="2">
        <f t="shared" si="55"/>
        <v>26331.983999999997</v>
      </c>
      <c r="W555" s="5"/>
      <c r="AE555" t="s">
        <v>1262</v>
      </c>
      <c r="AF555">
        <v>5</v>
      </c>
    </row>
    <row r="556" spans="1:36" x14ac:dyDescent="0.2">
      <c r="A556" s="56" t="s">
        <v>997</v>
      </c>
      <c r="B556" s="57" t="s">
        <v>1438</v>
      </c>
      <c r="C556" s="56">
        <v>41360.449999999997</v>
      </c>
      <c r="D556" s="56" t="s">
        <v>1455</v>
      </c>
      <c r="E556">
        <f t="shared" si="53"/>
        <v>-1276.0098233186504</v>
      </c>
      <c r="F556">
        <f t="shared" si="51"/>
        <v>-1276</v>
      </c>
      <c r="G556">
        <f t="shared" si="54"/>
        <v>-2.4490000003424939E-2</v>
      </c>
      <c r="I556">
        <f t="shared" ref="I556:I561" si="56">G556</f>
        <v>-2.4490000003424939E-2</v>
      </c>
      <c r="S556" s="2">
        <f t="shared" si="55"/>
        <v>26341.949999999997</v>
      </c>
      <c r="W556" s="5"/>
    </row>
    <row r="557" spans="1:36" x14ac:dyDescent="0.2">
      <c r="A557" s="10" t="s">
        <v>1238</v>
      </c>
      <c r="B557" s="16"/>
      <c r="C557" s="11">
        <v>41380.406000000003</v>
      </c>
      <c r="D557" s="11"/>
      <c r="E557">
        <f t="shared" si="53"/>
        <v>-1268.0051623565125</v>
      </c>
      <c r="F557">
        <f t="shared" si="51"/>
        <v>-1268</v>
      </c>
      <c r="G557">
        <f t="shared" si="54"/>
        <v>-1.2869999998656567E-2</v>
      </c>
      <c r="I557">
        <f t="shared" si="56"/>
        <v>-1.2869999998656567E-2</v>
      </c>
      <c r="S557" s="2">
        <f t="shared" si="55"/>
        <v>26361.906000000003</v>
      </c>
      <c r="W557" s="5"/>
      <c r="AE557" t="s">
        <v>1262</v>
      </c>
    </row>
    <row r="558" spans="1:36" x14ac:dyDescent="0.2">
      <c r="A558" s="56" t="s">
        <v>1008</v>
      </c>
      <c r="B558" s="57" t="s">
        <v>1438</v>
      </c>
      <c r="C558" s="56">
        <v>41390.368000000002</v>
      </c>
      <c r="D558" s="56" t="s">
        <v>1455</v>
      </c>
      <c r="E558">
        <f t="shared" si="53"/>
        <v>-1264.0092497234803</v>
      </c>
      <c r="F558">
        <f t="shared" si="51"/>
        <v>-1264</v>
      </c>
      <c r="G558">
        <f t="shared" si="54"/>
        <v>-2.305999999953201E-2</v>
      </c>
      <c r="I558">
        <f t="shared" si="56"/>
        <v>-2.305999999953201E-2</v>
      </c>
      <c r="S558" s="2">
        <f t="shared" si="55"/>
        <v>26371.868000000002</v>
      </c>
      <c r="W558" s="5"/>
      <c r="AE558" t="s">
        <v>1262</v>
      </c>
      <c r="AH558" t="s">
        <v>1263</v>
      </c>
      <c r="AJ558" t="s">
        <v>1260</v>
      </c>
    </row>
    <row r="559" spans="1:36" x14ac:dyDescent="0.2">
      <c r="A559" s="10" t="s">
        <v>1238</v>
      </c>
      <c r="B559" s="16"/>
      <c r="C559" s="11">
        <v>41390.370000000003</v>
      </c>
      <c r="D559" s="11"/>
      <c r="E559">
        <f t="shared" si="53"/>
        <v>-1264.0084474924756</v>
      </c>
      <c r="F559">
        <f t="shared" si="51"/>
        <v>-1264</v>
      </c>
      <c r="G559">
        <f t="shared" si="54"/>
        <v>-2.1059999999124557E-2</v>
      </c>
      <c r="I559">
        <f t="shared" si="56"/>
        <v>-2.1059999999124557E-2</v>
      </c>
      <c r="S559" s="2">
        <f t="shared" si="55"/>
        <v>26371.870000000003</v>
      </c>
      <c r="W559" s="5"/>
      <c r="AE559" t="s">
        <v>1262</v>
      </c>
      <c r="AF559">
        <v>16</v>
      </c>
    </row>
    <row r="560" spans="1:36" x14ac:dyDescent="0.2">
      <c r="A560" s="56" t="s">
        <v>2315</v>
      </c>
      <c r="B560" s="57" t="s">
        <v>1438</v>
      </c>
      <c r="C560" s="56">
        <v>41390.377</v>
      </c>
      <c r="D560" s="56" t="s">
        <v>1455</v>
      </c>
      <c r="E560">
        <f t="shared" si="53"/>
        <v>-1264.0056396839611</v>
      </c>
      <c r="F560">
        <f t="shared" si="51"/>
        <v>-1264</v>
      </c>
      <c r="G560">
        <f t="shared" si="54"/>
        <v>-1.4060000001336448E-2</v>
      </c>
      <c r="I560">
        <f t="shared" si="56"/>
        <v>-1.4060000001336448E-2</v>
      </c>
      <c r="S560" s="2">
        <f t="shared" si="55"/>
        <v>26371.877</v>
      </c>
      <c r="W560" s="5"/>
      <c r="AE560" t="s">
        <v>1262</v>
      </c>
    </row>
    <row r="561" spans="1:36" x14ac:dyDescent="0.2">
      <c r="A561" s="10" t="s">
        <v>1431</v>
      </c>
      <c r="B561" s="16"/>
      <c r="C561" s="11">
        <v>41395.360999999997</v>
      </c>
      <c r="D561" s="11"/>
      <c r="E561">
        <f t="shared" si="53"/>
        <v>-1262.0064800209395</v>
      </c>
      <c r="F561">
        <f t="shared" si="51"/>
        <v>-1262</v>
      </c>
      <c r="G561">
        <f t="shared" si="54"/>
        <v>-1.6155000004800968E-2</v>
      </c>
      <c r="I561">
        <f t="shared" si="56"/>
        <v>-1.6155000004800968E-2</v>
      </c>
      <c r="S561" s="2">
        <f t="shared" si="55"/>
        <v>26376.860999999997</v>
      </c>
      <c r="W561" s="5"/>
      <c r="AE561" t="s">
        <v>1262</v>
      </c>
      <c r="AF561">
        <v>8</v>
      </c>
    </row>
    <row r="562" spans="1:36" x14ac:dyDescent="0.2">
      <c r="A562" s="10" t="s">
        <v>1460</v>
      </c>
      <c r="B562" s="16"/>
      <c r="C562" s="11">
        <v>41395.360999999997</v>
      </c>
      <c r="D562" s="11"/>
      <c r="E562">
        <f t="shared" si="53"/>
        <v>-1262.0064800209395</v>
      </c>
      <c r="F562">
        <f t="shared" si="51"/>
        <v>-1262</v>
      </c>
      <c r="G562">
        <f t="shared" si="54"/>
        <v>-1.6155000004800968E-2</v>
      </c>
      <c r="J562">
        <f>+G562</f>
        <v>-1.6155000004800968E-2</v>
      </c>
      <c r="R562" t="s">
        <v>1474</v>
      </c>
      <c r="S562" s="2">
        <f t="shared" si="55"/>
        <v>26376.860999999997</v>
      </c>
      <c r="W562" s="5"/>
      <c r="AE562" t="s">
        <v>1262</v>
      </c>
    </row>
    <row r="563" spans="1:36" x14ac:dyDescent="0.2">
      <c r="A563" s="56" t="s">
        <v>1008</v>
      </c>
      <c r="B563" s="57" t="s">
        <v>1438</v>
      </c>
      <c r="C563" s="56">
        <v>41395.366000000002</v>
      </c>
      <c r="D563" s="56" t="s">
        <v>1455</v>
      </c>
      <c r="E563">
        <f t="shared" si="53"/>
        <v>-1262.0044744434267</v>
      </c>
      <c r="F563">
        <f t="shared" si="51"/>
        <v>-1262</v>
      </c>
      <c r="G563">
        <f t="shared" si="54"/>
        <v>-1.1155000000144355E-2</v>
      </c>
      <c r="I563">
        <f>G563</f>
        <v>-1.1155000000144355E-2</v>
      </c>
      <c r="S563" s="2">
        <f t="shared" si="55"/>
        <v>26376.866000000002</v>
      </c>
      <c r="W563" s="5"/>
      <c r="AE563" t="s">
        <v>1286</v>
      </c>
      <c r="AH563" t="s">
        <v>1213</v>
      </c>
      <c r="AJ563" t="s">
        <v>1212</v>
      </c>
    </row>
    <row r="564" spans="1:36" x14ac:dyDescent="0.2">
      <c r="A564" s="10" t="s">
        <v>1238</v>
      </c>
      <c r="B564" s="16"/>
      <c r="C564" s="11">
        <v>41400.349000000002</v>
      </c>
      <c r="D564" s="11"/>
      <c r="E564">
        <f t="shared" si="53"/>
        <v>-1260.005715895906</v>
      </c>
      <c r="F564">
        <f t="shared" si="51"/>
        <v>-1260</v>
      </c>
      <c r="G564">
        <f t="shared" si="54"/>
        <v>-1.4250000000174623E-2</v>
      </c>
      <c r="I564">
        <f>G564</f>
        <v>-1.4250000000174623E-2</v>
      </c>
      <c r="S564" s="2">
        <f t="shared" si="55"/>
        <v>26381.849000000002</v>
      </c>
      <c r="W564" s="5"/>
      <c r="AE564" t="s">
        <v>1286</v>
      </c>
    </row>
    <row r="565" spans="1:36" x14ac:dyDescent="0.2">
      <c r="A565" s="10" t="s">
        <v>1238</v>
      </c>
      <c r="B565" s="16"/>
      <c r="C565" s="11">
        <v>41405.338000000003</v>
      </c>
      <c r="D565" s="11"/>
      <c r="E565">
        <f t="shared" si="53"/>
        <v>-1258.0045506553713</v>
      </c>
      <c r="F565">
        <f t="shared" si="51"/>
        <v>-1258</v>
      </c>
      <c r="G565">
        <f t="shared" si="54"/>
        <v>-1.134499999898253E-2</v>
      </c>
      <c r="I565">
        <f>G565</f>
        <v>-1.134499999898253E-2</v>
      </c>
      <c r="S565" s="2">
        <f t="shared" si="55"/>
        <v>26386.838000000003</v>
      </c>
      <c r="W565" s="5"/>
      <c r="AE565" t="s">
        <v>1262</v>
      </c>
      <c r="AF565">
        <v>7</v>
      </c>
    </row>
    <row r="566" spans="1:36" x14ac:dyDescent="0.2">
      <c r="A566" s="56" t="s">
        <v>974</v>
      </c>
      <c r="B566" s="57" t="s">
        <v>1438</v>
      </c>
      <c r="C566" s="56">
        <v>41422.78</v>
      </c>
      <c r="D566" s="56" t="s">
        <v>1455</v>
      </c>
      <c r="E566">
        <f t="shared" si="53"/>
        <v>-1251.0082940657976</v>
      </c>
      <c r="F566">
        <f t="shared" si="51"/>
        <v>-1251</v>
      </c>
      <c r="G566">
        <f t="shared" si="54"/>
        <v>-2.0677500004239846E-2</v>
      </c>
      <c r="I566">
        <f>G566</f>
        <v>-2.0677500004239846E-2</v>
      </c>
      <c r="S566" s="2">
        <f t="shared" si="55"/>
        <v>26404.28</v>
      </c>
      <c r="W566" s="5"/>
      <c r="AE566" t="s">
        <v>1286</v>
      </c>
      <c r="AJ566" t="s">
        <v>1283</v>
      </c>
    </row>
    <row r="567" spans="1:36" x14ac:dyDescent="0.2">
      <c r="A567" s="10" t="s">
        <v>1429</v>
      </c>
      <c r="B567" s="16"/>
      <c r="C567" s="11">
        <v>41500.069600000003</v>
      </c>
      <c r="D567" s="11"/>
      <c r="E567">
        <f t="shared" si="53"/>
        <v>-1220.0062373460585</v>
      </c>
      <c r="F567">
        <f t="shared" si="51"/>
        <v>-1220</v>
      </c>
      <c r="G567">
        <f t="shared" si="54"/>
        <v>-1.5549999996437691E-2</v>
      </c>
      <c r="J567">
        <f>+G567</f>
        <v>-1.5549999996437691E-2</v>
      </c>
      <c r="S567" s="2">
        <f t="shared" si="55"/>
        <v>26481.569600000003</v>
      </c>
      <c r="W567" s="5"/>
      <c r="AE567" t="s">
        <v>1262</v>
      </c>
      <c r="AF567">
        <v>15</v>
      </c>
    </row>
    <row r="568" spans="1:36" x14ac:dyDescent="0.2">
      <c r="A568" s="10" t="s">
        <v>1239</v>
      </c>
      <c r="B568" s="16"/>
      <c r="C568" s="11">
        <v>41512.531999999999</v>
      </c>
      <c r="D568" s="11"/>
      <c r="E568">
        <f t="shared" si="53"/>
        <v>-1215.0073755112974</v>
      </c>
      <c r="F568">
        <f t="shared" si="51"/>
        <v>-1215</v>
      </c>
      <c r="G568">
        <f t="shared" si="54"/>
        <v>-1.8387500000244472E-2</v>
      </c>
      <c r="I568">
        <f t="shared" ref="I568:I580" si="57">G568</f>
        <v>-1.8387500000244472E-2</v>
      </c>
      <c r="S568" s="2">
        <f t="shared" si="55"/>
        <v>26494.031999999999</v>
      </c>
      <c r="W568" s="5"/>
      <c r="AE568" t="s">
        <v>1286</v>
      </c>
      <c r="AF568" t="s">
        <v>1212</v>
      </c>
    </row>
    <row r="569" spans="1:36" x14ac:dyDescent="0.2">
      <c r="A569" s="10" t="s">
        <v>1431</v>
      </c>
      <c r="B569" s="16"/>
      <c r="C569" s="11">
        <v>41512.534</v>
      </c>
      <c r="D569" s="11"/>
      <c r="E569">
        <f t="shared" si="53"/>
        <v>-1215.0065732802927</v>
      </c>
      <c r="F569">
        <f t="shared" si="51"/>
        <v>-1215</v>
      </c>
      <c r="G569">
        <f t="shared" si="54"/>
        <v>-1.6387499999837019E-2</v>
      </c>
      <c r="I569">
        <f t="shared" si="57"/>
        <v>-1.6387499999837019E-2</v>
      </c>
      <c r="S569" s="2">
        <f t="shared" si="55"/>
        <v>26494.034</v>
      </c>
      <c r="W569" s="5"/>
      <c r="AE569" t="s">
        <v>1286</v>
      </c>
      <c r="AF569" t="s">
        <v>1317</v>
      </c>
    </row>
    <row r="570" spans="1:36" x14ac:dyDescent="0.2">
      <c r="A570" s="10" t="s">
        <v>1239</v>
      </c>
      <c r="B570" s="16"/>
      <c r="C570" s="11">
        <v>41522.5</v>
      </c>
      <c r="D570" s="11"/>
      <c r="E570">
        <f t="shared" si="53"/>
        <v>-1211.0090561852514</v>
      </c>
      <c r="F570">
        <f t="shared" si="51"/>
        <v>-1211</v>
      </c>
      <c r="G570">
        <f t="shared" si="54"/>
        <v>-2.2577499999897555E-2</v>
      </c>
      <c r="I570">
        <f t="shared" si="57"/>
        <v>-2.2577499999897555E-2</v>
      </c>
      <c r="S570" s="2">
        <f t="shared" si="55"/>
        <v>26504</v>
      </c>
      <c r="W570" s="5"/>
      <c r="AE570" t="s">
        <v>1286</v>
      </c>
      <c r="AF570" t="s">
        <v>1318</v>
      </c>
    </row>
    <row r="571" spans="1:36" x14ac:dyDescent="0.2">
      <c r="A571" s="10" t="s">
        <v>1239</v>
      </c>
      <c r="B571" s="16"/>
      <c r="C571" s="11">
        <v>41522.504999999997</v>
      </c>
      <c r="D571" s="11"/>
      <c r="E571">
        <f t="shared" si="53"/>
        <v>-1211.0070506077413</v>
      </c>
      <c r="F571">
        <f t="shared" si="51"/>
        <v>-1211</v>
      </c>
      <c r="G571">
        <f t="shared" si="54"/>
        <v>-1.7577500002516899E-2</v>
      </c>
      <c r="I571">
        <f t="shared" si="57"/>
        <v>-1.7577500002516899E-2</v>
      </c>
      <c r="S571" s="2">
        <f t="shared" si="55"/>
        <v>26504.004999999997</v>
      </c>
      <c r="W571" s="5"/>
      <c r="AE571" t="s">
        <v>1262</v>
      </c>
      <c r="AF571">
        <v>20</v>
      </c>
    </row>
    <row r="572" spans="1:36" x14ac:dyDescent="0.2">
      <c r="A572" s="56" t="s">
        <v>3545</v>
      </c>
      <c r="B572" s="57" t="s">
        <v>1438</v>
      </c>
      <c r="C572" s="56">
        <v>41537.466999999997</v>
      </c>
      <c r="D572" s="56" t="s">
        <v>1455</v>
      </c>
      <c r="E572">
        <f t="shared" si="53"/>
        <v>-1205.0055604636509</v>
      </c>
      <c r="F572">
        <f t="shared" si="51"/>
        <v>-1205</v>
      </c>
      <c r="G572">
        <f t="shared" si="54"/>
        <v>-1.3862500003597233E-2</v>
      </c>
      <c r="I572">
        <f t="shared" si="57"/>
        <v>-1.3862500003597233E-2</v>
      </c>
      <c r="S572" s="2">
        <f t="shared" si="55"/>
        <v>26518.966999999997</v>
      </c>
      <c r="W572" s="5"/>
      <c r="AE572" t="s">
        <v>1262</v>
      </c>
      <c r="AF572">
        <v>14</v>
      </c>
      <c r="AH572" t="s">
        <v>1213</v>
      </c>
      <c r="AJ572" t="s">
        <v>1212</v>
      </c>
    </row>
    <row r="573" spans="1:36" x14ac:dyDescent="0.2">
      <c r="A573" s="56" t="s">
        <v>974</v>
      </c>
      <c r="B573" s="57" t="s">
        <v>1438</v>
      </c>
      <c r="C573" s="56">
        <v>41552.410000000003</v>
      </c>
      <c r="D573" s="56" t="s">
        <v>1455</v>
      </c>
      <c r="E573">
        <f t="shared" si="53"/>
        <v>-1199.0116915140995</v>
      </c>
      <c r="F573">
        <f t="shared" si="51"/>
        <v>-1199</v>
      </c>
      <c r="G573">
        <f t="shared" si="54"/>
        <v>-2.9147499997634441E-2</v>
      </c>
      <c r="I573">
        <f t="shared" si="57"/>
        <v>-2.9147499997634441E-2</v>
      </c>
      <c r="S573" s="2">
        <f t="shared" si="55"/>
        <v>26533.910000000003</v>
      </c>
      <c r="W573" s="5"/>
      <c r="AE573" t="s">
        <v>1262</v>
      </c>
      <c r="AF573">
        <v>7</v>
      </c>
    </row>
    <row r="574" spans="1:36" x14ac:dyDescent="0.2">
      <c r="A574" s="56" t="s">
        <v>3545</v>
      </c>
      <c r="B574" s="57" t="s">
        <v>1438</v>
      </c>
      <c r="C574" s="56">
        <v>41562.396999999997</v>
      </c>
      <c r="D574" s="56" t="s">
        <v>1455</v>
      </c>
      <c r="E574">
        <f t="shared" si="53"/>
        <v>-1195.0057509935143</v>
      </c>
      <c r="F574">
        <f t="shared" si="51"/>
        <v>-1195</v>
      </c>
      <c r="G574">
        <f t="shared" si="54"/>
        <v>-1.433750000433065E-2</v>
      </c>
      <c r="I574">
        <f t="shared" si="57"/>
        <v>-1.433750000433065E-2</v>
      </c>
      <c r="S574" s="2">
        <f t="shared" si="55"/>
        <v>26543.896999999997</v>
      </c>
      <c r="W574" s="5"/>
      <c r="AE574" t="s">
        <v>1262</v>
      </c>
      <c r="AF574">
        <v>10</v>
      </c>
      <c r="AH574" t="s">
        <v>1213</v>
      </c>
      <c r="AJ574" t="s">
        <v>1212</v>
      </c>
    </row>
    <row r="575" spans="1:36" x14ac:dyDescent="0.2">
      <c r="A575" s="10" t="s">
        <v>1240</v>
      </c>
      <c r="B575" s="16"/>
      <c r="C575" s="11">
        <v>41562.398999999998</v>
      </c>
      <c r="D575" s="11"/>
      <c r="E575">
        <f t="shared" si="53"/>
        <v>-1195.0049487625097</v>
      </c>
      <c r="F575">
        <f t="shared" si="51"/>
        <v>-1195</v>
      </c>
      <c r="G575">
        <f t="shared" si="54"/>
        <v>-1.2337500003923196E-2</v>
      </c>
      <c r="I575">
        <f t="shared" si="57"/>
        <v>-1.2337500003923196E-2</v>
      </c>
      <c r="S575" s="2">
        <f t="shared" si="55"/>
        <v>26543.898999999998</v>
      </c>
      <c r="W575" s="5"/>
      <c r="AE575" t="s">
        <v>1262</v>
      </c>
    </row>
    <row r="576" spans="1:36" x14ac:dyDescent="0.2">
      <c r="A576" s="10" t="s">
        <v>1240</v>
      </c>
      <c r="B576" s="16"/>
      <c r="C576" s="11">
        <v>41582.343000000001</v>
      </c>
      <c r="D576" s="11"/>
      <c r="E576">
        <f t="shared" si="53"/>
        <v>-1187.0051011863993</v>
      </c>
      <c r="F576">
        <f t="shared" si="51"/>
        <v>-1187</v>
      </c>
      <c r="G576">
        <f t="shared" si="54"/>
        <v>-1.2717500001599547E-2</v>
      </c>
      <c r="I576">
        <f t="shared" si="57"/>
        <v>-1.2717500001599547E-2</v>
      </c>
      <c r="S576" s="2">
        <f t="shared" si="55"/>
        <v>26563.843000000001</v>
      </c>
      <c r="W576" s="5"/>
      <c r="AE576" t="s">
        <v>1262</v>
      </c>
      <c r="AF576">
        <v>11</v>
      </c>
    </row>
    <row r="577" spans="1:32" x14ac:dyDescent="0.2">
      <c r="A577" s="10" t="s">
        <v>1240</v>
      </c>
      <c r="B577" s="16"/>
      <c r="C577" s="11">
        <v>41587.324000000001</v>
      </c>
      <c r="D577" s="11"/>
      <c r="E577">
        <f t="shared" si="53"/>
        <v>-1185.0071448698832</v>
      </c>
      <c r="F577">
        <f t="shared" si="51"/>
        <v>-1185</v>
      </c>
      <c r="G577">
        <f t="shared" si="54"/>
        <v>-1.7812500002037268E-2</v>
      </c>
      <c r="I577">
        <f t="shared" si="57"/>
        <v>-1.7812500002037268E-2</v>
      </c>
      <c r="S577" s="2">
        <f t="shared" si="55"/>
        <v>26568.824000000001</v>
      </c>
      <c r="W577" s="5"/>
      <c r="AE577" t="s">
        <v>1262</v>
      </c>
    </row>
    <row r="578" spans="1:32" x14ac:dyDescent="0.2">
      <c r="A578" s="56" t="s">
        <v>1025</v>
      </c>
      <c r="B578" s="57" t="s">
        <v>1438</v>
      </c>
      <c r="C578" s="56">
        <v>41592.307000000001</v>
      </c>
      <c r="D578" s="56" t="s">
        <v>1455</v>
      </c>
      <c r="E578">
        <f t="shared" si="53"/>
        <v>-1183.0083863223624</v>
      </c>
      <c r="F578">
        <f t="shared" si="51"/>
        <v>-1183</v>
      </c>
      <c r="G578">
        <f t="shared" si="54"/>
        <v>-2.0907500002067536E-2</v>
      </c>
      <c r="I578">
        <f t="shared" si="57"/>
        <v>-2.0907500002067536E-2</v>
      </c>
      <c r="S578" s="2">
        <f t="shared" si="55"/>
        <v>26573.807000000001</v>
      </c>
      <c r="W578" s="5"/>
    </row>
    <row r="579" spans="1:32" x14ac:dyDescent="0.2">
      <c r="A579" s="10" t="s">
        <v>1241</v>
      </c>
      <c r="B579" s="16"/>
      <c r="C579" s="11">
        <v>41592.313000000002</v>
      </c>
      <c r="D579" s="11"/>
      <c r="E579">
        <f t="shared" si="53"/>
        <v>-1183.0059796293485</v>
      </c>
      <c r="F579">
        <f t="shared" si="51"/>
        <v>-1183</v>
      </c>
      <c r="G579">
        <f t="shared" si="54"/>
        <v>-1.4907500000845175E-2</v>
      </c>
      <c r="I579">
        <f t="shared" si="57"/>
        <v>-1.4907500000845175E-2</v>
      </c>
      <c r="S579" s="2">
        <f t="shared" si="55"/>
        <v>26573.813000000002</v>
      </c>
      <c r="W579" s="5"/>
      <c r="AE579" t="s">
        <v>1262</v>
      </c>
      <c r="AF579">
        <v>24</v>
      </c>
    </row>
    <row r="580" spans="1:32" x14ac:dyDescent="0.2">
      <c r="A580" s="10" t="s">
        <v>1241</v>
      </c>
      <c r="B580" s="16"/>
      <c r="C580" s="11">
        <v>41597.302000000003</v>
      </c>
      <c r="D580" s="11"/>
      <c r="E580">
        <f t="shared" si="53"/>
        <v>-1181.0048143888141</v>
      </c>
      <c r="F580">
        <f t="shared" si="51"/>
        <v>-1181</v>
      </c>
      <c r="G580">
        <f t="shared" si="54"/>
        <v>-1.2002499999653082E-2</v>
      </c>
      <c r="I580">
        <f t="shared" si="57"/>
        <v>-1.2002499999653082E-2</v>
      </c>
      <c r="S580" s="2">
        <f t="shared" si="55"/>
        <v>26578.802000000003</v>
      </c>
      <c r="W580" s="5"/>
      <c r="AE580" t="s">
        <v>1262</v>
      </c>
      <c r="AF580">
        <v>16</v>
      </c>
    </row>
    <row r="581" spans="1:32" x14ac:dyDescent="0.2">
      <c r="A581" s="10" t="s">
        <v>1428</v>
      </c>
      <c r="B581" s="16"/>
      <c r="C581" s="11">
        <v>41679.571499999998</v>
      </c>
      <c r="D581" s="11"/>
      <c r="E581">
        <f t="shared" si="53"/>
        <v>-1148.0052425796148</v>
      </c>
      <c r="F581">
        <f t="shared" si="51"/>
        <v>-1148</v>
      </c>
      <c r="G581">
        <f t="shared" si="54"/>
        <v>-1.30700000008801E-2</v>
      </c>
      <c r="J581">
        <f>+G581</f>
        <v>-1.30700000008801E-2</v>
      </c>
      <c r="S581" s="2">
        <f t="shared" si="55"/>
        <v>26661.071499999998</v>
      </c>
      <c r="U581" t="s">
        <v>1427</v>
      </c>
      <c r="W581" s="5"/>
      <c r="AE581" t="s">
        <v>1262</v>
      </c>
    </row>
    <row r="582" spans="1:32" x14ac:dyDescent="0.2">
      <c r="A582" s="10" t="s">
        <v>1431</v>
      </c>
      <c r="B582" s="16"/>
      <c r="C582" s="11">
        <v>41719.465100000001</v>
      </c>
      <c r="D582" s="11"/>
      <c r="E582">
        <f t="shared" si="53"/>
        <v>-1132.0033011805829</v>
      </c>
      <c r="F582">
        <f t="shared" si="51"/>
        <v>-1132</v>
      </c>
      <c r="G582">
        <f t="shared" si="54"/>
        <v>-8.2299999994575046E-3</v>
      </c>
      <c r="J582">
        <f>+G582</f>
        <v>-8.2299999994575046E-3</v>
      </c>
      <c r="S582" s="2">
        <f t="shared" si="55"/>
        <v>26700.965100000001</v>
      </c>
      <c r="W582" s="5"/>
      <c r="AE582" t="s">
        <v>1262</v>
      </c>
      <c r="AF582">
        <v>10</v>
      </c>
    </row>
    <row r="583" spans="1:32" x14ac:dyDescent="0.2">
      <c r="A583" s="10" t="s">
        <v>1428</v>
      </c>
      <c r="B583" s="16"/>
      <c r="C583" s="11">
        <v>41724.446499999998</v>
      </c>
      <c r="D583" s="11"/>
      <c r="E583">
        <f t="shared" si="53"/>
        <v>-1130.005184417867</v>
      </c>
      <c r="F583">
        <f t="shared" si="51"/>
        <v>-1130</v>
      </c>
      <c r="G583">
        <f t="shared" si="54"/>
        <v>-1.2925000002724119E-2</v>
      </c>
      <c r="J583">
        <f>+G583</f>
        <v>-1.2925000002724119E-2</v>
      </c>
      <c r="S583" s="2">
        <f t="shared" si="55"/>
        <v>26705.946499999998</v>
      </c>
      <c r="W583" s="5"/>
      <c r="AE583" t="s">
        <v>1262</v>
      </c>
      <c r="AF583">
        <v>15</v>
      </c>
    </row>
    <row r="584" spans="1:32" x14ac:dyDescent="0.2">
      <c r="A584" s="10" t="s">
        <v>1243</v>
      </c>
      <c r="B584" s="16"/>
      <c r="C584" s="11">
        <v>41741.898000000001</v>
      </c>
      <c r="D584" s="11"/>
      <c r="E584">
        <f t="shared" si="53"/>
        <v>-1123.0051172310193</v>
      </c>
      <c r="F584">
        <f t="shared" si="51"/>
        <v>-1123</v>
      </c>
      <c r="G584">
        <f t="shared" si="54"/>
        <v>-1.2757500000589062E-2</v>
      </c>
      <c r="I584">
        <f t="shared" ref="I584:I593" si="58">G584</f>
        <v>-1.2757500000589062E-2</v>
      </c>
      <c r="S584" s="2">
        <f t="shared" si="55"/>
        <v>26723.398000000001</v>
      </c>
      <c r="W584" s="5"/>
      <c r="AE584" t="s">
        <v>1262</v>
      </c>
    </row>
    <row r="585" spans="1:32" x14ac:dyDescent="0.2">
      <c r="A585" s="10" t="s">
        <v>1243</v>
      </c>
      <c r="B585" s="16"/>
      <c r="C585" s="11">
        <v>41759.339999999997</v>
      </c>
      <c r="D585" s="11"/>
      <c r="E585">
        <f t="shared" si="53"/>
        <v>-1116.0088606414454</v>
      </c>
      <c r="F585">
        <f t="shared" ref="F585:F648" si="59">ROUND(2*E585,0)/2</f>
        <v>-1116</v>
      </c>
      <c r="G585">
        <f t="shared" si="54"/>
        <v>-2.2090000005846377E-2</v>
      </c>
      <c r="I585">
        <f t="shared" si="58"/>
        <v>-2.2090000005846377E-2</v>
      </c>
      <c r="S585" s="2">
        <f t="shared" si="55"/>
        <v>26740.839999999997</v>
      </c>
      <c r="W585" s="5"/>
      <c r="AE585" t="s">
        <v>1262</v>
      </c>
    </row>
    <row r="586" spans="1:32" x14ac:dyDescent="0.2">
      <c r="A586" s="10" t="s">
        <v>1243</v>
      </c>
      <c r="B586" s="16"/>
      <c r="C586" s="11">
        <v>41759.349000000002</v>
      </c>
      <c r="D586" s="11"/>
      <c r="E586">
        <f t="shared" si="53"/>
        <v>-1116.0052506019233</v>
      </c>
      <c r="F586">
        <f t="shared" si="59"/>
        <v>-1116</v>
      </c>
      <c r="G586">
        <f t="shared" si="54"/>
        <v>-1.3090000000374857E-2</v>
      </c>
      <c r="I586">
        <f t="shared" si="58"/>
        <v>-1.3090000000374857E-2</v>
      </c>
      <c r="S586" s="2">
        <f t="shared" si="55"/>
        <v>26740.849000000002</v>
      </c>
      <c r="W586" s="5"/>
      <c r="AE586" t="s">
        <v>1262</v>
      </c>
      <c r="AF586">
        <v>19</v>
      </c>
    </row>
    <row r="587" spans="1:32" x14ac:dyDescent="0.2">
      <c r="A587" s="10" t="s">
        <v>1243</v>
      </c>
      <c r="B587" s="16"/>
      <c r="C587" s="11">
        <v>41759.35</v>
      </c>
      <c r="D587" s="11"/>
      <c r="E587">
        <f t="shared" si="53"/>
        <v>-1116.0048494864225</v>
      </c>
      <c r="F587">
        <f t="shared" si="59"/>
        <v>-1116</v>
      </c>
      <c r="G587">
        <f t="shared" si="54"/>
        <v>-1.2090000003809109E-2</v>
      </c>
      <c r="I587">
        <f t="shared" si="58"/>
        <v>-1.2090000003809109E-2</v>
      </c>
      <c r="S587" s="2">
        <f t="shared" si="55"/>
        <v>26740.85</v>
      </c>
      <c r="W587" s="5"/>
      <c r="AE587" t="s">
        <v>1262</v>
      </c>
      <c r="AF587">
        <v>16</v>
      </c>
    </row>
    <row r="588" spans="1:32" x14ac:dyDescent="0.2">
      <c r="A588" s="10" t="s">
        <v>1243</v>
      </c>
      <c r="B588" s="16"/>
      <c r="C588" s="11">
        <v>41761.843000000001</v>
      </c>
      <c r="D588" s="11"/>
      <c r="E588">
        <f t="shared" si="53"/>
        <v>-1115.0048685394079</v>
      </c>
      <c r="F588">
        <f t="shared" si="59"/>
        <v>-1115</v>
      </c>
      <c r="G588">
        <f t="shared" si="54"/>
        <v>-1.2137500001699664E-2</v>
      </c>
      <c r="I588">
        <f t="shared" si="58"/>
        <v>-1.2137500001699664E-2</v>
      </c>
      <c r="S588" s="2">
        <f t="shared" si="55"/>
        <v>26743.343000000001</v>
      </c>
      <c r="W588" s="5"/>
      <c r="AE588" t="s">
        <v>1262</v>
      </c>
      <c r="AF588">
        <v>20</v>
      </c>
    </row>
    <row r="589" spans="1:32" x14ac:dyDescent="0.2">
      <c r="A589" s="10" t="s">
        <v>1243</v>
      </c>
      <c r="B589" s="16"/>
      <c r="C589" s="11">
        <v>41764.334000000003</v>
      </c>
      <c r="D589" s="11"/>
      <c r="E589">
        <f t="shared" si="53"/>
        <v>-1114.0056898233979</v>
      </c>
      <c r="F589">
        <f t="shared" si="59"/>
        <v>-1114</v>
      </c>
      <c r="G589">
        <f t="shared" si="54"/>
        <v>-1.4184999999997672E-2</v>
      </c>
      <c r="I589">
        <f t="shared" si="58"/>
        <v>-1.4184999999997672E-2</v>
      </c>
      <c r="S589" s="2">
        <f t="shared" si="55"/>
        <v>26745.834000000003</v>
      </c>
      <c r="W589" s="5"/>
      <c r="AE589" t="s">
        <v>1262</v>
      </c>
    </row>
    <row r="590" spans="1:32" x14ac:dyDescent="0.2">
      <c r="A590" s="56" t="s">
        <v>3545</v>
      </c>
      <c r="B590" s="57" t="s">
        <v>1438</v>
      </c>
      <c r="C590" s="56">
        <v>41764.338000000003</v>
      </c>
      <c r="D590" s="56" t="s">
        <v>1455</v>
      </c>
      <c r="E590">
        <f t="shared" si="53"/>
        <v>-1114.0040853613889</v>
      </c>
      <c r="F590">
        <f t="shared" si="59"/>
        <v>-1114</v>
      </c>
      <c r="G590">
        <f t="shared" si="54"/>
        <v>-1.0184999999182764E-2</v>
      </c>
      <c r="I590">
        <f t="shared" si="58"/>
        <v>-1.0184999999182764E-2</v>
      </c>
      <c r="S590" s="2">
        <f t="shared" si="55"/>
        <v>26745.838000000003</v>
      </c>
      <c r="W590" s="5"/>
      <c r="AE590" t="s">
        <v>1262</v>
      </c>
      <c r="AF590">
        <v>7</v>
      </c>
    </row>
    <row r="591" spans="1:32" x14ac:dyDescent="0.2">
      <c r="A591" s="56" t="s">
        <v>3545</v>
      </c>
      <c r="B591" s="57" t="s">
        <v>1438</v>
      </c>
      <c r="C591" s="56">
        <v>41764.339999999997</v>
      </c>
      <c r="D591" s="56" t="s">
        <v>1455</v>
      </c>
      <c r="E591">
        <f t="shared" si="53"/>
        <v>-1114.0032831303872</v>
      </c>
      <c r="F591">
        <f t="shared" si="59"/>
        <v>-1114</v>
      </c>
      <c r="G591">
        <f t="shared" si="54"/>
        <v>-8.1850000060512684E-3</v>
      </c>
      <c r="I591">
        <f t="shared" si="58"/>
        <v>-8.1850000060512684E-3</v>
      </c>
      <c r="S591" s="2">
        <f t="shared" si="55"/>
        <v>26745.839999999997</v>
      </c>
      <c r="W591" s="5"/>
      <c r="AE591" t="s">
        <v>1262</v>
      </c>
    </row>
    <row r="592" spans="1:32" x14ac:dyDescent="0.2">
      <c r="A592" s="10" t="s">
        <v>1244</v>
      </c>
      <c r="B592" s="16"/>
      <c r="C592" s="11">
        <v>41786.773999999998</v>
      </c>
      <c r="D592" s="11"/>
      <c r="E592">
        <f t="shared" si="53"/>
        <v>-1105.0046579537704</v>
      </c>
      <c r="F592">
        <f t="shared" si="59"/>
        <v>-1105</v>
      </c>
      <c r="G592">
        <f t="shared" si="54"/>
        <v>-1.1612500005867332E-2</v>
      </c>
      <c r="I592">
        <f t="shared" si="58"/>
        <v>-1.1612500005867332E-2</v>
      </c>
      <c r="S592" s="2">
        <f t="shared" si="55"/>
        <v>26768.273999999998</v>
      </c>
      <c r="W592" s="5"/>
      <c r="AE592" t="s">
        <v>1262</v>
      </c>
    </row>
    <row r="593" spans="1:36" x14ac:dyDescent="0.2">
      <c r="A593" s="10" t="s">
        <v>1244</v>
      </c>
      <c r="B593" s="16"/>
      <c r="C593" s="11">
        <v>41821.678</v>
      </c>
      <c r="D593" s="11"/>
      <c r="E593">
        <f t="shared" si="53"/>
        <v>-1091.0041224645743</v>
      </c>
      <c r="F593">
        <f t="shared" si="59"/>
        <v>-1091</v>
      </c>
      <c r="G593">
        <f t="shared" si="54"/>
        <v>-1.0277499997755513E-2</v>
      </c>
      <c r="I593">
        <f t="shared" si="58"/>
        <v>-1.0277499997755513E-2</v>
      </c>
      <c r="S593" s="2">
        <f t="shared" si="55"/>
        <v>26803.178</v>
      </c>
      <c r="W593" s="5"/>
      <c r="AE593" t="s">
        <v>1262</v>
      </c>
    </row>
    <row r="594" spans="1:36" x14ac:dyDescent="0.2">
      <c r="A594" s="10" t="s">
        <v>1429</v>
      </c>
      <c r="B594" s="16"/>
      <c r="C594" s="11">
        <v>41864.06</v>
      </c>
      <c r="D594" s="11"/>
      <c r="E594">
        <f t="shared" si="53"/>
        <v>-1074.0040452498408</v>
      </c>
      <c r="F594">
        <f t="shared" si="59"/>
        <v>-1074</v>
      </c>
      <c r="G594">
        <f t="shared" si="54"/>
        <v>-1.0085000001708977E-2</v>
      </c>
      <c r="I594">
        <f>+G594</f>
        <v>-1.0085000001708977E-2</v>
      </c>
      <c r="S594" s="2">
        <f t="shared" si="55"/>
        <v>26845.559999999998</v>
      </c>
      <c r="W594" s="5"/>
      <c r="AE594" t="s">
        <v>1262</v>
      </c>
    </row>
    <row r="595" spans="1:36" x14ac:dyDescent="0.2">
      <c r="A595" s="10" t="s">
        <v>1245</v>
      </c>
      <c r="B595" s="16"/>
      <c r="C595" s="11">
        <v>41871.542000000001</v>
      </c>
      <c r="D595" s="11"/>
      <c r="E595">
        <f t="shared" si="53"/>
        <v>-1071.0028990622918</v>
      </c>
      <c r="F595">
        <f t="shared" si="59"/>
        <v>-1071</v>
      </c>
      <c r="G595">
        <f t="shared" si="54"/>
        <v>-7.2274999984074384E-3</v>
      </c>
      <c r="I595">
        <f>G595</f>
        <v>-7.2274999984074384E-3</v>
      </c>
      <c r="S595" s="2">
        <f t="shared" si="55"/>
        <v>26853.042000000001</v>
      </c>
      <c r="W595" s="5"/>
      <c r="AE595" t="s">
        <v>1286</v>
      </c>
      <c r="AH595" t="s">
        <v>1264</v>
      </c>
      <c r="AJ595" t="s">
        <v>1260</v>
      </c>
    </row>
    <row r="596" spans="1:36" x14ac:dyDescent="0.2">
      <c r="A596" s="10" t="s">
        <v>1246</v>
      </c>
      <c r="B596" s="16"/>
      <c r="C596" s="11">
        <v>41901.457000000002</v>
      </c>
      <c r="D596" s="11"/>
      <c r="E596">
        <f t="shared" si="53"/>
        <v>-1059.0035288136301</v>
      </c>
      <c r="F596">
        <f t="shared" si="59"/>
        <v>-1059</v>
      </c>
      <c r="G596">
        <f t="shared" si="54"/>
        <v>-8.7974999987636693E-3</v>
      </c>
      <c r="I596">
        <f>G596</f>
        <v>-8.7974999987636693E-3</v>
      </c>
      <c r="S596" s="2">
        <f t="shared" si="55"/>
        <v>26882.957000000002</v>
      </c>
      <c r="W596" s="5"/>
      <c r="AE596" t="s">
        <v>1262</v>
      </c>
      <c r="AF596">
        <v>20</v>
      </c>
      <c r="AH596" t="s">
        <v>1213</v>
      </c>
      <c r="AJ596" t="s">
        <v>1212</v>
      </c>
    </row>
    <row r="597" spans="1:36" x14ac:dyDescent="0.2">
      <c r="A597" s="10" t="s">
        <v>1246</v>
      </c>
      <c r="B597" s="16"/>
      <c r="C597" s="11">
        <v>41901.463000000003</v>
      </c>
      <c r="D597" s="11"/>
      <c r="E597">
        <f t="shared" ref="E597:E660" si="60">+(C597-C$7)/C$8</f>
        <v>-1059.0011221206162</v>
      </c>
      <c r="F597">
        <f t="shared" si="59"/>
        <v>-1059</v>
      </c>
      <c r="G597">
        <f t="shared" ref="G597:G660" si="61">+C597-(C$7+F597*C$8)</f>
        <v>-2.7974999975413084E-3</v>
      </c>
      <c r="I597">
        <f>G597</f>
        <v>-2.7974999975413084E-3</v>
      </c>
      <c r="S597" s="2">
        <f t="shared" ref="S597:S660" si="62">+C597-15018.5</f>
        <v>26882.963000000003</v>
      </c>
      <c r="W597" s="5"/>
      <c r="AH597" t="s">
        <v>1213</v>
      </c>
      <c r="AJ597" t="s">
        <v>1212</v>
      </c>
    </row>
    <row r="598" spans="1:36" x14ac:dyDescent="0.2">
      <c r="A598" s="10" t="s">
        <v>1431</v>
      </c>
      <c r="B598" s="16"/>
      <c r="C598" s="11">
        <v>41901.464099999997</v>
      </c>
      <c r="D598" s="11"/>
      <c r="E598">
        <f t="shared" si="60"/>
        <v>-1059.0006808935661</v>
      </c>
      <c r="F598">
        <f t="shared" si="59"/>
        <v>-1059</v>
      </c>
      <c r="G598">
        <f t="shared" si="61"/>
        <v>-1.6975000035017729E-3</v>
      </c>
      <c r="J598">
        <f>+G598</f>
        <v>-1.6975000035017729E-3</v>
      </c>
      <c r="S598" s="2">
        <f t="shared" si="62"/>
        <v>26882.964099999997</v>
      </c>
      <c r="W598" s="5"/>
      <c r="AE598" t="s">
        <v>1262</v>
      </c>
      <c r="AF598">
        <v>15</v>
      </c>
    </row>
    <row r="599" spans="1:36" x14ac:dyDescent="0.2">
      <c r="A599" s="10" t="s">
        <v>1246</v>
      </c>
      <c r="B599" s="16"/>
      <c r="C599" s="11">
        <v>41911.425000000003</v>
      </c>
      <c r="D599" s="11"/>
      <c r="E599">
        <f t="shared" si="60"/>
        <v>-1055.0052094875839</v>
      </c>
      <c r="F599">
        <f t="shared" si="59"/>
        <v>-1055</v>
      </c>
      <c r="G599">
        <f t="shared" si="61"/>
        <v>-1.2987499998416752E-2</v>
      </c>
      <c r="I599">
        <f t="shared" ref="I599:I606" si="63">G599</f>
        <v>-1.2987499998416752E-2</v>
      </c>
      <c r="S599" s="2">
        <f t="shared" si="62"/>
        <v>26892.925000000003</v>
      </c>
      <c r="W599" s="5"/>
      <c r="AE599" t="s">
        <v>1262</v>
      </c>
      <c r="AF599">
        <v>20</v>
      </c>
      <c r="AH599" t="s">
        <v>1264</v>
      </c>
      <c r="AJ599" t="s">
        <v>1260</v>
      </c>
    </row>
    <row r="600" spans="1:36" x14ac:dyDescent="0.2">
      <c r="A600" s="56" t="s">
        <v>1034</v>
      </c>
      <c r="B600" s="57" t="s">
        <v>1438</v>
      </c>
      <c r="C600" s="56">
        <v>41911.430999999997</v>
      </c>
      <c r="D600" s="56" t="s">
        <v>1455</v>
      </c>
      <c r="E600">
        <f t="shared" si="60"/>
        <v>-1055.0028027945732</v>
      </c>
      <c r="F600">
        <f t="shared" si="59"/>
        <v>-1055</v>
      </c>
      <c r="G600">
        <f t="shared" si="61"/>
        <v>-6.9875000044703484E-3</v>
      </c>
      <c r="I600">
        <f t="shared" si="63"/>
        <v>-6.9875000044703484E-3</v>
      </c>
      <c r="S600" s="2">
        <f t="shared" si="62"/>
        <v>26892.930999999997</v>
      </c>
      <c r="W600" s="5"/>
      <c r="AE600" t="s">
        <v>1262</v>
      </c>
      <c r="AF600">
        <v>16</v>
      </c>
    </row>
    <row r="601" spans="1:36" x14ac:dyDescent="0.2">
      <c r="A601" s="56" t="s">
        <v>1037</v>
      </c>
      <c r="B601" s="57" t="s">
        <v>1438</v>
      </c>
      <c r="C601" s="56">
        <v>41913.934999999998</v>
      </c>
      <c r="D601" s="56" t="s">
        <v>1455</v>
      </c>
      <c r="E601">
        <f t="shared" si="60"/>
        <v>-1053.9984095770349</v>
      </c>
      <c r="F601">
        <f t="shared" si="59"/>
        <v>-1054</v>
      </c>
      <c r="G601">
        <f t="shared" si="61"/>
        <v>3.9649999962421134E-3</v>
      </c>
      <c r="I601">
        <f t="shared" si="63"/>
        <v>3.9649999962421134E-3</v>
      </c>
      <c r="S601" s="2">
        <f t="shared" si="62"/>
        <v>26895.434999999998</v>
      </c>
      <c r="W601" s="5"/>
      <c r="AE601" t="s">
        <v>1262</v>
      </c>
      <c r="AF601">
        <v>5</v>
      </c>
      <c r="AH601" t="s">
        <v>1213</v>
      </c>
      <c r="AJ601" t="s">
        <v>1212</v>
      </c>
    </row>
    <row r="602" spans="1:36" x14ac:dyDescent="0.2">
      <c r="A602" s="56" t="s">
        <v>3545</v>
      </c>
      <c r="B602" s="57" t="s">
        <v>1438</v>
      </c>
      <c r="C602" s="56">
        <v>41916.417000000001</v>
      </c>
      <c r="D602" s="56" t="s">
        <v>1455</v>
      </c>
      <c r="E602">
        <f t="shared" si="60"/>
        <v>-1053.002840900544</v>
      </c>
      <c r="F602">
        <f t="shared" si="59"/>
        <v>-1053</v>
      </c>
      <c r="G602">
        <f t="shared" si="61"/>
        <v>-7.0825000002514571E-3</v>
      </c>
      <c r="I602">
        <f t="shared" si="63"/>
        <v>-7.0825000002514571E-3</v>
      </c>
      <c r="S602" s="2">
        <f t="shared" si="62"/>
        <v>26897.917000000001</v>
      </c>
      <c r="W602" s="5"/>
      <c r="AE602" t="s">
        <v>1262</v>
      </c>
      <c r="AF602">
        <v>22</v>
      </c>
    </row>
    <row r="603" spans="1:36" x14ac:dyDescent="0.2">
      <c r="A603" s="10" t="s">
        <v>1246</v>
      </c>
      <c r="B603" s="16"/>
      <c r="C603" s="11">
        <v>41916.423000000003</v>
      </c>
      <c r="D603" s="11"/>
      <c r="E603">
        <f t="shared" si="60"/>
        <v>-1053.0004342075304</v>
      </c>
      <c r="F603">
        <f t="shared" si="59"/>
        <v>-1053</v>
      </c>
      <c r="G603">
        <f t="shared" si="61"/>
        <v>-1.0824999990290962E-3</v>
      </c>
      <c r="I603">
        <f t="shared" si="63"/>
        <v>-1.0824999990290962E-3</v>
      </c>
      <c r="S603" s="2">
        <f t="shared" si="62"/>
        <v>26897.923000000003</v>
      </c>
      <c r="W603" s="5"/>
      <c r="AE603" t="s">
        <v>1262</v>
      </c>
      <c r="AF603">
        <v>12</v>
      </c>
      <c r="AH603" t="s">
        <v>1264</v>
      </c>
      <c r="AJ603" t="s">
        <v>1260</v>
      </c>
    </row>
    <row r="604" spans="1:36" x14ac:dyDescent="0.2">
      <c r="A604" s="10" t="s">
        <v>1246</v>
      </c>
      <c r="B604" s="16"/>
      <c r="C604" s="11">
        <v>41931.366999999998</v>
      </c>
      <c r="D604" s="11"/>
      <c r="E604">
        <f t="shared" si="60"/>
        <v>-1047.0061641424811</v>
      </c>
      <c r="F604">
        <f t="shared" si="59"/>
        <v>-1047</v>
      </c>
      <c r="G604">
        <f t="shared" si="61"/>
        <v>-1.5367500003776513E-2</v>
      </c>
      <c r="I604">
        <f t="shared" si="63"/>
        <v>-1.5367500003776513E-2</v>
      </c>
      <c r="S604" s="2">
        <f t="shared" si="62"/>
        <v>26912.866999999998</v>
      </c>
      <c r="W604" s="5"/>
      <c r="AE604" t="s">
        <v>1262</v>
      </c>
      <c r="AH604" t="s">
        <v>1390</v>
      </c>
      <c r="AJ604" t="s">
        <v>1260</v>
      </c>
    </row>
    <row r="605" spans="1:36" x14ac:dyDescent="0.2">
      <c r="A605" s="10" t="s">
        <v>1246</v>
      </c>
      <c r="B605" s="16"/>
      <c r="C605" s="11">
        <v>41931.368999999999</v>
      </c>
      <c r="D605" s="11"/>
      <c r="E605">
        <f t="shared" si="60"/>
        <v>-1047.0053619114765</v>
      </c>
      <c r="F605">
        <f t="shared" si="59"/>
        <v>-1047</v>
      </c>
      <c r="G605">
        <f t="shared" si="61"/>
        <v>-1.3367500003369059E-2</v>
      </c>
      <c r="I605">
        <f t="shared" si="63"/>
        <v>-1.3367500003369059E-2</v>
      </c>
      <c r="S605" s="2">
        <f t="shared" si="62"/>
        <v>26912.868999999999</v>
      </c>
      <c r="W605" s="5"/>
      <c r="AE605" t="s">
        <v>1262</v>
      </c>
      <c r="AH605" t="s">
        <v>1390</v>
      </c>
      <c r="AJ605" t="s">
        <v>1260</v>
      </c>
    </row>
    <row r="606" spans="1:36" x14ac:dyDescent="0.2">
      <c r="A606" s="10" t="s">
        <v>1246</v>
      </c>
      <c r="B606" s="16"/>
      <c r="C606" s="11">
        <v>41931.370000000003</v>
      </c>
      <c r="D606" s="11"/>
      <c r="E606">
        <f t="shared" si="60"/>
        <v>-1047.0049607959727</v>
      </c>
      <c r="F606">
        <f t="shared" si="59"/>
        <v>-1047</v>
      </c>
      <c r="G606">
        <f t="shared" si="61"/>
        <v>-1.2367499999527354E-2</v>
      </c>
      <c r="I606">
        <f t="shared" si="63"/>
        <v>-1.2367499999527354E-2</v>
      </c>
      <c r="S606" s="2">
        <f t="shared" si="62"/>
        <v>26912.870000000003</v>
      </c>
      <c r="W606" s="5"/>
    </row>
    <row r="607" spans="1:36" x14ac:dyDescent="0.2">
      <c r="A607" s="10" t="s">
        <v>1431</v>
      </c>
      <c r="B607" s="16"/>
      <c r="C607" s="11">
        <v>41938.847600000001</v>
      </c>
      <c r="D607" s="11"/>
      <c r="E607">
        <f t="shared" si="60"/>
        <v>-1044.0055795166356</v>
      </c>
      <c r="F607">
        <f t="shared" si="59"/>
        <v>-1044</v>
      </c>
      <c r="G607">
        <f t="shared" si="61"/>
        <v>-1.3910000001487788E-2</v>
      </c>
      <c r="J607">
        <f>+G607</f>
        <v>-1.3910000001487788E-2</v>
      </c>
      <c r="S607" s="2">
        <f t="shared" si="62"/>
        <v>26920.347600000001</v>
      </c>
      <c r="W607" s="5"/>
    </row>
    <row r="608" spans="1:36" x14ac:dyDescent="0.2">
      <c r="A608" s="14" t="s">
        <v>1454</v>
      </c>
      <c r="B608" s="36" t="s">
        <v>1438</v>
      </c>
      <c r="C608" s="14">
        <v>41938.847600000001</v>
      </c>
      <c r="D608" s="14"/>
      <c r="E608">
        <f t="shared" si="60"/>
        <v>-1044.0055795166356</v>
      </c>
      <c r="F608">
        <f t="shared" si="59"/>
        <v>-1044</v>
      </c>
      <c r="G608">
        <f t="shared" si="61"/>
        <v>-1.3910000001487788E-2</v>
      </c>
      <c r="J608">
        <f>+G608</f>
        <v>-1.3910000001487788E-2</v>
      </c>
      <c r="R608" t="s">
        <v>1474</v>
      </c>
      <c r="S608" s="2">
        <f t="shared" si="62"/>
        <v>26920.347600000001</v>
      </c>
      <c r="W608" s="5"/>
      <c r="AE608" t="s">
        <v>1262</v>
      </c>
    </row>
    <row r="609" spans="1:36" x14ac:dyDescent="0.2">
      <c r="A609" s="56" t="s">
        <v>1042</v>
      </c>
      <c r="B609" s="57" t="s">
        <v>1438</v>
      </c>
      <c r="C609" s="56">
        <v>41941.343999999997</v>
      </c>
      <c r="D609" s="56" t="s">
        <v>1455</v>
      </c>
      <c r="E609">
        <f t="shared" si="60"/>
        <v>-1043.0042347769158</v>
      </c>
      <c r="F609">
        <f t="shared" si="59"/>
        <v>-1043</v>
      </c>
      <c r="G609">
        <f t="shared" si="61"/>
        <v>-1.0557500005234033E-2</v>
      </c>
      <c r="I609">
        <f>G609</f>
        <v>-1.0557500005234033E-2</v>
      </c>
      <c r="S609" s="2">
        <f t="shared" si="62"/>
        <v>26922.843999999997</v>
      </c>
      <c r="W609" s="5"/>
      <c r="AE609" t="s">
        <v>1262</v>
      </c>
    </row>
    <row r="610" spans="1:36" x14ac:dyDescent="0.2">
      <c r="A610" s="10" t="s">
        <v>1246</v>
      </c>
      <c r="B610" s="16"/>
      <c r="C610" s="11">
        <v>41941.345000000001</v>
      </c>
      <c r="D610" s="11"/>
      <c r="E610">
        <f t="shared" si="60"/>
        <v>-1043.003833661412</v>
      </c>
      <c r="F610">
        <f t="shared" si="59"/>
        <v>-1043</v>
      </c>
      <c r="G610">
        <f t="shared" si="61"/>
        <v>-9.5575000013923272E-3</v>
      </c>
      <c r="I610">
        <f>G610</f>
        <v>-9.5575000013923272E-3</v>
      </c>
      <c r="S610" s="2">
        <f t="shared" si="62"/>
        <v>26922.845000000001</v>
      </c>
      <c r="W610" s="5"/>
      <c r="AE610" t="s">
        <v>1262</v>
      </c>
      <c r="AF610">
        <v>15</v>
      </c>
    </row>
    <row r="611" spans="1:36" x14ac:dyDescent="0.2">
      <c r="A611" s="10" t="s">
        <v>1246</v>
      </c>
      <c r="B611" s="16"/>
      <c r="C611" s="11">
        <v>41941.353999999999</v>
      </c>
      <c r="D611" s="11"/>
      <c r="E611">
        <f t="shared" si="60"/>
        <v>-1043.0002236218929</v>
      </c>
      <c r="F611">
        <f t="shared" si="59"/>
        <v>-1043</v>
      </c>
      <c r="G611">
        <f t="shared" si="61"/>
        <v>-5.5750000319676474E-4</v>
      </c>
      <c r="I611">
        <f>G611</f>
        <v>-5.5750000319676474E-4</v>
      </c>
      <c r="S611" s="2">
        <f t="shared" si="62"/>
        <v>26922.853999999999</v>
      </c>
      <c r="W611" s="5"/>
      <c r="AE611" t="s">
        <v>1262</v>
      </c>
    </row>
    <row r="612" spans="1:36" x14ac:dyDescent="0.2">
      <c r="A612" s="10" t="s">
        <v>1431</v>
      </c>
      <c r="B612" s="16"/>
      <c r="C612" s="11">
        <v>41948.820699999997</v>
      </c>
      <c r="D612" s="11"/>
      <c r="E612">
        <f t="shared" si="60"/>
        <v>-1040.0052145015302</v>
      </c>
      <c r="F612">
        <f t="shared" si="59"/>
        <v>-1040</v>
      </c>
      <c r="G612">
        <f t="shared" si="61"/>
        <v>-1.3000000006286427E-2</v>
      </c>
      <c r="J612">
        <f>+G612</f>
        <v>-1.3000000006286427E-2</v>
      </c>
      <c r="S612" s="2">
        <f t="shared" si="62"/>
        <v>26930.320699999997</v>
      </c>
      <c r="W612" s="5"/>
    </row>
    <row r="613" spans="1:36" x14ac:dyDescent="0.2">
      <c r="A613" s="56" t="s">
        <v>1045</v>
      </c>
      <c r="B613" s="57" t="s">
        <v>1438</v>
      </c>
      <c r="C613" s="56">
        <v>41983.726000000002</v>
      </c>
      <c r="D613" s="56" t="s">
        <v>1455</v>
      </c>
      <c r="E613">
        <f t="shared" si="60"/>
        <v>-1026.0041575621797</v>
      </c>
      <c r="F613">
        <f t="shared" si="59"/>
        <v>-1026</v>
      </c>
      <c r="G613">
        <f t="shared" si="61"/>
        <v>-1.0364999994635582E-2</v>
      </c>
      <c r="I613">
        <f t="shared" ref="I613:I621" si="64">G613</f>
        <v>-1.0364999994635582E-2</v>
      </c>
      <c r="S613" s="2">
        <f t="shared" si="62"/>
        <v>26965.226000000002</v>
      </c>
      <c r="W613" s="5"/>
      <c r="AE613" t="s">
        <v>1262</v>
      </c>
      <c r="AF613">
        <v>8</v>
      </c>
    </row>
    <row r="614" spans="1:36" x14ac:dyDescent="0.2">
      <c r="A614" s="56" t="s">
        <v>3545</v>
      </c>
      <c r="B614" s="57" t="s">
        <v>1438</v>
      </c>
      <c r="C614" s="56">
        <v>41983.732000000004</v>
      </c>
      <c r="D614" s="56" t="s">
        <v>1455</v>
      </c>
      <c r="E614">
        <f t="shared" si="60"/>
        <v>-1026.0017508691658</v>
      </c>
      <c r="F614">
        <f t="shared" si="59"/>
        <v>-1026</v>
      </c>
      <c r="G614">
        <f t="shared" si="61"/>
        <v>-4.3649999934132211E-3</v>
      </c>
      <c r="I614">
        <f t="shared" si="64"/>
        <v>-4.3649999934132211E-3</v>
      </c>
      <c r="S614" s="2">
        <f t="shared" si="62"/>
        <v>26965.232000000004</v>
      </c>
      <c r="W614" s="5"/>
      <c r="AE614" t="s">
        <v>1262</v>
      </c>
    </row>
    <row r="615" spans="1:36" x14ac:dyDescent="0.2">
      <c r="A615" s="56" t="s">
        <v>3545</v>
      </c>
      <c r="B615" s="57" t="s">
        <v>1438</v>
      </c>
      <c r="C615" s="56">
        <v>42003.678</v>
      </c>
      <c r="D615" s="56" t="s">
        <v>1455</v>
      </c>
      <c r="E615">
        <f t="shared" si="60"/>
        <v>-1018.0011010620537</v>
      </c>
      <c r="F615">
        <f t="shared" si="59"/>
        <v>-1018</v>
      </c>
      <c r="G615">
        <f t="shared" si="61"/>
        <v>-2.7449999979580753E-3</v>
      </c>
      <c r="I615">
        <f t="shared" si="64"/>
        <v>-2.7449999979580753E-3</v>
      </c>
      <c r="S615" s="2">
        <f t="shared" si="62"/>
        <v>26985.178</v>
      </c>
      <c r="W615" s="5"/>
      <c r="AE615" t="s">
        <v>1262</v>
      </c>
      <c r="AF615">
        <v>17</v>
      </c>
      <c r="AH615" t="s">
        <v>1213</v>
      </c>
      <c r="AJ615" t="s">
        <v>1212</v>
      </c>
    </row>
    <row r="616" spans="1:36" x14ac:dyDescent="0.2">
      <c r="A616" s="56" t="s">
        <v>3545</v>
      </c>
      <c r="B616" s="57" t="s">
        <v>1438</v>
      </c>
      <c r="C616" s="56">
        <v>42018.633000000002</v>
      </c>
      <c r="D616" s="56" t="s">
        <v>1455</v>
      </c>
      <c r="E616">
        <f t="shared" si="60"/>
        <v>-1012.0024187264778</v>
      </c>
      <c r="F616">
        <f t="shared" si="59"/>
        <v>-1012</v>
      </c>
      <c r="G616">
        <f t="shared" si="61"/>
        <v>-6.0299999968265183E-3</v>
      </c>
      <c r="I616">
        <f t="shared" si="64"/>
        <v>-6.0299999968265183E-3</v>
      </c>
      <c r="S616" s="2">
        <f t="shared" si="62"/>
        <v>27000.133000000002</v>
      </c>
      <c r="W616" s="5"/>
      <c r="AE616" t="s">
        <v>1262</v>
      </c>
      <c r="AH616" t="s">
        <v>1215</v>
      </c>
      <c r="AJ616" t="s">
        <v>1212</v>
      </c>
    </row>
    <row r="617" spans="1:36" x14ac:dyDescent="0.2">
      <c r="A617" s="10" t="s">
        <v>1247</v>
      </c>
      <c r="B617" s="16"/>
      <c r="C617" s="11">
        <v>42043.555999999997</v>
      </c>
      <c r="D617" s="11"/>
      <c r="E617">
        <f t="shared" si="60"/>
        <v>-1002.0054170648588</v>
      </c>
      <c r="F617">
        <f t="shared" si="59"/>
        <v>-1002</v>
      </c>
      <c r="G617">
        <f t="shared" si="61"/>
        <v>-1.3505000002624001E-2</v>
      </c>
      <c r="I617">
        <f t="shared" si="64"/>
        <v>-1.3505000002624001E-2</v>
      </c>
      <c r="S617" s="2">
        <f t="shared" si="62"/>
        <v>27025.055999999997</v>
      </c>
      <c r="W617" s="5"/>
      <c r="AE617" t="s">
        <v>1262</v>
      </c>
      <c r="AF617">
        <v>13</v>
      </c>
    </row>
    <row r="618" spans="1:36" x14ac:dyDescent="0.2">
      <c r="A618" s="56" t="s">
        <v>3545</v>
      </c>
      <c r="B618" s="57" t="s">
        <v>1438</v>
      </c>
      <c r="C618" s="56">
        <v>42083.461000000003</v>
      </c>
      <c r="D618" s="56" t="s">
        <v>1455</v>
      </c>
      <c r="E618">
        <f t="shared" si="60"/>
        <v>-985.9989029491004</v>
      </c>
      <c r="F618">
        <f t="shared" si="59"/>
        <v>-986</v>
      </c>
      <c r="G618">
        <f t="shared" si="61"/>
        <v>2.7350000018486753E-3</v>
      </c>
      <c r="I618">
        <f t="shared" si="64"/>
        <v>2.7350000018486753E-3</v>
      </c>
      <c r="S618" s="2">
        <f t="shared" si="62"/>
        <v>27064.961000000003</v>
      </c>
      <c r="W618" s="5"/>
      <c r="AE618" t="s">
        <v>1262</v>
      </c>
      <c r="AF618">
        <v>25</v>
      </c>
    </row>
    <row r="619" spans="1:36" x14ac:dyDescent="0.2">
      <c r="A619" s="56" t="s">
        <v>1057</v>
      </c>
      <c r="B619" s="57" t="s">
        <v>1438</v>
      </c>
      <c r="C619" s="56">
        <v>42083.462</v>
      </c>
      <c r="D619" s="56" t="s">
        <v>1455</v>
      </c>
      <c r="E619">
        <f t="shared" si="60"/>
        <v>-985.99850183359956</v>
      </c>
      <c r="F619">
        <f t="shared" si="59"/>
        <v>-986</v>
      </c>
      <c r="G619">
        <f t="shared" si="61"/>
        <v>3.7349999984144233E-3</v>
      </c>
      <c r="I619">
        <f t="shared" si="64"/>
        <v>3.7349999984144233E-3</v>
      </c>
      <c r="S619" s="2">
        <f t="shared" si="62"/>
        <v>27064.962</v>
      </c>
      <c r="W619" s="5"/>
      <c r="AE619" t="s">
        <v>1262</v>
      </c>
    </row>
    <row r="620" spans="1:36" x14ac:dyDescent="0.2">
      <c r="A620" s="10" t="s">
        <v>1248</v>
      </c>
      <c r="B620" s="16"/>
      <c r="C620" s="11">
        <v>42118.357000000004</v>
      </c>
      <c r="D620" s="11"/>
      <c r="E620">
        <f t="shared" si="60"/>
        <v>-972.00157638392238</v>
      </c>
      <c r="F620">
        <f t="shared" si="59"/>
        <v>-972</v>
      </c>
      <c r="G620">
        <f t="shared" si="61"/>
        <v>-3.9299999989452772E-3</v>
      </c>
      <c r="I620">
        <f t="shared" si="64"/>
        <v>-3.9299999989452772E-3</v>
      </c>
      <c r="S620" s="2">
        <f t="shared" si="62"/>
        <v>27099.857000000004</v>
      </c>
      <c r="W620" s="5"/>
      <c r="AE620" t="s">
        <v>1262</v>
      </c>
      <c r="AF620">
        <v>25</v>
      </c>
    </row>
    <row r="621" spans="1:36" x14ac:dyDescent="0.2">
      <c r="A621" s="56" t="s">
        <v>1057</v>
      </c>
      <c r="B621" s="57" t="s">
        <v>1438</v>
      </c>
      <c r="C621" s="56">
        <v>42155.743000000002</v>
      </c>
      <c r="D621" s="56" t="s">
        <v>1455</v>
      </c>
      <c r="E621">
        <f t="shared" si="60"/>
        <v>-957.0054722182382</v>
      </c>
      <c r="F621">
        <f t="shared" si="59"/>
        <v>-957</v>
      </c>
      <c r="G621">
        <f t="shared" si="61"/>
        <v>-1.3642499994602986E-2</v>
      </c>
      <c r="I621">
        <f t="shared" si="64"/>
        <v>-1.3642499994602986E-2</v>
      </c>
      <c r="S621" s="2">
        <f t="shared" si="62"/>
        <v>27137.243000000002</v>
      </c>
      <c r="W621" s="5"/>
      <c r="AE621" t="s">
        <v>1262</v>
      </c>
      <c r="AF621">
        <v>19</v>
      </c>
    </row>
    <row r="622" spans="1:36" x14ac:dyDescent="0.2">
      <c r="A622" s="10" t="s">
        <v>1429</v>
      </c>
      <c r="B622" s="16"/>
      <c r="C622" s="11">
        <v>42230.535400000001</v>
      </c>
      <c r="D622" s="11"/>
      <c r="E622">
        <f t="shared" si="60"/>
        <v>-927.00508113062415</v>
      </c>
      <c r="F622">
        <f t="shared" si="59"/>
        <v>-927</v>
      </c>
      <c r="G622">
        <f t="shared" si="61"/>
        <v>-1.2667499999224674E-2</v>
      </c>
      <c r="J622">
        <f>+G622</f>
        <v>-1.2667499999224674E-2</v>
      </c>
      <c r="S622" s="2">
        <f t="shared" si="62"/>
        <v>27212.035400000001</v>
      </c>
      <c r="W622" s="5"/>
      <c r="AE622" t="s">
        <v>1262</v>
      </c>
      <c r="AF622">
        <v>16</v>
      </c>
    </row>
    <row r="623" spans="1:36" x14ac:dyDescent="0.2">
      <c r="A623" s="56" t="s">
        <v>1057</v>
      </c>
      <c r="B623" s="57" t="s">
        <v>1438</v>
      </c>
      <c r="C623" s="56">
        <v>42235.525999999998</v>
      </c>
      <c r="D623" s="56" t="s">
        <v>1455</v>
      </c>
      <c r="E623">
        <f t="shared" si="60"/>
        <v>-925.0032741052878</v>
      </c>
      <c r="F623">
        <f t="shared" si="59"/>
        <v>-925</v>
      </c>
      <c r="G623">
        <f t="shared" si="61"/>
        <v>-8.1625000020721927E-3</v>
      </c>
      <c r="I623">
        <f t="shared" ref="I623:I635" si="65">G623</f>
        <v>-8.1625000020721927E-3</v>
      </c>
      <c r="S623" s="2">
        <f t="shared" si="62"/>
        <v>27217.025999999998</v>
      </c>
      <c r="W623" s="5"/>
      <c r="AE623" t="s">
        <v>1262</v>
      </c>
      <c r="AF623">
        <v>8</v>
      </c>
    </row>
    <row r="624" spans="1:36" x14ac:dyDescent="0.2">
      <c r="A624" s="56" t="s">
        <v>1057</v>
      </c>
      <c r="B624" s="57" t="s">
        <v>1438</v>
      </c>
      <c r="C624" s="56">
        <v>42250.481</v>
      </c>
      <c r="D624" s="56" t="s">
        <v>1455</v>
      </c>
      <c r="E624">
        <f t="shared" si="60"/>
        <v>-919.00459176971185</v>
      </c>
      <c r="F624">
        <f t="shared" si="59"/>
        <v>-919</v>
      </c>
      <c r="G624">
        <f t="shared" si="61"/>
        <v>-1.1447500000940636E-2</v>
      </c>
      <c r="I624">
        <f t="shared" si="65"/>
        <v>-1.1447500000940636E-2</v>
      </c>
      <c r="S624" s="2">
        <f t="shared" si="62"/>
        <v>27231.981</v>
      </c>
      <c r="W624" s="5"/>
      <c r="AE624" t="s">
        <v>1262</v>
      </c>
      <c r="AF624">
        <v>11</v>
      </c>
      <c r="AH624" t="s">
        <v>1263</v>
      </c>
      <c r="AJ624" t="s">
        <v>1260</v>
      </c>
    </row>
    <row r="625" spans="1:36" x14ac:dyDescent="0.2">
      <c r="A625" s="10" t="s">
        <v>1249</v>
      </c>
      <c r="B625" s="16"/>
      <c r="C625" s="11">
        <v>42255.462</v>
      </c>
      <c r="D625" s="11"/>
      <c r="E625">
        <f t="shared" si="60"/>
        <v>-917.00663545319571</v>
      </c>
      <c r="F625">
        <f t="shared" si="59"/>
        <v>-917</v>
      </c>
      <c r="G625">
        <f t="shared" si="61"/>
        <v>-1.6542500001378357E-2</v>
      </c>
      <c r="I625">
        <f t="shared" si="65"/>
        <v>-1.6542500001378357E-2</v>
      </c>
      <c r="S625" s="2">
        <f t="shared" si="62"/>
        <v>27236.962</v>
      </c>
      <c r="W625" s="5"/>
      <c r="AE625" t="s">
        <v>1262</v>
      </c>
      <c r="AF625">
        <v>20</v>
      </c>
    </row>
    <row r="626" spans="1:36" x14ac:dyDescent="0.2">
      <c r="A626" s="10" t="s">
        <v>1249</v>
      </c>
      <c r="B626" s="16"/>
      <c r="C626" s="11">
        <v>42255.464999999997</v>
      </c>
      <c r="D626" s="11"/>
      <c r="E626">
        <f t="shared" si="60"/>
        <v>-917.00543210669025</v>
      </c>
      <c r="F626">
        <f t="shared" si="59"/>
        <v>-917</v>
      </c>
      <c r="G626">
        <f t="shared" si="61"/>
        <v>-1.3542500004405156E-2</v>
      </c>
      <c r="I626">
        <f t="shared" si="65"/>
        <v>-1.3542500004405156E-2</v>
      </c>
      <c r="S626" s="2">
        <f t="shared" si="62"/>
        <v>27236.964999999997</v>
      </c>
      <c r="W626" s="5"/>
      <c r="AE626" t="s">
        <v>1262</v>
      </c>
      <c r="AF626">
        <v>15</v>
      </c>
    </row>
    <row r="627" spans="1:36" x14ac:dyDescent="0.2">
      <c r="A627" s="10" t="s">
        <v>1249</v>
      </c>
      <c r="B627" s="16"/>
      <c r="C627" s="11">
        <v>42255.466999999997</v>
      </c>
      <c r="D627" s="11"/>
      <c r="E627">
        <f t="shared" si="60"/>
        <v>-917.00462987568562</v>
      </c>
      <c r="F627">
        <f t="shared" si="59"/>
        <v>-917</v>
      </c>
      <c r="G627">
        <f t="shared" si="61"/>
        <v>-1.1542500003997702E-2</v>
      </c>
      <c r="I627">
        <f t="shared" si="65"/>
        <v>-1.1542500003997702E-2</v>
      </c>
      <c r="S627" s="2">
        <f t="shared" si="62"/>
        <v>27236.966999999997</v>
      </c>
      <c r="W627" s="5"/>
      <c r="AE627" t="s">
        <v>1262</v>
      </c>
      <c r="AF627">
        <v>28</v>
      </c>
    </row>
    <row r="628" spans="1:36" x14ac:dyDescent="0.2">
      <c r="A628" s="10" t="s">
        <v>1431</v>
      </c>
      <c r="B628" s="16"/>
      <c r="C628" s="11">
        <v>42267.932999999997</v>
      </c>
      <c r="D628" s="11"/>
      <c r="E628">
        <f t="shared" si="60"/>
        <v>-912.00432402511512</v>
      </c>
      <c r="F628">
        <f t="shared" si="59"/>
        <v>-912</v>
      </c>
      <c r="G628">
        <f t="shared" si="61"/>
        <v>-1.0780000004160684E-2</v>
      </c>
      <c r="I628">
        <f t="shared" si="65"/>
        <v>-1.0780000004160684E-2</v>
      </c>
      <c r="S628" s="2">
        <f t="shared" si="62"/>
        <v>27249.432999999997</v>
      </c>
      <c r="W628" s="5"/>
      <c r="AE628" t="s">
        <v>1262</v>
      </c>
      <c r="AF628">
        <v>24</v>
      </c>
    </row>
    <row r="629" spans="1:36" x14ac:dyDescent="0.2">
      <c r="A629" s="10" t="s">
        <v>1251</v>
      </c>
      <c r="B629" s="16"/>
      <c r="C629" s="11">
        <v>42270.406999999999</v>
      </c>
      <c r="D629" s="11"/>
      <c r="E629">
        <f t="shared" si="60"/>
        <v>-911.01196427264267</v>
      </c>
      <c r="F629">
        <f t="shared" si="59"/>
        <v>-911</v>
      </c>
      <c r="G629">
        <f t="shared" si="61"/>
        <v>-2.9827500002284069E-2</v>
      </c>
      <c r="I629">
        <f t="shared" si="65"/>
        <v>-2.9827500002284069E-2</v>
      </c>
      <c r="S629" s="2">
        <f t="shared" si="62"/>
        <v>27251.906999999999</v>
      </c>
      <c r="W629" s="5"/>
      <c r="AE629" t="s">
        <v>1262</v>
      </c>
      <c r="AF629">
        <v>26</v>
      </c>
    </row>
    <row r="630" spans="1:36" x14ac:dyDescent="0.2">
      <c r="A630" s="10" t="s">
        <v>1251</v>
      </c>
      <c r="B630" s="16"/>
      <c r="C630" s="11">
        <v>42275.417000000001</v>
      </c>
      <c r="D630" s="11"/>
      <c r="E630">
        <f t="shared" si="60"/>
        <v>-909.00237560656149</v>
      </c>
      <c r="F630">
        <f t="shared" si="59"/>
        <v>-909</v>
      </c>
      <c r="G630">
        <f t="shared" si="61"/>
        <v>-5.9225000004516914E-3</v>
      </c>
      <c r="I630">
        <f t="shared" si="65"/>
        <v>-5.9225000004516914E-3</v>
      </c>
      <c r="S630" s="2">
        <f t="shared" si="62"/>
        <v>27256.917000000001</v>
      </c>
      <c r="W630" s="5"/>
      <c r="AE630" t="s">
        <v>1262</v>
      </c>
      <c r="AF630">
        <v>24</v>
      </c>
    </row>
    <row r="631" spans="1:36" x14ac:dyDescent="0.2">
      <c r="A631" s="10" t="s">
        <v>1251</v>
      </c>
      <c r="B631" s="16"/>
      <c r="C631" s="11">
        <v>42275.42</v>
      </c>
      <c r="D631" s="11"/>
      <c r="E631">
        <f t="shared" si="60"/>
        <v>-909.00117226005602</v>
      </c>
      <c r="F631">
        <f t="shared" si="59"/>
        <v>-909</v>
      </c>
      <c r="G631">
        <f t="shared" si="61"/>
        <v>-2.9225000034784898E-3</v>
      </c>
      <c r="I631">
        <f t="shared" si="65"/>
        <v>-2.9225000034784898E-3</v>
      </c>
      <c r="S631" s="2">
        <f t="shared" si="62"/>
        <v>27256.92</v>
      </c>
      <c r="W631" s="5"/>
      <c r="AE631" t="s">
        <v>1262</v>
      </c>
      <c r="AF631">
        <v>18</v>
      </c>
    </row>
    <row r="632" spans="1:36" x14ac:dyDescent="0.2">
      <c r="A632" s="10" t="s">
        <v>1251</v>
      </c>
      <c r="B632" s="16"/>
      <c r="C632" s="11">
        <v>42275.421999999999</v>
      </c>
      <c r="D632" s="11"/>
      <c r="E632">
        <f t="shared" si="60"/>
        <v>-909.00037002905151</v>
      </c>
      <c r="F632">
        <f t="shared" si="59"/>
        <v>-909</v>
      </c>
      <c r="G632">
        <f t="shared" si="61"/>
        <v>-9.2250000307103619E-4</v>
      </c>
      <c r="I632">
        <f t="shared" si="65"/>
        <v>-9.2250000307103619E-4</v>
      </c>
      <c r="S632" s="2">
        <f t="shared" si="62"/>
        <v>27256.921999999999</v>
      </c>
      <c r="W632" s="5"/>
      <c r="AE632" t="s">
        <v>1262</v>
      </c>
    </row>
    <row r="633" spans="1:36" x14ac:dyDescent="0.2">
      <c r="A633" s="10" t="s">
        <v>1251</v>
      </c>
      <c r="B633" s="16"/>
      <c r="C633" s="11">
        <v>42285.377999999997</v>
      </c>
      <c r="D633" s="11"/>
      <c r="E633">
        <f t="shared" si="60"/>
        <v>-905.006864089033</v>
      </c>
      <c r="F633">
        <f t="shared" si="59"/>
        <v>-905</v>
      </c>
      <c r="G633">
        <f t="shared" si="61"/>
        <v>-1.711250000516884E-2</v>
      </c>
      <c r="I633">
        <f t="shared" si="65"/>
        <v>-1.711250000516884E-2</v>
      </c>
      <c r="S633" s="2">
        <f t="shared" si="62"/>
        <v>27266.877999999997</v>
      </c>
      <c r="W633" s="5"/>
      <c r="AE633" t="s">
        <v>1262</v>
      </c>
    </row>
    <row r="634" spans="1:36" x14ac:dyDescent="0.2">
      <c r="A634" s="10" t="s">
        <v>1251</v>
      </c>
      <c r="B634" s="16"/>
      <c r="C634" s="11">
        <v>42290.36</v>
      </c>
      <c r="D634" s="11"/>
      <c r="E634">
        <f t="shared" si="60"/>
        <v>-903.00850665701307</v>
      </c>
      <c r="F634">
        <f t="shared" si="59"/>
        <v>-903</v>
      </c>
      <c r="G634">
        <f t="shared" si="61"/>
        <v>-2.1207500001764856E-2</v>
      </c>
      <c r="I634">
        <f t="shared" si="65"/>
        <v>-2.1207500001764856E-2</v>
      </c>
      <c r="S634" s="2">
        <f t="shared" si="62"/>
        <v>27271.86</v>
      </c>
      <c r="W634" s="5"/>
      <c r="AE634" t="s">
        <v>1286</v>
      </c>
      <c r="AF634" t="s">
        <v>1212</v>
      </c>
    </row>
    <row r="635" spans="1:36" x14ac:dyDescent="0.2">
      <c r="A635" s="10" t="s">
        <v>1251</v>
      </c>
      <c r="B635" s="16"/>
      <c r="C635" s="11">
        <v>42290.375999999997</v>
      </c>
      <c r="D635" s="11"/>
      <c r="E635">
        <f t="shared" si="60"/>
        <v>-903.00208880897935</v>
      </c>
      <c r="F635">
        <f t="shared" si="59"/>
        <v>-903</v>
      </c>
      <c r="G635">
        <f t="shared" si="61"/>
        <v>-5.2075000057811849E-3</v>
      </c>
      <c r="I635">
        <f t="shared" si="65"/>
        <v>-5.2075000057811849E-3</v>
      </c>
      <c r="S635" s="2">
        <f t="shared" si="62"/>
        <v>27271.875999999997</v>
      </c>
      <c r="W635" s="5"/>
      <c r="AE635" t="s">
        <v>1286</v>
      </c>
      <c r="AF635" t="s">
        <v>1317</v>
      </c>
    </row>
    <row r="636" spans="1:36" x14ac:dyDescent="0.2">
      <c r="A636" s="56" t="s">
        <v>1057</v>
      </c>
      <c r="B636" s="57" t="s">
        <v>1438</v>
      </c>
      <c r="C636" s="56">
        <v>42302.838900000002</v>
      </c>
      <c r="D636" s="56" t="s">
        <v>1455</v>
      </c>
      <c r="E636">
        <f t="shared" si="60"/>
        <v>-898.0030264164634</v>
      </c>
      <c r="F636">
        <f t="shared" si="59"/>
        <v>-898</v>
      </c>
      <c r="G636">
        <f t="shared" si="61"/>
        <v>-7.5450000003911555E-3</v>
      </c>
      <c r="J636">
        <f>+G636</f>
        <v>-7.5450000003911555E-3</v>
      </c>
      <c r="P636">
        <f t="shared" ref="P636:P699" ca="1" si="66">+C$11+C$12*F636</f>
        <v>-1.0442112844761273E-2</v>
      </c>
      <c r="S636" s="2">
        <f t="shared" si="62"/>
        <v>27284.338900000002</v>
      </c>
      <c r="W636" s="5"/>
      <c r="AE636" t="s">
        <v>1262</v>
      </c>
      <c r="AF636">
        <v>15</v>
      </c>
      <c r="AH636" t="s">
        <v>1263</v>
      </c>
      <c r="AJ636" t="s">
        <v>1260</v>
      </c>
    </row>
    <row r="637" spans="1:36" x14ac:dyDescent="0.2">
      <c r="A637" s="10" t="s">
        <v>1431</v>
      </c>
      <c r="B637" s="16"/>
      <c r="C637" s="11">
        <v>42302.840199999999</v>
      </c>
      <c r="D637" s="11"/>
      <c r="E637">
        <f t="shared" si="60"/>
        <v>-898.00250496631202</v>
      </c>
      <c r="F637">
        <f t="shared" si="59"/>
        <v>-898</v>
      </c>
      <c r="G637">
        <f t="shared" si="61"/>
        <v>-6.2450000041280873E-3</v>
      </c>
      <c r="J637">
        <f>+G637</f>
        <v>-6.2450000041280873E-3</v>
      </c>
      <c r="P637">
        <f t="shared" ca="1" si="66"/>
        <v>-1.0442112844761273E-2</v>
      </c>
      <c r="S637" s="2">
        <f t="shared" si="62"/>
        <v>27284.340199999999</v>
      </c>
      <c r="W637" s="5"/>
      <c r="AE637" t="s">
        <v>1262</v>
      </c>
      <c r="AF637">
        <v>20</v>
      </c>
    </row>
    <row r="638" spans="1:36" x14ac:dyDescent="0.2">
      <c r="A638" s="56" t="s">
        <v>2315</v>
      </c>
      <c r="B638" s="57" t="s">
        <v>1438</v>
      </c>
      <c r="C638" s="56">
        <v>42307.825499999999</v>
      </c>
      <c r="D638" s="56" t="s">
        <v>1455</v>
      </c>
      <c r="E638">
        <f t="shared" si="60"/>
        <v>-896.00282385313608</v>
      </c>
      <c r="F638">
        <f t="shared" si="59"/>
        <v>-896</v>
      </c>
      <c r="G638">
        <f t="shared" si="61"/>
        <v>-7.0400000040535815E-3</v>
      </c>
      <c r="J638">
        <f>+G638</f>
        <v>-7.0400000040535815E-3</v>
      </c>
      <c r="P638">
        <f t="shared" ca="1" si="66"/>
        <v>-1.041595779866138E-2</v>
      </c>
      <c r="S638" s="2">
        <f t="shared" si="62"/>
        <v>27289.325499999999</v>
      </c>
      <c r="W638" s="5"/>
      <c r="AE638" t="s">
        <v>1262</v>
      </c>
    </row>
    <row r="639" spans="1:36" x14ac:dyDescent="0.2">
      <c r="A639" s="10" t="s">
        <v>1431</v>
      </c>
      <c r="B639" s="16"/>
      <c r="C639" s="11">
        <v>42307.828000000001</v>
      </c>
      <c r="D639" s="11"/>
      <c r="E639">
        <f t="shared" si="60"/>
        <v>-896.00182106437967</v>
      </c>
      <c r="F639">
        <f t="shared" si="59"/>
        <v>-896</v>
      </c>
      <c r="G639">
        <f t="shared" si="61"/>
        <v>-4.5400000017252751E-3</v>
      </c>
      <c r="I639">
        <f>G639</f>
        <v>-4.5400000017252751E-3</v>
      </c>
      <c r="P639">
        <f t="shared" ca="1" si="66"/>
        <v>-1.041595779866138E-2</v>
      </c>
      <c r="S639" s="2">
        <f t="shared" si="62"/>
        <v>27289.328000000001</v>
      </c>
      <c r="W639" s="5"/>
      <c r="AE639" t="s">
        <v>1262</v>
      </c>
      <c r="AF639">
        <v>22</v>
      </c>
    </row>
    <row r="640" spans="1:36" x14ac:dyDescent="0.2">
      <c r="A640" s="56" t="s">
        <v>2315</v>
      </c>
      <c r="B640" s="57" t="s">
        <v>1438</v>
      </c>
      <c r="C640" s="56">
        <v>42312.8053</v>
      </c>
      <c r="D640" s="56" t="s">
        <v>1455</v>
      </c>
      <c r="E640">
        <f t="shared" si="60"/>
        <v>-894.00534887522213</v>
      </c>
      <c r="F640">
        <f t="shared" si="59"/>
        <v>-894</v>
      </c>
      <c r="G640">
        <f t="shared" si="61"/>
        <v>-1.3335000003280584E-2</v>
      </c>
      <c r="J640">
        <f>+G640</f>
        <v>-1.3335000003280584E-2</v>
      </c>
      <c r="P640">
        <f t="shared" ca="1" si="66"/>
        <v>-1.0389802752561489E-2</v>
      </c>
      <c r="S640" s="2">
        <f t="shared" si="62"/>
        <v>27294.3053</v>
      </c>
      <c r="W640" s="5"/>
      <c r="AE640" t="s">
        <v>1262</v>
      </c>
      <c r="AF640">
        <v>22</v>
      </c>
    </row>
    <row r="641" spans="1:36" x14ac:dyDescent="0.2">
      <c r="A641" s="10" t="s">
        <v>1431</v>
      </c>
      <c r="B641" s="16"/>
      <c r="C641" s="11">
        <v>42312.809500000003</v>
      </c>
      <c r="D641" s="11"/>
      <c r="E641">
        <f t="shared" si="60"/>
        <v>-894.00366419011164</v>
      </c>
      <c r="F641">
        <f t="shared" si="59"/>
        <v>-894</v>
      </c>
      <c r="G641">
        <f t="shared" si="61"/>
        <v>-9.1350000002421439E-3</v>
      </c>
      <c r="J641">
        <f>+G641</f>
        <v>-9.1350000002421439E-3</v>
      </c>
      <c r="P641">
        <f t="shared" ca="1" si="66"/>
        <v>-1.0389802752561489E-2</v>
      </c>
      <c r="S641" s="2">
        <f t="shared" si="62"/>
        <v>27294.309500000003</v>
      </c>
      <c r="W641" s="5"/>
      <c r="AE641" t="s">
        <v>1262</v>
      </c>
      <c r="AF641">
        <v>21</v>
      </c>
    </row>
    <row r="642" spans="1:36" x14ac:dyDescent="0.2">
      <c r="A642" s="56" t="s">
        <v>1081</v>
      </c>
      <c r="B642" s="57" t="s">
        <v>1438</v>
      </c>
      <c r="C642" s="56">
        <v>42317.792099999999</v>
      </c>
      <c r="D642" s="56" t="s">
        <v>1455</v>
      </c>
      <c r="E642">
        <f t="shared" si="60"/>
        <v>-892.00506608879357</v>
      </c>
      <c r="F642">
        <f t="shared" si="59"/>
        <v>-892</v>
      </c>
      <c r="G642">
        <f t="shared" si="61"/>
        <v>-1.2630000004719477E-2</v>
      </c>
      <c r="J642">
        <f>+G642</f>
        <v>-1.2630000004719477E-2</v>
      </c>
      <c r="P642">
        <f t="shared" ca="1" si="66"/>
        <v>-1.0363647706461596E-2</v>
      </c>
      <c r="S642" s="2">
        <f t="shared" si="62"/>
        <v>27299.292099999999</v>
      </c>
      <c r="W642" s="5"/>
      <c r="AE642" t="s">
        <v>1262</v>
      </c>
      <c r="AF642">
        <v>6</v>
      </c>
    </row>
    <row r="643" spans="1:36" x14ac:dyDescent="0.2">
      <c r="A643" s="10" t="s">
        <v>1431</v>
      </c>
      <c r="B643" s="16"/>
      <c r="C643" s="11">
        <v>42317.794999999998</v>
      </c>
      <c r="D643" s="11"/>
      <c r="E643">
        <f t="shared" si="60"/>
        <v>-892.00390285383742</v>
      </c>
      <c r="F643">
        <f t="shared" si="59"/>
        <v>-892</v>
      </c>
      <c r="G643">
        <f t="shared" si="61"/>
        <v>-9.730000005220063E-3</v>
      </c>
      <c r="I643">
        <f>G643</f>
        <v>-9.730000005220063E-3</v>
      </c>
      <c r="P643">
        <f t="shared" ca="1" si="66"/>
        <v>-1.0363647706461596E-2</v>
      </c>
      <c r="S643" s="2">
        <f t="shared" si="62"/>
        <v>27299.294999999998</v>
      </c>
      <c r="W643" s="5"/>
      <c r="AE643" t="s">
        <v>1262</v>
      </c>
    </row>
    <row r="644" spans="1:36" x14ac:dyDescent="0.2">
      <c r="A644" s="10" t="s">
        <v>1431</v>
      </c>
      <c r="B644" s="16"/>
      <c r="C644" s="11">
        <v>42322.785799999998</v>
      </c>
      <c r="D644" s="11"/>
      <c r="E644">
        <f t="shared" si="60"/>
        <v>-890.00201560539961</v>
      </c>
      <c r="F644">
        <f t="shared" si="59"/>
        <v>-890</v>
      </c>
      <c r="G644">
        <f t="shared" si="61"/>
        <v>-5.0250000058440492E-3</v>
      </c>
      <c r="J644">
        <f t="shared" ref="J644:J651" si="67">+G644</f>
        <v>-5.0250000058440492E-3</v>
      </c>
      <c r="P644">
        <f t="shared" ca="1" si="66"/>
        <v>-1.0337492660361705E-2</v>
      </c>
      <c r="S644" s="2">
        <f t="shared" si="62"/>
        <v>27304.285799999998</v>
      </c>
      <c r="W644" s="5"/>
      <c r="AE644" t="s">
        <v>1262</v>
      </c>
    </row>
    <row r="645" spans="1:36" x14ac:dyDescent="0.2">
      <c r="A645" s="56" t="s">
        <v>1084</v>
      </c>
      <c r="B645" s="57" t="s">
        <v>1438</v>
      </c>
      <c r="C645" s="56">
        <v>42327.767500000002</v>
      </c>
      <c r="D645" s="56" t="s">
        <v>1455</v>
      </c>
      <c r="E645">
        <f t="shared" si="60"/>
        <v>-888.00377850803034</v>
      </c>
      <c r="F645">
        <f t="shared" si="59"/>
        <v>-888</v>
      </c>
      <c r="G645">
        <f t="shared" si="61"/>
        <v>-9.4200000021373853E-3</v>
      </c>
      <c r="J645">
        <f t="shared" si="67"/>
        <v>-9.4200000021373853E-3</v>
      </c>
      <c r="P645">
        <f t="shared" ca="1" si="66"/>
        <v>-1.0311337614261814E-2</v>
      </c>
      <c r="S645" s="2">
        <f t="shared" si="62"/>
        <v>27309.267500000002</v>
      </c>
      <c r="W645" s="5"/>
      <c r="AE645" t="s">
        <v>1262</v>
      </c>
      <c r="AF645">
        <v>24</v>
      </c>
    </row>
    <row r="646" spans="1:36" x14ac:dyDescent="0.2">
      <c r="A646" s="10" t="s">
        <v>1431</v>
      </c>
      <c r="B646" s="16"/>
      <c r="C646" s="11">
        <v>42327.769699999997</v>
      </c>
      <c r="D646" s="11"/>
      <c r="E646">
        <f t="shared" si="60"/>
        <v>-888.00289605392732</v>
      </c>
      <c r="F646">
        <f t="shared" si="59"/>
        <v>-888</v>
      </c>
      <c r="G646">
        <f t="shared" si="61"/>
        <v>-7.2200000067823566E-3</v>
      </c>
      <c r="J646">
        <f t="shared" si="67"/>
        <v>-7.2200000067823566E-3</v>
      </c>
      <c r="P646">
        <f t="shared" ca="1" si="66"/>
        <v>-1.0311337614261814E-2</v>
      </c>
      <c r="S646" s="2">
        <f t="shared" si="62"/>
        <v>27309.269699999997</v>
      </c>
      <c r="W646" s="5"/>
    </row>
    <row r="647" spans="1:36" x14ac:dyDescent="0.2">
      <c r="A647" s="10" t="s">
        <v>1431</v>
      </c>
      <c r="B647" s="16"/>
      <c r="C647" s="11">
        <v>42337.736400000002</v>
      </c>
      <c r="D647" s="11"/>
      <c r="E647">
        <f t="shared" si="60"/>
        <v>-884.00509817803265</v>
      </c>
      <c r="F647">
        <f t="shared" si="59"/>
        <v>-884</v>
      </c>
      <c r="G647">
        <f t="shared" si="61"/>
        <v>-1.270999999542255E-2</v>
      </c>
      <c r="J647">
        <f t="shared" si="67"/>
        <v>-1.270999999542255E-2</v>
      </c>
      <c r="P647">
        <f t="shared" ca="1" si="66"/>
        <v>-1.0259027522062029E-2</v>
      </c>
      <c r="S647" s="2">
        <f t="shared" si="62"/>
        <v>27319.236400000002</v>
      </c>
      <c r="W647" s="5"/>
    </row>
    <row r="648" spans="1:36" x14ac:dyDescent="0.2">
      <c r="A648" s="56" t="s">
        <v>1084</v>
      </c>
      <c r="B648" s="57" t="s">
        <v>1438</v>
      </c>
      <c r="C648" s="56">
        <v>42342.722900000001</v>
      </c>
      <c r="D648" s="56" t="s">
        <v>1455</v>
      </c>
      <c r="E648">
        <f t="shared" si="60"/>
        <v>-882.00493572625464</v>
      </c>
      <c r="F648">
        <f t="shared" si="59"/>
        <v>-882</v>
      </c>
      <c r="G648">
        <f t="shared" si="61"/>
        <v>-1.2304999996558763E-2</v>
      </c>
      <c r="J648">
        <f t="shared" si="67"/>
        <v>-1.2304999996558763E-2</v>
      </c>
      <c r="P648">
        <f t="shared" ca="1" si="66"/>
        <v>-1.0232872475962137E-2</v>
      </c>
      <c r="S648" s="2">
        <f t="shared" si="62"/>
        <v>27324.222900000001</v>
      </c>
      <c r="W648" s="5"/>
      <c r="AE648" t="s">
        <v>1262</v>
      </c>
      <c r="AF648">
        <v>15</v>
      </c>
      <c r="AH648" t="s">
        <v>1213</v>
      </c>
      <c r="AJ648" t="s">
        <v>1212</v>
      </c>
    </row>
    <row r="649" spans="1:36" x14ac:dyDescent="0.2">
      <c r="A649" s="10" t="s">
        <v>1431</v>
      </c>
      <c r="B649" s="16"/>
      <c r="C649" s="11">
        <v>42342.723899999997</v>
      </c>
      <c r="D649" s="11"/>
      <c r="E649">
        <f t="shared" si="60"/>
        <v>-882.00453461075381</v>
      </c>
      <c r="F649">
        <f t="shared" ref="F649:F712" si="68">ROUND(2*E649,0)/2</f>
        <v>-882</v>
      </c>
      <c r="G649">
        <f t="shared" si="61"/>
        <v>-1.1304999999993015E-2</v>
      </c>
      <c r="J649">
        <f t="shared" si="67"/>
        <v>-1.1304999999993015E-2</v>
      </c>
      <c r="P649">
        <f t="shared" ca="1" si="66"/>
        <v>-1.0232872475962137E-2</v>
      </c>
      <c r="S649" s="2">
        <f t="shared" si="62"/>
        <v>27324.223899999997</v>
      </c>
      <c r="W649" s="5"/>
      <c r="AF649">
        <v>21</v>
      </c>
    </row>
    <row r="650" spans="1:36" x14ac:dyDescent="0.2">
      <c r="A650" s="10" t="s">
        <v>1431</v>
      </c>
      <c r="B650" s="16"/>
      <c r="C650" s="11">
        <v>42342.724199999997</v>
      </c>
      <c r="D650" s="11"/>
      <c r="E650">
        <f t="shared" si="60"/>
        <v>-882.00441427610326</v>
      </c>
      <c r="F650">
        <f t="shared" si="68"/>
        <v>-882</v>
      </c>
      <c r="G650">
        <f t="shared" si="61"/>
        <v>-1.1005000000295695E-2</v>
      </c>
      <c r="J650">
        <f t="shared" si="67"/>
        <v>-1.1005000000295695E-2</v>
      </c>
      <c r="P650">
        <f t="shared" ca="1" si="66"/>
        <v>-1.0232872475962137E-2</v>
      </c>
      <c r="S650" s="2">
        <f t="shared" si="62"/>
        <v>27324.224199999997</v>
      </c>
      <c r="W650" s="5"/>
      <c r="AE650" t="s">
        <v>1262</v>
      </c>
      <c r="AF650">
        <v>15</v>
      </c>
    </row>
    <row r="651" spans="1:36" x14ac:dyDescent="0.2">
      <c r="A651" s="10" t="s">
        <v>1431</v>
      </c>
      <c r="B651" s="16"/>
      <c r="C651" s="11">
        <v>42347.714399999997</v>
      </c>
      <c r="D651" s="11"/>
      <c r="E651">
        <f t="shared" si="60"/>
        <v>-880.00276769696654</v>
      </c>
      <c r="F651">
        <f t="shared" si="68"/>
        <v>-880</v>
      </c>
      <c r="G651">
        <f t="shared" si="61"/>
        <v>-6.9000000003143214E-3</v>
      </c>
      <c r="J651">
        <f t="shared" si="67"/>
        <v>-6.9000000003143214E-3</v>
      </c>
      <c r="P651">
        <f t="shared" ca="1" si="66"/>
        <v>-1.0206717429862245E-2</v>
      </c>
      <c r="S651" s="2">
        <f t="shared" si="62"/>
        <v>27329.214399999997</v>
      </c>
      <c r="W651" s="5"/>
      <c r="AE651" t="s">
        <v>1262</v>
      </c>
      <c r="AF651">
        <v>13</v>
      </c>
    </row>
    <row r="652" spans="1:36" x14ac:dyDescent="0.2">
      <c r="A652" s="56" t="s">
        <v>1084</v>
      </c>
      <c r="B652" s="57" t="s">
        <v>1438</v>
      </c>
      <c r="C652" s="56">
        <v>42357.682999999997</v>
      </c>
      <c r="D652" s="56" t="s">
        <v>1455</v>
      </c>
      <c r="E652">
        <f t="shared" si="60"/>
        <v>-876.00420770161941</v>
      </c>
      <c r="F652">
        <f t="shared" si="68"/>
        <v>-876</v>
      </c>
      <c r="G652">
        <f t="shared" si="61"/>
        <v>-1.0490000000572763E-2</v>
      </c>
      <c r="I652">
        <f>G652</f>
        <v>-1.0490000000572763E-2</v>
      </c>
      <c r="P652">
        <f t="shared" ca="1" si="66"/>
        <v>-1.0154407337662461E-2</v>
      </c>
      <c r="S652" s="2">
        <f t="shared" si="62"/>
        <v>27339.182999999997</v>
      </c>
      <c r="W652" s="5"/>
      <c r="AE652" t="s">
        <v>1262</v>
      </c>
      <c r="AF652">
        <v>7</v>
      </c>
      <c r="AH652" t="s">
        <v>1213</v>
      </c>
      <c r="AJ652" t="s">
        <v>1212</v>
      </c>
    </row>
    <row r="653" spans="1:36" x14ac:dyDescent="0.2">
      <c r="A653" s="10" t="s">
        <v>1431</v>
      </c>
      <c r="B653" s="16"/>
      <c r="C653" s="11">
        <v>42362.669600000001</v>
      </c>
      <c r="D653" s="11"/>
      <c r="E653">
        <f t="shared" si="60"/>
        <v>-874.00400513828936</v>
      </c>
      <c r="F653">
        <f t="shared" si="68"/>
        <v>-874</v>
      </c>
      <c r="G653">
        <f t="shared" si="61"/>
        <v>-9.9849999969592318E-3</v>
      </c>
      <c r="J653">
        <f>+G653</f>
        <v>-9.9849999969592318E-3</v>
      </c>
      <c r="P653">
        <f t="shared" ca="1" si="66"/>
        <v>-1.012825229156257E-2</v>
      </c>
      <c r="S653" s="2">
        <f t="shared" si="62"/>
        <v>27344.169600000001</v>
      </c>
      <c r="W653" s="5"/>
      <c r="AE653" t="s">
        <v>1262</v>
      </c>
    </row>
    <row r="654" spans="1:36" x14ac:dyDescent="0.2">
      <c r="A654" s="56" t="s">
        <v>1092</v>
      </c>
      <c r="B654" s="57" t="s">
        <v>1438</v>
      </c>
      <c r="C654" s="56">
        <v>42362.67</v>
      </c>
      <c r="D654" s="56" t="s">
        <v>1455</v>
      </c>
      <c r="E654">
        <f t="shared" si="60"/>
        <v>-874.0038446920895</v>
      </c>
      <c r="F654">
        <f t="shared" si="68"/>
        <v>-874</v>
      </c>
      <c r="G654">
        <f t="shared" si="61"/>
        <v>-9.5849999997881241E-3</v>
      </c>
      <c r="I654">
        <f>G654</f>
        <v>-9.5849999997881241E-3</v>
      </c>
      <c r="P654">
        <f t="shared" ca="1" si="66"/>
        <v>-1.012825229156257E-2</v>
      </c>
      <c r="S654" s="2">
        <f t="shared" si="62"/>
        <v>27344.17</v>
      </c>
      <c r="W654" s="5"/>
      <c r="AE654" t="s">
        <v>1262</v>
      </c>
      <c r="AF654">
        <v>19</v>
      </c>
      <c r="AH654" t="s">
        <v>1263</v>
      </c>
      <c r="AJ654" t="s">
        <v>1260</v>
      </c>
    </row>
    <row r="655" spans="1:36" x14ac:dyDescent="0.2">
      <c r="A655" s="56" t="s">
        <v>1092</v>
      </c>
      <c r="B655" s="57" t="s">
        <v>1438</v>
      </c>
      <c r="C655" s="56">
        <v>42367.654999999999</v>
      </c>
      <c r="D655" s="56" t="s">
        <v>1455</v>
      </c>
      <c r="E655">
        <f t="shared" si="60"/>
        <v>-872.00428391356422</v>
      </c>
      <c r="F655">
        <f t="shared" si="68"/>
        <v>-872</v>
      </c>
      <c r="G655">
        <f t="shared" si="61"/>
        <v>-1.0679999999410938E-2</v>
      </c>
      <c r="I655">
        <f>G655</f>
        <v>-1.0679999999410938E-2</v>
      </c>
      <c r="P655">
        <f t="shared" ca="1" si="66"/>
        <v>-1.0102097245462677E-2</v>
      </c>
      <c r="S655" s="2">
        <f t="shared" si="62"/>
        <v>27349.154999999999</v>
      </c>
      <c r="W655" s="5"/>
      <c r="AE655" t="s">
        <v>1262</v>
      </c>
      <c r="AF655">
        <v>13</v>
      </c>
      <c r="AH655" t="s">
        <v>1354</v>
      </c>
      <c r="AJ655" t="s">
        <v>1212</v>
      </c>
    </row>
    <row r="656" spans="1:36" x14ac:dyDescent="0.2">
      <c r="A656" s="56" t="s">
        <v>1084</v>
      </c>
      <c r="B656" s="57" t="s">
        <v>1438</v>
      </c>
      <c r="C656" s="56">
        <v>42367.656000000003</v>
      </c>
      <c r="D656" s="56" t="s">
        <v>1455</v>
      </c>
      <c r="E656">
        <f t="shared" si="60"/>
        <v>-872.00388279806054</v>
      </c>
      <c r="F656">
        <f t="shared" si="68"/>
        <v>-872</v>
      </c>
      <c r="G656">
        <f t="shared" si="61"/>
        <v>-9.6799999955692329E-3</v>
      </c>
      <c r="I656">
        <f>G656</f>
        <v>-9.6799999955692329E-3</v>
      </c>
      <c r="P656">
        <f t="shared" ca="1" si="66"/>
        <v>-1.0102097245462677E-2</v>
      </c>
      <c r="S656" s="2">
        <f t="shared" si="62"/>
        <v>27349.156000000003</v>
      </c>
      <c r="W656" s="5"/>
      <c r="AE656" t="s">
        <v>1262</v>
      </c>
      <c r="AF656">
        <v>20</v>
      </c>
      <c r="AH656" t="s">
        <v>1234</v>
      </c>
      <c r="AJ656" t="s">
        <v>1212</v>
      </c>
    </row>
    <row r="657" spans="1:36" x14ac:dyDescent="0.2">
      <c r="A657" s="10" t="s">
        <v>1431</v>
      </c>
      <c r="B657" s="16"/>
      <c r="C657" s="11">
        <v>42367.659</v>
      </c>
      <c r="D657" s="11"/>
      <c r="E657">
        <f t="shared" si="60"/>
        <v>-872.00267945155508</v>
      </c>
      <c r="F657">
        <f t="shared" si="68"/>
        <v>-872</v>
      </c>
      <c r="G657">
        <f t="shared" si="61"/>
        <v>-6.6799999985960312E-3</v>
      </c>
      <c r="I657">
        <f>G657</f>
        <v>-6.6799999985960312E-3</v>
      </c>
      <c r="P657">
        <f t="shared" ca="1" si="66"/>
        <v>-1.0102097245462677E-2</v>
      </c>
      <c r="S657" s="2">
        <f t="shared" si="62"/>
        <v>27349.159</v>
      </c>
      <c r="W657" s="5"/>
      <c r="AE657" t="s">
        <v>1262</v>
      </c>
      <c r="AF657">
        <v>31</v>
      </c>
    </row>
    <row r="658" spans="1:36" x14ac:dyDescent="0.2">
      <c r="A658" s="56" t="s">
        <v>1100</v>
      </c>
      <c r="B658" s="57" t="s">
        <v>1438</v>
      </c>
      <c r="C658" s="56">
        <v>42367.665000000001</v>
      </c>
      <c r="D658" s="56" t="s">
        <v>1455</v>
      </c>
      <c r="E658">
        <f t="shared" si="60"/>
        <v>-872.00027275854131</v>
      </c>
      <c r="F658">
        <f t="shared" si="68"/>
        <v>-872</v>
      </c>
      <c r="G658">
        <f t="shared" si="61"/>
        <v>-6.7999999737367034E-4</v>
      </c>
      <c r="I658">
        <f>G658</f>
        <v>-6.7999999737367034E-4</v>
      </c>
      <c r="P658">
        <f t="shared" ca="1" si="66"/>
        <v>-1.0102097245462677E-2</v>
      </c>
      <c r="S658" s="2">
        <f t="shared" si="62"/>
        <v>27349.165000000001</v>
      </c>
      <c r="W658" s="5"/>
      <c r="AE658" t="s">
        <v>1262</v>
      </c>
      <c r="AF658">
        <v>30</v>
      </c>
    </row>
    <row r="659" spans="1:36" x14ac:dyDescent="0.2">
      <c r="A659" s="56" t="s">
        <v>1104</v>
      </c>
      <c r="B659" s="57" t="s">
        <v>1438</v>
      </c>
      <c r="C659" s="56">
        <v>42367.673999999999</v>
      </c>
      <c r="D659" s="56" t="s">
        <v>1455</v>
      </c>
      <c r="E659">
        <f t="shared" si="60"/>
        <v>-871.99666271902208</v>
      </c>
      <c r="F659">
        <f t="shared" si="68"/>
        <v>-872</v>
      </c>
      <c r="G659">
        <f t="shared" si="61"/>
        <v>8.3200000008218922E-3</v>
      </c>
      <c r="I659">
        <f>+G659</f>
        <v>8.3200000008218922E-3</v>
      </c>
      <c r="P659">
        <f t="shared" ca="1" si="66"/>
        <v>-1.0102097245462677E-2</v>
      </c>
      <c r="S659" s="2">
        <f t="shared" si="62"/>
        <v>27349.173999999999</v>
      </c>
      <c r="W659" s="5"/>
      <c r="AE659" t="s">
        <v>1262</v>
      </c>
      <c r="AF659">
        <v>6</v>
      </c>
    </row>
    <row r="660" spans="1:36" x14ac:dyDescent="0.2">
      <c r="A660" s="56" t="s">
        <v>1084</v>
      </c>
      <c r="B660" s="57" t="s">
        <v>1438</v>
      </c>
      <c r="C660" s="56">
        <v>42377.624000000003</v>
      </c>
      <c r="D660" s="56" t="s">
        <v>1455</v>
      </c>
      <c r="E660">
        <f t="shared" si="60"/>
        <v>-868.0055634720145</v>
      </c>
      <c r="F660">
        <f t="shared" si="68"/>
        <v>-868</v>
      </c>
      <c r="G660">
        <f t="shared" si="61"/>
        <v>-1.3869999995222315E-2</v>
      </c>
      <c r="I660">
        <f>G660</f>
        <v>-1.3869999995222315E-2</v>
      </c>
      <c r="P660">
        <f t="shared" ca="1" si="66"/>
        <v>-1.0049787153262893E-2</v>
      </c>
      <c r="S660" s="2">
        <f t="shared" si="62"/>
        <v>27359.124000000003</v>
      </c>
      <c r="W660" s="5"/>
      <c r="AE660" t="s">
        <v>1262</v>
      </c>
      <c r="AF660">
        <v>20</v>
      </c>
      <c r="AH660" t="s">
        <v>1213</v>
      </c>
      <c r="AJ660" t="s">
        <v>1212</v>
      </c>
    </row>
    <row r="661" spans="1:36" x14ac:dyDescent="0.2">
      <c r="A661" s="10" t="s">
        <v>1431</v>
      </c>
      <c r="B661" s="16"/>
      <c r="C661" s="11">
        <v>42377.624600000003</v>
      </c>
      <c r="D661" s="11"/>
      <c r="E661">
        <f t="shared" ref="E661:E724" si="69">+(C661-C$7)/C$8</f>
        <v>-868.00532280271341</v>
      </c>
      <c r="F661">
        <f t="shared" si="68"/>
        <v>-868</v>
      </c>
      <c r="G661">
        <f t="shared" ref="G661:G724" si="70">+C661-(C$7+F661*C$8)</f>
        <v>-1.3269999995827675E-2</v>
      </c>
      <c r="J661">
        <f>+G661</f>
        <v>-1.3269999995827675E-2</v>
      </c>
      <c r="P661">
        <f t="shared" ca="1" si="66"/>
        <v>-1.0049787153262893E-2</v>
      </c>
      <c r="S661" s="2">
        <f t="shared" ref="S661:S724" si="71">+C661-15018.5</f>
        <v>27359.124600000003</v>
      </c>
      <c r="W661" s="5"/>
      <c r="AE661" t="s">
        <v>1262</v>
      </c>
      <c r="AF661">
        <v>16</v>
      </c>
    </row>
    <row r="662" spans="1:36" x14ac:dyDescent="0.2">
      <c r="A662" s="56" t="s">
        <v>1084</v>
      </c>
      <c r="B662" s="57" t="s">
        <v>1438</v>
      </c>
      <c r="C662" s="56">
        <v>42387.591999999997</v>
      </c>
      <c r="D662" s="56" t="s">
        <v>1455</v>
      </c>
      <c r="E662">
        <f t="shared" si="69"/>
        <v>-864.0072441459713</v>
      </c>
      <c r="F662">
        <f t="shared" si="68"/>
        <v>-864</v>
      </c>
      <c r="G662">
        <f t="shared" si="70"/>
        <v>-1.8060000002151355E-2</v>
      </c>
      <c r="I662">
        <f>G662</f>
        <v>-1.8060000002151355E-2</v>
      </c>
      <c r="P662">
        <f t="shared" ca="1" si="66"/>
        <v>-9.9974770610631106E-3</v>
      </c>
      <c r="S662" s="2">
        <f t="shared" si="71"/>
        <v>27369.091999999997</v>
      </c>
      <c r="W662" s="5"/>
      <c r="AE662" t="s">
        <v>1262</v>
      </c>
      <c r="AH662" t="s">
        <v>1213</v>
      </c>
      <c r="AJ662" t="s">
        <v>1212</v>
      </c>
    </row>
    <row r="663" spans="1:36" x14ac:dyDescent="0.2">
      <c r="A663" s="56" t="s">
        <v>1057</v>
      </c>
      <c r="B663" s="57" t="s">
        <v>1438</v>
      </c>
      <c r="C663" s="56">
        <v>42387.601000000002</v>
      </c>
      <c r="D663" s="56" t="s">
        <v>1455</v>
      </c>
      <c r="E663">
        <f t="shared" si="69"/>
        <v>-864.00363410644923</v>
      </c>
      <c r="F663">
        <f t="shared" si="68"/>
        <v>-864</v>
      </c>
      <c r="G663">
        <f t="shared" si="70"/>
        <v>-9.059999996679835E-3</v>
      </c>
      <c r="I663">
        <f>G663</f>
        <v>-9.059999996679835E-3</v>
      </c>
      <c r="P663">
        <f t="shared" ca="1" si="66"/>
        <v>-9.9974770610631106E-3</v>
      </c>
      <c r="S663" s="2">
        <f t="shared" si="71"/>
        <v>27369.101000000002</v>
      </c>
      <c r="W663" s="5"/>
      <c r="AE663" t="s">
        <v>1262</v>
      </c>
      <c r="AF663">
        <v>11</v>
      </c>
      <c r="AH663" t="s">
        <v>1213</v>
      </c>
      <c r="AJ663" t="s">
        <v>1212</v>
      </c>
    </row>
    <row r="664" spans="1:36" x14ac:dyDescent="0.2">
      <c r="A664" s="56" t="s">
        <v>1084</v>
      </c>
      <c r="B664" s="57" t="s">
        <v>1438</v>
      </c>
      <c r="C664" s="56">
        <v>42387.605000000003</v>
      </c>
      <c r="D664" s="56" t="s">
        <v>1455</v>
      </c>
      <c r="E664">
        <f t="shared" si="69"/>
        <v>-864.00202964444009</v>
      </c>
      <c r="F664">
        <f t="shared" si="68"/>
        <v>-864</v>
      </c>
      <c r="G664">
        <f t="shared" si="70"/>
        <v>-5.0599999958649278E-3</v>
      </c>
      <c r="I664">
        <f>G664</f>
        <v>-5.0599999958649278E-3</v>
      </c>
      <c r="P664">
        <f t="shared" ca="1" si="66"/>
        <v>-9.9974770610631106E-3</v>
      </c>
      <c r="S664" s="2">
        <f t="shared" si="71"/>
        <v>27369.105000000003</v>
      </c>
      <c r="W664" s="5"/>
      <c r="AE664" t="s">
        <v>1262</v>
      </c>
      <c r="AF664">
        <v>22</v>
      </c>
      <c r="AH664" t="s">
        <v>1234</v>
      </c>
      <c r="AJ664" t="s">
        <v>1212</v>
      </c>
    </row>
    <row r="665" spans="1:36" x14ac:dyDescent="0.2">
      <c r="A665" s="10" t="s">
        <v>1433</v>
      </c>
      <c r="B665" s="16"/>
      <c r="C665" s="11">
        <v>42392.582999999999</v>
      </c>
      <c r="D665" s="11"/>
      <c r="E665">
        <f t="shared" si="69"/>
        <v>-862.00527667443225</v>
      </c>
      <c r="F665">
        <f t="shared" si="68"/>
        <v>-862</v>
      </c>
      <c r="G665">
        <f t="shared" si="70"/>
        <v>-1.3155000000551809E-2</v>
      </c>
      <c r="J665">
        <f>+G665</f>
        <v>-1.3155000000551809E-2</v>
      </c>
      <c r="P665">
        <f t="shared" ca="1" si="66"/>
        <v>-9.9713220149632176E-3</v>
      </c>
      <c r="R665" t="s">
        <v>1474</v>
      </c>
      <c r="S665" s="2">
        <f t="shared" si="71"/>
        <v>27374.082999999999</v>
      </c>
      <c r="W665" s="5"/>
      <c r="AE665" t="s">
        <v>1262</v>
      </c>
      <c r="AF665">
        <v>21</v>
      </c>
    </row>
    <row r="666" spans="1:36" x14ac:dyDescent="0.2">
      <c r="A666" s="10" t="s">
        <v>1252</v>
      </c>
      <c r="B666" s="16"/>
      <c r="C666" s="11">
        <v>42417.512000000002</v>
      </c>
      <c r="D666" s="11"/>
      <c r="E666">
        <f t="shared" si="69"/>
        <v>-852.00586831979649</v>
      </c>
      <c r="F666">
        <f t="shared" si="68"/>
        <v>-852</v>
      </c>
      <c r="G666">
        <f t="shared" si="70"/>
        <v>-1.4629999997850973E-2</v>
      </c>
      <c r="I666">
        <f>G666</f>
        <v>-1.4629999997850973E-2</v>
      </c>
      <c r="P666">
        <f t="shared" ca="1" si="66"/>
        <v>-9.8405467844637582E-3</v>
      </c>
      <c r="S666" s="2">
        <f t="shared" si="71"/>
        <v>27399.012000000002</v>
      </c>
      <c r="W666" s="5"/>
      <c r="AE666" t="s">
        <v>1286</v>
      </c>
    </row>
    <row r="667" spans="1:36" x14ac:dyDescent="0.2">
      <c r="A667" s="10" t="s">
        <v>1253</v>
      </c>
      <c r="B667" s="16"/>
      <c r="C667" s="11">
        <v>42447.428</v>
      </c>
      <c r="D667" s="11"/>
      <c r="E667">
        <f t="shared" si="69"/>
        <v>-840.00609695563378</v>
      </c>
      <c r="F667">
        <f t="shared" si="68"/>
        <v>-840</v>
      </c>
      <c r="G667">
        <f t="shared" si="70"/>
        <v>-1.5200000001641456E-2</v>
      </c>
      <c r="I667">
        <f>G667</f>
        <v>-1.5200000001641456E-2</v>
      </c>
      <c r="P667">
        <f t="shared" ca="1" si="66"/>
        <v>-9.6836165078644076E-3</v>
      </c>
      <c r="S667" s="2">
        <f t="shared" si="71"/>
        <v>27428.928</v>
      </c>
      <c r="W667" s="5"/>
      <c r="AE667" t="s">
        <v>1262</v>
      </c>
      <c r="AF667">
        <v>20</v>
      </c>
    </row>
    <row r="668" spans="1:36" x14ac:dyDescent="0.2">
      <c r="A668" s="10" t="s">
        <v>1431</v>
      </c>
      <c r="B668" s="16"/>
      <c r="C668" s="11">
        <v>42452.417000000001</v>
      </c>
      <c r="D668" s="11"/>
      <c r="E668">
        <f t="shared" si="69"/>
        <v>-838.00493171509936</v>
      </c>
      <c r="F668">
        <f t="shared" si="68"/>
        <v>-838</v>
      </c>
      <c r="G668">
        <f t="shared" si="70"/>
        <v>-1.2295000000449363E-2</v>
      </c>
      <c r="I668">
        <f>G668</f>
        <v>-1.2295000000449363E-2</v>
      </c>
      <c r="P668">
        <f t="shared" ca="1" si="66"/>
        <v>-9.6574614617645146E-3</v>
      </c>
      <c r="S668" s="2">
        <f t="shared" si="71"/>
        <v>27433.917000000001</v>
      </c>
      <c r="W668" s="5"/>
      <c r="AE668" t="s">
        <v>1262</v>
      </c>
      <c r="AF668">
        <v>17</v>
      </c>
    </row>
    <row r="669" spans="1:36" x14ac:dyDescent="0.2">
      <c r="A669" s="10" t="s">
        <v>1436</v>
      </c>
      <c r="B669" s="16"/>
      <c r="C669" s="11">
        <v>42452.417000000001</v>
      </c>
      <c r="D669" s="11"/>
      <c r="E669">
        <f t="shared" si="69"/>
        <v>-838.00493171509936</v>
      </c>
      <c r="F669">
        <f t="shared" si="68"/>
        <v>-838</v>
      </c>
      <c r="G669">
        <f t="shared" si="70"/>
        <v>-1.2295000000449363E-2</v>
      </c>
      <c r="J669">
        <f>+G669</f>
        <v>-1.2295000000449363E-2</v>
      </c>
      <c r="P669">
        <f t="shared" ca="1" si="66"/>
        <v>-9.6574614617645146E-3</v>
      </c>
      <c r="R669" t="s">
        <v>1474</v>
      </c>
      <c r="S669" s="2">
        <f t="shared" si="71"/>
        <v>27433.917000000001</v>
      </c>
      <c r="W669" s="5"/>
      <c r="AE669" t="s">
        <v>1262</v>
      </c>
      <c r="AF669">
        <v>20</v>
      </c>
    </row>
    <row r="670" spans="1:36" x14ac:dyDescent="0.2">
      <c r="A670" s="10" t="s">
        <v>1431</v>
      </c>
      <c r="B670" s="16"/>
      <c r="C670" s="11">
        <v>42462.392699999997</v>
      </c>
      <c r="D670" s="11"/>
      <c r="E670">
        <f t="shared" si="69"/>
        <v>-834.00352379968842</v>
      </c>
      <c r="F670">
        <f t="shared" si="68"/>
        <v>-834</v>
      </c>
      <c r="G670">
        <f t="shared" si="70"/>
        <v>-8.7850000054459088E-3</v>
      </c>
      <c r="J670">
        <f>+G670</f>
        <v>-8.7850000054459088E-3</v>
      </c>
      <c r="P670">
        <f t="shared" ca="1" si="66"/>
        <v>-9.6051513695647323E-3</v>
      </c>
      <c r="S670" s="2">
        <f t="shared" si="71"/>
        <v>27443.892699999997</v>
      </c>
      <c r="W670" s="5"/>
      <c r="AE670" t="s">
        <v>1262</v>
      </c>
      <c r="AF670">
        <v>12</v>
      </c>
    </row>
    <row r="671" spans="1:36" x14ac:dyDescent="0.2">
      <c r="A671" s="10" t="s">
        <v>1253</v>
      </c>
      <c r="B671" s="16"/>
      <c r="C671" s="11">
        <v>42467.370999999999</v>
      </c>
      <c r="D671" s="11"/>
      <c r="E671">
        <f t="shared" si="69"/>
        <v>-832.0066504950272</v>
      </c>
      <c r="F671">
        <f t="shared" si="68"/>
        <v>-832</v>
      </c>
      <c r="G671">
        <f t="shared" si="70"/>
        <v>-1.6580000003159512E-2</v>
      </c>
      <c r="I671">
        <f t="shared" ref="I671:I676" si="72">G671</f>
        <v>-1.6580000003159512E-2</v>
      </c>
      <c r="P671">
        <f t="shared" ca="1" si="66"/>
        <v>-9.5789963234648393E-3</v>
      </c>
      <c r="S671" s="2">
        <f t="shared" si="71"/>
        <v>27448.870999999999</v>
      </c>
      <c r="W671" s="5"/>
      <c r="AE671" t="s">
        <v>1262</v>
      </c>
      <c r="AF671">
        <v>16</v>
      </c>
    </row>
    <row r="672" spans="1:36" x14ac:dyDescent="0.2">
      <c r="A672" s="10" t="s">
        <v>1253</v>
      </c>
      <c r="B672" s="16"/>
      <c r="C672" s="11">
        <v>42467.381999999998</v>
      </c>
      <c r="D672" s="11"/>
      <c r="E672">
        <f t="shared" si="69"/>
        <v>-832.00223822450334</v>
      </c>
      <c r="F672">
        <f t="shared" si="68"/>
        <v>-832</v>
      </c>
      <c r="G672">
        <f t="shared" si="70"/>
        <v>-5.5800000045564957E-3</v>
      </c>
      <c r="I672">
        <f t="shared" si="72"/>
        <v>-5.5800000045564957E-3</v>
      </c>
      <c r="P672">
        <f t="shared" ca="1" si="66"/>
        <v>-9.5789963234648393E-3</v>
      </c>
      <c r="S672" s="2">
        <f t="shared" si="71"/>
        <v>27448.881999999998</v>
      </c>
      <c r="W672" s="5"/>
      <c r="AF672">
        <v>20</v>
      </c>
    </row>
    <row r="673" spans="1:32" x14ac:dyDescent="0.2">
      <c r="A673" s="56" t="s">
        <v>1118</v>
      </c>
      <c r="B673" s="57" t="s">
        <v>1438</v>
      </c>
      <c r="C673" s="56">
        <v>42474.855000000003</v>
      </c>
      <c r="D673" s="56" t="s">
        <v>1455</v>
      </c>
      <c r="E673">
        <f t="shared" si="69"/>
        <v>-829.00470207647356</v>
      </c>
      <c r="F673">
        <f t="shared" si="68"/>
        <v>-829</v>
      </c>
      <c r="G673">
        <f t="shared" si="70"/>
        <v>-1.172249999945052E-2</v>
      </c>
      <c r="I673">
        <f t="shared" si="72"/>
        <v>-1.172249999945052E-2</v>
      </c>
      <c r="P673">
        <f t="shared" ca="1" si="66"/>
        <v>-9.5397637543150025E-3</v>
      </c>
      <c r="S673" s="2">
        <f t="shared" si="71"/>
        <v>27456.355000000003</v>
      </c>
      <c r="W673" s="5"/>
      <c r="AE673" t="s">
        <v>1262</v>
      </c>
    </row>
    <row r="674" spans="1:32" x14ac:dyDescent="0.2">
      <c r="A674" s="56" t="s">
        <v>1057</v>
      </c>
      <c r="B674" s="57" t="s">
        <v>1438</v>
      </c>
      <c r="C674" s="56">
        <v>42504.769</v>
      </c>
      <c r="D674" s="56" t="s">
        <v>1455</v>
      </c>
      <c r="E674">
        <f t="shared" si="69"/>
        <v>-817.00573294331537</v>
      </c>
      <c r="F674">
        <f t="shared" si="68"/>
        <v>-817</v>
      </c>
      <c r="G674">
        <f t="shared" si="70"/>
        <v>-1.4292500003648456E-2</v>
      </c>
      <c r="I674">
        <f t="shared" si="72"/>
        <v>-1.4292500003648456E-2</v>
      </c>
      <c r="P674">
        <f t="shared" ca="1" si="66"/>
        <v>-9.3828334777156502E-3</v>
      </c>
      <c r="S674" s="2">
        <f t="shared" si="71"/>
        <v>27486.269</v>
      </c>
      <c r="W674" s="5"/>
      <c r="AE674" t="s">
        <v>1262</v>
      </c>
    </row>
    <row r="675" spans="1:32" x14ac:dyDescent="0.2">
      <c r="A675" s="56" t="s">
        <v>1123</v>
      </c>
      <c r="B675" s="57" t="s">
        <v>1438</v>
      </c>
      <c r="C675" s="56">
        <v>42534.688000000002</v>
      </c>
      <c r="D675" s="56" t="s">
        <v>1455</v>
      </c>
      <c r="E675">
        <f t="shared" si="69"/>
        <v>-805.00475823264435</v>
      </c>
      <c r="F675">
        <f t="shared" si="68"/>
        <v>-805</v>
      </c>
      <c r="G675">
        <f t="shared" si="70"/>
        <v>-1.1862499995913822E-2</v>
      </c>
      <c r="I675">
        <f t="shared" si="72"/>
        <v>-1.1862499995913822E-2</v>
      </c>
      <c r="P675">
        <f t="shared" ca="1" si="66"/>
        <v>-9.2259032011162995E-3</v>
      </c>
      <c r="S675" s="2">
        <f t="shared" si="71"/>
        <v>27516.188000000002</v>
      </c>
      <c r="W675" s="5"/>
      <c r="AE675" t="s">
        <v>1262</v>
      </c>
      <c r="AF675">
        <v>7</v>
      </c>
    </row>
    <row r="676" spans="1:32" x14ac:dyDescent="0.2">
      <c r="A676" s="10" t="s">
        <v>1254</v>
      </c>
      <c r="B676" s="16"/>
      <c r="C676" s="11">
        <v>42589.538999999997</v>
      </c>
      <c r="D676" s="11"/>
      <c r="E676">
        <f t="shared" si="69"/>
        <v>-783.00317182083506</v>
      </c>
      <c r="F676">
        <f t="shared" si="68"/>
        <v>-783</v>
      </c>
      <c r="G676">
        <f t="shared" si="70"/>
        <v>-7.9075000030570664E-3</v>
      </c>
      <c r="I676">
        <f t="shared" si="72"/>
        <v>-7.9075000030570664E-3</v>
      </c>
      <c r="P676">
        <f t="shared" ca="1" si="66"/>
        <v>-8.9381976940174877E-3</v>
      </c>
      <c r="S676" s="2">
        <f t="shared" si="71"/>
        <v>27571.038999999997</v>
      </c>
      <c r="W676" s="5"/>
      <c r="AE676" t="s">
        <v>1286</v>
      </c>
    </row>
    <row r="677" spans="1:32" x14ac:dyDescent="0.2">
      <c r="A677" s="10" t="s">
        <v>1429</v>
      </c>
      <c r="B677" s="16"/>
      <c r="C677" s="11">
        <v>42594.522400000002</v>
      </c>
      <c r="D677" s="11"/>
      <c r="E677">
        <f t="shared" si="69"/>
        <v>-781.00425282711171</v>
      </c>
      <c r="F677">
        <f t="shared" si="68"/>
        <v>-781</v>
      </c>
      <c r="G677">
        <f t="shared" si="70"/>
        <v>-1.0602499998640269E-2</v>
      </c>
      <c r="J677">
        <f>+G677</f>
        <v>-1.0602499998640269E-2</v>
      </c>
      <c r="P677">
        <f t="shared" ca="1" si="66"/>
        <v>-8.9120426479175965E-3</v>
      </c>
      <c r="S677" s="2">
        <f t="shared" si="71"/>
        <v>27576.022400000002</v>
      </c>
      <c r="W677" s="5"/>
      <c r="AE677" t="s">
        <v>1262</v>
      </c>
    </row>
    <row r="678" spans="1:32" x14ac:dyDescent="0.2">
      <c r="A678" s="10" t="s">
        <v>1254</v>
      </c>
      <c r="B678" s="16"/>
      <c r="C678" s="11">
        <v>42604.476000000002</v>
      </c>
      <c r="D678" s="11"/>
      <c r="E678">
        <f t="shared" si="69"/>
        <v>-777.01170956429746</v>
      </c>
      <c r="F678">
        <f t="shared" si="68"/>
        <v>-777</v>
      </c>
      <c r="G678">
        <f t="shared" si="70"/>
        <v>-2.9192499998316634E-2</v>
      </c>
      <c r="I678">
        <f t="shared" ref="I678:I685" si="73">G678</f>
        <v>-2.9192499998316634E-2</v>
      </c>
      <c r="P678">
        <f t="shared" ca="1" si="66"/>
        <v>-8.8597325557178124E-3</v>
      </c>
      <c r="S678" s="2">
        <f t="shared" si="71"/>
        <v>27585.976000000002</v>
      </c>
      <c r="W678" s="5"/>
      <c r="AE678" t="s">
        <v>1262</v>
      </c>
      <c r="AF678">
        <v>19</v>
      </c>
    </row>
    <row r="679" spans="1:32" x14ac:dyDescent="0.2">
      <c r="A679" s="10" t="s">
        <v>1254</v>
      </c>
      <c r="B679" s="16"/>
      <c r="C679" s="11">
        <v>42604.495999999999</v>
      </c>
      <c r="D679" s="11"/>
      <c r="E679">
        <f t="shared" si="69"/>
        <v>-777.0036872542546</v>
      </c>
      <c r="F679">
        <f t="shared" si="68"/>
        <v>-777</v>
      </c>
      <c r="G679">
        <f t="shared" si="70"/>
        <v>-9.1925000015180558E-3</v>
      </c>
      <c r="I679">
        <f t="shared" si="73"/>
        <v>-9.1925000015180558E-3</v>
      </c>
      <c r="P679">
        <f t="shared" ca="1" si="66"/>
        <v>-8.8597325557178124E-3</v>
      </c>
      <c r="S679" s="2">
        <f t="shared" si="71"/>
        <v>27585.995999999999</v>
      </c>
      <c r="W679" s="5"/>
      <c r="AE679" t="s">
        <v>1262</v>
      </c>
    </row>
    <row r="680" spans="1:32" x14ac:dyDescent="0.2">
      <c r="A680" s="10" t="s">
        <v>1254</v>
      </c>
      <c r="B680" s="16"/>
      <c r="C680" s="11">
        <v>42614.476000000002</v>
      </c>
      <c r="D680" s="11"/>
      <c r="E680">
        <f t="shared" si="69"/>
        <v>-773.00055454218102</v>
      </c>
      <c r="F680">
        <f t="shared" si="68"/>
        <v>-773</v>
      </c>
      <c r="G680">
        <f t="shared" si="70"/>
        <v>-1.3824999987264164E-3</v>
      </c>
      <c r="I680">
        <f t="shared" si="73"/>
        <v>-1.3824999987264164E-3</v>
      </c>
      <c r="P680">
        <f t="shared" ca="1" si="66"/>
        <v>-8.8074224635180283E-3</v>
      </c>
      <c r="S680" s="2">
        <f t="shared" si="71"/>
        <v>27595.976000000002</v>
      </c>
      <c r="W680" s="5"/>
      <c r="AE680" t="s">
        <v>1262</v>
      </c>
      <c r="AF680">
        <v>13</v>
      </c>
    </row>
    <row r="681" spans="1:32" x14ac:dyDescent="0.2">
      <c r="A681" s="10" t="s">
        <v>1254</v>
      </c>
      <c r="B681" s="16"/>
      <c r="C681" s="11">
        <v>42619.447999999997</v>
      </c>
      <c r="D681" s="11"/>
      <c r="E681">
        <f t="shared" si="69"/>
        <v>-771.00620826518696</v>
      </c>
      <c r="F681">
        <f t="shared" si="68"/>
        <v>-771</v>
      </c>
      <c r="G681">
        <f t="shared" si="70"/>
        <v>-1.5477500004635658E-2</v>
      </c>
      <c r="I681">
        <f t="shared" si="73"/>
        <v>-1.5477500004635658E-2</v>
      </c>
      <c r="P681">
        <f t="shared" ca="1" si="66"/>
        <v>-8.7812674174181371E-3</v>
      </c>
      <c r="S681" s="2">
        <f t="shared" si="71"/>
        <v>27600.947999999997</v>
      </c>
      <c r="W681" s="5"/>
      <c r="AE681" t="s">
        <v>1262</v>
      </c>
      <c r="AF681">
        <v>5</v>
      </c>
    </row>
    <row r="682" spans="1:32" x14ac:dyDescent="0.2">
      <c r="A682" s="10" t="s">
        <v>1254</v>
      </c>
      <c r="B682" s="16"/>
      <c r="C682" s="11">
        <v>42619.457000000002</v>
      </c>
      <c r="D682" s="11"/>
      <c r="E682">
        <f t="shared" si="69"/>
        <v>-771.00259822566488</v>
      </c>
      <c r="F682">
        <f t="shared" si="68"/>
        <v>-771</v>
      </c>
      <c r="G682">
        <f t="shared" si="70"/>
        <v>-6.477499999164138E-3</v>
      </c>
      <c r="I682">
        <f t="shared" si="73"/>
        <v>-6.477499999164138E-3</v>
      </c>
      <c r="P682">
        <f t="shared" ca="1" si="66"/>
        <v>-8.7812674174181371E-3</v>
      </c>
      <c r="S682" s="2">
        <f t="shared" si="71"/>
        <v>27600.957000000002</v>
      </c>
      <c r="W682" s="5"/>
      <c r="AE682" t="s">
        <v>1262</v>
      </c>
      <c r="AF682">
        <v>17</v>
      </c>
    </row>
    <row r="683" spans="1:32" x14ac:dyDescent="0.2">
      <c r="A683" s="10" t="s">
        <v>1254</v>
      </c>
      <c r="B683" s="16"/>
      <c r="C683" s="11">
        <v>42624.447</v>
      </c>
      <c r="D683" s="11"/>
      <c r="E683">
        <f t="shared" si="69"/>
        <v>-769.00103186962951</v>
      </c>
      <c r="F683">
        <f t="shared" si="68"/>
        <v>-769</v>
      </c>
      <c r="G683">
        <f t="shared" si="70"/>
        <v>-2.5725000014062971E-3</v>
      </c>
      <c r="I683">
        <f t="shared" si="73"/>
        <v>-2.5725000014062971E-3</v>
      </c>
      <c r="P683">
        <f t="shared" ca="1" si="66"/>
        <v>-8.7551123713182442E-3</v>
      </c>
      <c r="S683" s="2">
        <f t="shared" si="71"/>
        <v>27605.947</v>
      </c>
      <c r="W683" s="5"/>
      <c r="AE683" t="s">
        <v>1262</v>
      </c>
      <c r="AF683">
        <v>16</v>
      </c>
    </row>
    <row r="684" spans="1:32" x14ac:dyDescent="0.2">
      <c r="A684" s="10" t="s">
        <v>1254</v>
      </c>
      <c r="B684" s="16"/>
      <c r="C684" s="11">
        <v>42629.428</v>
      </c>
      <c r="D684" s="11"/>
      <c r="E684">
        <f t="shared" si="69"/>
        <v>-767.00307555311338</v>
      </c>
      <c r="F684">
        <f t="shared" si="68"/>
        <v>-767</v>
      </c>
      <c r="G684">
        <f t="shared" si="70"/>
        <v>-7.6675000018440187E-3</v>
      </c>
      <c r="I684">
        <f t="shared" si="73"/>
        <v>-7.6675000018440187E-3</v>
      </c>
      <c r="P684">
        <f t="shared" ca="1" si="66"/>
        <v>-8.728957325218353E-3</v>
      </c>
      <c r="S684" s="2">
        <f t="shared" si="71"/>
        <v>27610.928</v>
      </c>
      <c r="W684" s="5"/>
      <c r="AE684" t="s">
        <v>1262</v>
      </c>
      <c r="AF684">
        <v>5</v>
      </c>
    </row>
    <row r="685" spans="1:32" x14ac:dyDescent="0.2">
      <c r="A685" s="10" t="s">
        <v>1254</v>
      </c>
      <c r="B685" s="16"/>
      <c r="C685" s="11">
        <v>42634.406999999999</v>
      </c>
      <c r="D685" s="11"/>
      <c r="E685">
        <f t="shared" si="69"/>
        <v>-765.00592146760187</v>
      </c>
      <c r="F685">
        <f t="shared" si="68"/>
        <v>-765</v>
      </c>
      <c r="G685">
        <f t="shared" si="70"/>
        <v>-1.4762500002689194E-2</v>
      </c>
      <c r="I685">
        <f t="shared" si="73"/>
        <v>-1.4762500002689194E-2</v>
      </c>
      <c r="P685">
        <f t="shared" ca="1" si="66"/>
        <v>-8.7028022791184618E-3</v>
      </c>
      <c r="S685" s="2">
        <f t="shared" si="71"/>
        <v>27615.906999999999</v>
      </c>
      <c r="W685" s="5"/>
      <c r="AE685" t="s">
        <v>1262</v>
      </c>
    </row>
    <row r="686" spans="1:32" x14ac:dyDescent="0.2">
      <c r="A686" s="10" t="s">
        <v>1430</v>
      </c>
      <c r="B686" s="16"/>
      <c r="C686" s="11">
        <v>42651.864399999999</v>
      </c>
      <c r="D686" s="11"/>
      <c r="E686">
        <f t="shared" si="69"/>
        <v>-758.00348769929246</v>
      </c>
      <c r="F686">
        <f t="shared" si="68"/>
        <v>-758</v>
      </c>
      <c r="G686">
        <f t="shared" si="70"/>
        <v>-8.6950000040815212E-3</v>
      </c>
      <c r="J686">
        <f>+G686</f>
        <v>-8.6950000040815212E-3</v>
      </c>
      <c r="P686">
        <f t="shared" ca="1" si="66"/>
        <v>-8.6112596177688391E-3</v>
      </c>
      <c r="S686" s="2">
        <f t="shared" si="71"/>
        <v>27633.364399999999</v>
      </c>
      <c r="W686" s="5"/>
      <c r="AE686" t="s">
        <v>1262</v>
      </c>
      <c r="AF686">
        <v>23</v>
      </c>
    </row>
    <row r="687" spans="1:32" x14ac:dyDescent="0.2">
      <c r="A687" s="10" t="s">
        <v>1431</v>
      </c>
      <c r="B687" s="16"/>
      <c r="C687" s="11">
        <v>42651.864399999999</v>
      </c>
      <c r="D687" s="11"/>
      <c r="E687">
        <f t="shared" si="69"/>
        <v>-758.00348769929246</v>
      </c>
      <c r="F687">
        <f t="shared" si="68"/>
        <v>-758</v>
      </c>
      <c r="G687">
        <f t="shared" si="70"/>
        <v>-8.6950000040815212E-3</v>
      </c>
      <c r="J687">
        <f>+G687</f>
        <v>-8.6950000040815212E-3</v>
      </c>
      <c r="P687">
        <f t="shared" ca="1" si="66"/>
        <v>-8.6112596177688391E-3</v>
      </c>
      <c r="S687" s="2">
        <f t="shared" si="71"/>
        <v>27633.364399999999</v>
      </c>
      <c r="W687" s="5"/>
      <c r="AE687" t="s">
        <v>1262</v>
      </c>
      <c r="AF687">
        <v>9</v>
      </c>
    </row>
    <row r="688" spans="1:32" x14ac:dyDescent="0.2">
      <c r="A688" s="10" t="s">
        <v>1431</v>
      </c>
      <c r="B688" s="16"/>
      <c r="C688" s="11">
        <v>42661.838400000001</v>
      </c>
      <c r="D688" s="11"/>
      <c r="E688">
        <f t="shared" si="69"/>
        <v>-754.00276168023265</v>
      </c>
      <c r="F688">
        <f t="shared" si="68"/>
        <v>-754</v>
      </c>
      <c r="G688">
        <f t="shared" si="70"/>
        <v>-6.8850000025122426E-3</v>
      </c>
      <c r="J688">
        <f>+G688</f>
        <v>-6.8850000025122426E-3</v>
      </c>
      <c r="P688">
        <f t="shared" ca="1" si="66"/>
        <v>-8.558949525569055E-3</v>
      </c>
      <c r="S688" s="2">
        <f t="shared" si="71"/>
        <v>27643.338400000001</v>
      </c>
      <c r="W688" s="5"/>
      <c r="AE688" t="s">
        <v>1262</v>
      </c>
      <c r="AF688">
        <v>10</v>
      </c>
    </row>
    <row r="689" spans="1:36" x14ac:dyDescent="0.2">
      <c r="A689" s="56" t="s">
        <v>1057</v>
      </c>
      <c r="B689" s="57" t="s">
        <v>1438</v>
      </c>
      <c r="C689" s="56">
        <v>42664.337</v>
      </c>
      <c r="D689" s="56" t="s">
        <v>1455</v>
      </c>
      <c r="E689">
        <f t="shared" si="69"/>
        <v>-753.00053448640699</v>
      </c>
      <c r="F689">
        <f t="shared" si="68"/>
        <v>-753</v>
      </c>
      <c r="G689">
        <f t="shared" si="70"/>
        <v>-1.3325000036275014E-3</v>
      </c>
      <c r="I689">
        <f>G689</f>
        <v>-1.3325000036275014E-3</v>
      </c>
      <c r="P689">
        <f t="shared" ca="1" si="66"/>
        <v>-8.5458720025191094E-3</v>
      </c>
      <c r="S689" s="2">
        <f t="shared" si="71"/>
        <v>27645.837</v>
      </c>
      <c r="W689" s="5"/>
      <c r="AE689" t="s">
        <v>1262</v>
      </c>
      <c r="AF689">
        <v>17</v>
      </c>
      <c r="AH689" t="s">
        <v>1213</v>
      </c>
      <c r="AJ689" t="s">
        <v>1212</v>
      </c>
    </row>
    <row r="690" spans="1:36" x14ac:dyDescent="0.2">
      <c r="A690" s="10" t="s">
        <v>1430</v>
      </c>
      <c r="B690" s="16"/>
      <c r="C690" s="11">
        <v>42671.808599999997</v>
      </c>
      <c r="D690" s="11"/>
      <c r="E690">
        <f t="shared" si="69"/>
        <v>-750.00355990008359</v>
      </c>
      <c r="F690">
        <f t="shared" si="68"/>
        <v>-750</v>
      </c>
      <c r="G690">
        <f t="shared" si="70"/>
        <v>-8.8750000068102963E-3</v>
      </c>
      <c r="J690">
        <f t="shared" ref="J690:J697" si="74">+G690</f>
        <v>-8.8750000068102963E-3</v>
      </c>
      <c r="P690">
        <f t="shared" ca="1" si="66"/>
        <v>-8.5066394333692726E-3</v>
      </c>
      <c r="S690" s="2">
        <f t="shared" si="71"/>
        <v>27653.308599999997</v>
      </c>
      <c r="W690" s="5"/>
      <c r="AE690" t="s">
        <v>1262</v>
      </c>
      <c r="AF690">
        <v>18</v>
      </c>
    </row>
    <row r="691" spans="1:36" x14ac:dyDescent="0.2">
      <c r="A691" s="10" t="s">
        <v>1431</v>
      </c>
      <c r="B691" s="16"/>
      <c r="C691" s="11">
        <v>42671.808599999997</v>
      </c>
      <c r="D691" s="11"/>
      <c r="E691">
        <f t="shared" si="69"/>
        <v>-750.00355990008359</v>
      </c>
      <c r="F691">
        <f t="shared" si="68"/>
        <v>-750</v>
      </c>
      <c r="G691">
        <f t="shared" si="70"/>
        <v>-8.8750000068102963E-3</v>
      </c>
      <c r="J691">
        <f t="shared" si="74"/>
        <v>-8.8750000068102963E-3</v>
      </c>
      <c r="P691">
        <f t="shared" ca="1" si="66"/>
        <v>-8.5066394333692726E-3</v>
      </c>
      <c r="S691" s="2">
        <f t="shared" si="71"/>
        <v>27653.308599999997</v>
      </c>
      <c r="W691" s="5"/>
      <c r="AE691" t="s">
        <v>1262</v>
      </c>
      <c r="AF691">
        <v>15</v>
      </c>
    </row>
    <row r="692" spans="1:36" x14ac:dyDescent="0.2">
      <c r="A692" s="56" t="s">
        <v>1084</v>
      </c>
      <c r="B692" s="57" t="s">
        <v>1438</v>
      </c>
      <c r="C692" s="56">
        <v>42676.794199999997</v>
      </c>
      <c r="D692" s="56" t="s">
        <v>1455</v>
      </c>
      <c r="E692">
        <f t="shared" si="69"/>
        <v>-748.00375845225722</v>
      </c>
      <c r="F692">
        <f t="shared" si="68"/>
        <v>-748</v>
      </c>
      <c r="G692">
        <f t="shared" si="70"/>
        <v>-9.3700000070384704E-3</v>
      </c>
      <c r="J692">
        <f t="shared" si="74"/>
        <v>-9.3700000070384704E-3</v>
      </c>
      <c r="P692">
        <f t="shared" ca="1" si="66"/>
        <v>-8.4804843872693797E-3</v>
      </c>
      <c r="S692" s="2">
        <f t="shared" si="71"/>
        <v>27658.294199999997</v>
      </c>
      <c r="W692" s="5"/>
      <c r="AE692" t="s">
        <v>1262</v>
      </c>
      <c r="AH692" t="s">
        <v>1210</v>
      </c>
      <c r="AJ692" t="s">
        <v>1212</v>
      </c>
    </row>
    <row r="693" spans="1:36" x14ac:dyDescent="0.2">
      <c r="A693" s="10" t="s">
        <v>1430</v>
      </c>
      <c r="B693" s="16"/>
      <c r="C693" s="11">
        <v>42676.795599999998</v>
      </c>
      <c r="D693" s="11"/>
      <c r="E693">
        <f t="shared" si="69"/>
        <v>-748.00319689055368</v>
      </c>
      <c r="F693">
        <f t="shared" si="68"/>
        <v>-748</v>
      </c>
      <c r="G693">
        <f t="shared" si="70"/>
        <v>-7.9700000060256571E-3</v>
      </c>
      <c r="J693">
        <f t="shared" si="74"/>
        <v>-7.9700000060256571E-3</v>
      </c>
      <c r="P693">
        <f t="shared" ca="1" si="66"/>
        <v>-8.4804843872693797E-3</v>
      </c>
      <c r="S693" s="2">
        <f t="shared" si="71"/>
        <v>27658.295599999998</v>
      </c>
      <c r="W693" s="5"/>
      <c r="AE693" t="s">
        <v>1262</v>
      </c>
    </row>
    <row r="694" spans="1:36" x14ac:dyDescent="0.2">
      <c r="A694" s="10" t="s">
        <v>1431</v>
      </c>
      <c r="B694" s="16"/>
      <c r="C694" s="11">
        <v>42676.795599999998</v>
      </c>
      <c r="D694" s="11"/>
      <c r="E694">
        <f t="shared" si="69"/>
        <v>-748.00319689055368</v>
      </c>
      <c r="F694">
        <f t="shared" si="68"/>
        <v>-748</v>
      </c>
      <c r="G694">
        <f t="shared" si="70"/>
        <v>-7.9700000060256571E-3</v>
      </c>
      <c r="J694">
        <f t="shared" si="74"/>
        <v>-7.9700000060256571E-3</v>
      </c>
      <c r="P694">
        <f t="shared" ca="1" si="66"/>
        <v>-8.4804843872693797E-3</v>
      </c>
      <c r="S694" s="2">
        <f t="shared" si="71"/>
        <v>27658.295599999998</v>
      </c>
      <c r="W694" s="5"/>
      <c r="AE694" t="s">
        <v>1262</v>
      </c>
    </row>
    <row r="695" spans="1:36" x14ac:dyDescent="0.2">
      <c r="A695" s="10" t="s">
        <v>1431</v>
      </c>
      <c r="B695" s="16"/>
      <c r="C695" s="11">
        <v>42676.795899999997</v>
      </c>
      <c r="D695" s="11"/>
      <c r="E695">
        <f t="shared" si="69"/>
        <v>-748.00307655590314</v>
      </c>
      <c r="F695">
        <f t="shared" si="68"/>
        <v>-748</v>
      </c>
      <c r="G695">
        <f t="shared" si="70"/>
        <v>-7.6700000063283369E-3</v>
      </c>
      <c r="J695">
        <f t="shared" si="74"/>
        <v>-7.6700000063283369E-3</v>
      </c>
      <c r="P695">
        <f t="shared" ca="1" si="66"/>
        <v>-8.4804843872693797E-3</v>
      </c>
      <c r="S695" s="2">
        <f t="shared" si="71"/>
        <v>27658.295899999997</v>
      </c>
      <c r="W695" s="5"/>
      <c r="AE695" t="s">
        <v>1262</v>
      </c>
    </row>
    <row r="696" spans="1:36" x14ac:dyDescent="0.2">
      <c r="A696" s="10" t="s">
        <v>1431</v>
      </c>
      <c r="B696" s="16"/>
      <c r="C696" s="11">
        <v>42681.782500000001</v>
      </c>
      <c r="D696" s="11"/>
      <c r="E696">
        <f t="shared" si="69"/>
        <v>-746.00287399257297</v>
      </c>
      <c r="F696">
        <f t="shared" si="68"/>
        <v>-746</v>
      </c>
      <c r="G696">
        <f t="shared" si="70"/>
        <v>-7.1650000027148053E-3</v>
      </c>
      <c r="J696">
        <f t="shared" si="74"/>
        <v>-7.1650000027148053E-3</v>
      </c>
      <c r="P696">
        <f t="shared" ca="1" si="66"/>
        <v>-8.4543293411694885E-3</v>
      </c>
      <c r="S696" s="2">
        <f t="shared" si="71"/>
        <v>27663.282500000001</v>
      </c>
      <c r="W696" s="5"/>
      <c r="AE696" t="s">
        <v>1262</v>
      </c>
    </row>
    <row r="697" spans="1:36" x14ac:dyDescent="0.2">
      <c r="A697" s="10" t="s">
        <v>1431</v>
      </c>
      <c r="B697" s="16"/>
      <c r="C697" s="11">
        <v>42696.742100000003</v>
      </c>
      <c r="D697" s="11"/>
      <c r="E697">
        <f t="shared" si="69"/>
        <v>-740.00234652568679</v>
      </c>
      <c r="F697">
        <f t="shared" si="68"/>
        <v>-740</v>
      </c>
      <c r="G697">
        <f t="shared" si="70"/>
        <v>-5.8499999940977432E-3</v>
      </c>
      <c r="J697">
        <f t="shared" si="74"/>
        <v>-5.8499999940977432E-3</v>
      </c>
      <c r="P697">
        <f t="shared" ca="1" si="66"/>
        <v>-8.3758642028698132E-3</v>
      </c>
      <c r="S697" s="2">
        <f t="shared" si="71"/>
        <v>27678.242100000003</v>
      </c>
      <c r="W697" s="5"/>
      <c r="AE697" t="s">
        <v>1286</v>
      </c>
    </row>
    <row r="698" spans="1:36" x14ac:dyDescent="0.2">
      <c r="A698" s="56" t="s">
        <v>1084</v>
      </c>
      <c r="B698" s="57" t="s">
        <v>1438</v>
      </c>
      <c r="C698" s="56">
        <v>42701.724000000002</v>
      </c>
      <c r="D698" s="56" t="s">
        <v>1455</v>
      </c>
      <c r="E698">
        <f t="shared" si="69"/>
        <v>-738.00402920521913</v>
      </c>
      <c r="F698">
        <f t="shared" si="68"/>
        <v>-738</v>
      </c>
      <c r="G698">
        <f t="shared" si="70"/>
        <v>-1.0044999995443504E-2</v>
      </c>
      <c r="I698">
        <f>G698</f>
        <v>-1.0044999995443504E-2</v>
      </c>
      <c r="P698">
        <f t="shared" ca="1" si="66"/>
        <v>-8.3497091567699203E-3</v>
      </c>
      <c r="S698" s="2">
        <f t="shared" si="71"/>
        <v>27683.224000000002</v>
      </c>
      <c r="W698" s="5"/>
      <c r="AE698" t="s">
        <v>1286</v>
      </c>
      <c r="AH698" t="s">
        <v>1210</v>
      </c>
      <c r="AJ698" t="s">
        <v>1212</v>
      </c>
    </row>
    <row r="699" spans="1:36" x14ac:dyDescent="0.2">
      <c r="A699" s="10" t="s">
        <v>1431</v>
      </c>
      <c r="B699" s="16"/>
      <c r="C699" s="11">
        <v>42706.715400000001</v>
      </c>
      <c r="D699" s="11"/>
      <c r="E699">
        <f t="shared" si="69"/>
        <v>-736.00190128748022</v>
      </c>
      <c r="F699">
        <f t="shared" si="68"/>
        <v>-736</v>
      </c>
      <c r="G699">
        <f t="shared" si="70"/>
        <v>-4.7399999966728501E-3</v>
      </c>
      <c r="J699">
        <f>+G699</f>
        <v>-4.7399999966728501E-3</v>
      </c>
      <c r="P699">
        <f t="shared" ca="1" si="66"/>
        <v>-8.3235541106700291E-3</v>
      </c>
      <c r="S699" s="2">
        <f t="shared" si="71"/>
        <v>27688.215400000001</v>
      </c>
      <c r="W699" s="5"/>
      <c r="AE699" t="s">
        <v>1262</v>
      </c>
      <c r="AF699">
        <v>12</v>
      </c>
    </row>
    <row r="700" spans="1:36" x14ac:dyDescent="0.2">
      <c r="A700" s="10" t="s">
        <v>1431</v>
      </c>
      <c r="B700" s="16"/>
      <c r="C700" s="11">
        <v>42706.716</v>
      </c>
      <c r="D700" s="11"/>
      <c r="E700">
        <f t="shared" si="69"/>
        <v>-736.00166061817913</v>
      </c>
      <c r="F700">
        <f t="shared" si="68"/>
        <v>-736</v>
      </c>
      <c r="G700">
        <f t="shared" si="70"/>
        <v>-4.1399999972782098E-3</v>
      </c>
      <c r="I700">
        <f>G700</f>
        <v>-4.1399999972782098E-3</v>
      </c>
      <c r="P700">
        <f t="shared" ref="P700:P763" ca="1" si="75">+C$11+C$12*F700</f>
        <v>-8.3235541106700291E-3</v>
      </c>
      <c r="S700" s="2">
        <f t="shared" si="71"/>
        <v>27688.216</v>
      </c>
      <c r="W700" s="5"/>
      <c r="AE700" t="s">
        <v>1262</v>
      </c>
      <c r="AF700">
        <v>14</v>
      </c>
    </row>
    <row r="701" spans="1:36" x14ac:dyDescent="0.2">
      <c r="A701" s="10" t="s">
        <v>1431</v>
      </c>
      <c r="B701" s="16"/>
      <c r="C701" s="11">
        <v>42711.7</v>
      </c>
      <c r="D701" s="11"/>
      <c r="E701">
        <f t="shared" si="69"/>
        <v>-734.00250095515764</v>
      </c>
      <c r="F701">
        <f t="shared" si="68"/>
        <v>-734</v>
      </c>
      <c r="G701">
        <f t="shared" si="70"/>
        <v>-6.2350000007427298E-3</v>
      </c>
      <c r="I701">
        <f>G701</f>
        <v>-6.2350000007427298E-3</v>
      </c>
      <c r="P701">
        <f t="shared" ca="1" si="75"/>
        <v>-8.2973990645701361E-3</v>
      </c>
      <c r="S701" s="2">
        <f t="shared" si="71"/>
        <v>27693.199999999997</v>
      </c>
      <c r="W701" s="5"/>
      <c r="AE701" t="s">
        <v>1262</v>
      </c>
      <c r="AF701">
        <v>25</v>
      </c>
    </row>
    <row r="702" spans="1:36" x14ac:dyDescent="0.2">
      <c r="A702" s="10" t="s">
        <v>1431</v>
      </c>
      <c r="B702" s="16"/>
      <c r="C702" s="11">
        <v>42711.700700000001</v>
      </c>
      <c r="D702" s="11"/>
      <c r="E702">
        <f t="shared" si="69"/>
        <v>-734.0022201743044</v>
      </c>
      <c r="F702">
        <f t="shared" si="68"/>
        <v>-734</v>
      </c>
      <c r="G702">
        <f t="shared" si="70"/>
        <v>-5.5349999965983443E-3</v>
      </c>
      <c r="J702">
        <f>+G702</f>
        <v>-5.5349999965983443E-3</v>
      </c>
      <c r="P702">
        <f t="shared" ca="1" si="75"/>
        <v>-8.2973990645701361E-3</v>
      </c>
      <c r="S702" s="2">
        <f t="shared" si="71"/>
        <v>27693.200700000001</v>
      </c>
      <c r="W702" s="5"/>
      <c r="AE702" t="s">
        <v>1262</v>
      </c>
      <c r="AF702">
        <v>16</v>
      </c>
    </row>
    <row r="703" spans="1:36" x14ac:dyDescent="0.2">
      <c r="A703" s="10" t="s">
        <v>1431</v>
      </c>
      <c r="B703" s="16"/>
      <c r="C703" s="11">
        <v>42716.687899999997</v>
      </c>
      <c r="D703" s="11"/>
      <c r="E703">
        <f t="shared" si="69"/>
        <v>-732.0017769416761</v>
      </c>
      <c r="F703">
        <f t="shared" si="68"/>
        <v>-732</v>
      </c>
      <c r="G703">
        <f t="shared" si="70"/>
        <v>-4.43000000086613E-3</v>
      </c>
      <c r="J703">
        <f>+G703</f>
        <v>-4.43000000086613E-3</v>
      </c>
      <c r="P703">
        <f t="shared" ca="1" si="75"/>
        <v>-8.2712440184702449E-3</v>
      </c>
      <c r="S703" s="2">
        <f t="shared" si="71"/>
        <v>27698.187899999997</v>
      </c>
      <c r="W703" s="5"/>
      <c r="AE703" t="s">
        <v>1262</v>
      </c>
    </row>
    <row r="704" spans="1:36" x14ac:dyDescent="0.2">
      <c r="A704" s="56" t="s">
        <v>1131</v>
      </c>
      <c r="B704" s="57" t="s">
        <v>1438</v>
      </c>
      <c r="C704" s="56">
        <v>42724.165999999997</v>
      </c>
      <c r="D704" s="56" t="s">
        <v>1455</v>
      </c>
      <c r="E704">
        <f t="shared" si="69"/>
        <v>-729.00219510458703</v>
      </c>
      <c r="F704">
        <f t="shared" si="68"/>
        <v>-729</v>
      </c>
      <c r="G704">
        <f t="shared" si="70"/>
        <v>-5.4725000009057112E-3</v>
      </c>
      <c r="I704">
        <f>G704</f>
        <v>-5.4725000009057112E-3</v>
      </c>
      <c r="P704">
        <f t="shared" ca="1" si="75"/>
        <v>-8.2320114493204064E-3</v>
      </c>
      <c r="S704" s="2">
        <f t="shared" si="71"/>
        <v>27705.665999999997</v>
      </c>
      <c r="W704" s="5"/>
      <c r="AE704" t="s">
        <v>1262</v>
      </c>
      <c r="AH704" t="s">
        <v>1213</v>
      </c>
      <c r="AJ704" t="s">
        <v>1212</v>
      </c>
    </row>
    <row r="705" spans="1:36" x14ac:dyDescent="0.2">
      <c r="A705" s="10" t="s">
        <v>1431</v>
      </c>
      <c r="B705" s="16"/>
      <c r="C705" s="11">
        <v>42731.64</v>
      </c>
      <c r="D705" s="11"/>
      <c r="E705">
        <f t="shared" si="69"/>
        <v>-726.00425784105641</v>
      </c>
      <c r="F705">
        <f t="shared" si="68"/>
        <v>-726</v>
      </c>
      <c r="G705">
        <f t="shared" si="70"/>
        <v>-1.0614999999233987E-2</v>
      </c>
      <c r="I705">
        <f>G705</f>
        <v>-1.0614999999233987E-2</v>
      </c>
      <c r="P705">
        <f t="shared" ca="1" si="75"/>
        <v>-8.1927788801705696E-3</v>
      </c>
      <c r="S705" s="2">
        <f t="shared" si="71"/>
        <v>27713.14</v>
      </c>
      <c r="W705" s="5"/>
      <c r="AE705" t="s">
        <v>1262</v>
      </c>
      <c r="AF705">
        <v>16</v>
      </c>
    </row>
    <row r="706" spans="1:36" x14ac:dyDescent="0.2">
      <c r="A706" s="10" t="s">
        <v>1431</v>
      </c>
      <c r="B706" s="16"/>
      <c r="C706" s="11">
        <v>42736.628100000002</v>
      </c>
      <c r="D706" s="11"/>
      <c r="E706">
        <f t="shared" si="69"/>
        <v>-724.00345360447352</v>
      </c>
      <c r="F706">
        <f t="shared" si="68"/>
        <v>-724</v>
      </c>
      <c r="G706">
        <f t="shared" si="70"/>
        <v>-8.6099999971338548E-3</v>
      </c>
      <c r="J706">
        <f>+G706</f>
        <v>-8.6099999971338548E-3</v>
      </c>
      <c r="P706">
        <f t="shared" ca="1" si="75"/>
        <v>-8.1666238340706767E-3</v>
      </c>
      <c r="S706" s="2">
        <f t="shared" si="71"/>
        <v>27718.128100000002</v>
      </c>
      <c r="W706" s="5"/>
      <c r="AE706" t="s">
        <v>1262</v>
      </c>
      <c r="AF706">
        <v>10</v>
      </c>
    </row>
    <row r="707" spans="1:36" x14ac:dyDescent="0.2">
      <c r="A707" s="10" t="s">
        <v>1433</v>
      </c>
      <c r="B707" s="16"/>
      <c r="C707" s="11">
        <v>42741.616999999998</v>
      </c>
      <c r="D707" s="11"/>
      <c r="E707">
        <f t="shared" si="69"/>
        <v>-722.00232847549114</v>
      </c>
      <c r="F707">
        <f t="shared" si="68"/>
        <v>-722</v>
      </c>
      <c r="G707">
        <f t="shared" si="70"/>
        <v>-5.805000000691507E-3</v>
      </c>
      <c r="J707">
        <f>+G707</f>
        <v>-5.805000000691507E-3</v>
      </c>
      <c r="P707">
        <f t="shared" ca="1" si="75"/>
        <v>-8.1404687879707855E-3</v>
      </c>
      <c r="R707" t="s">
        <v>1474</v>
      </c>
      <c r="S707" s="2">
        <f t="shared" si="71"/>
        <v>27723.116999999998</v>
      </c>
      <c r="W707" s="5"/>
    </row>
    <row r="708" spans="1:36" x14ac:dyDescent="0.2">
      <c r="A708" s="56" t="s">
        <v>1084</v>
      </c>
      <c r="B708" s="57" t="s">
        <v>1438</v>
      </c>
      <c r="C708" s="56">
        <v>42751.584999999999</v>
      </c>
      <c r="D708" s="56" t="s">
        <v>1455</v>
      </c>
      <c r="E708">
        <f t="shared" si="69"/>
        <v>-718.0040091494451</v>
      </c>
      <c r="F708">
        <f t="shared" si="68"/>
        <v>-718</v>
      </c>
      <c r="G708">
        <f t="shared" si="70"/>
        <v>-9.9950000003445894E-3</v>
      </c>
      <c r="I708">
        <f t="shared" ref="I708:I713" si="76">G708</f>
        <v>-9.9950000003445894E-3</v>
      </c>
      <c r="P708">
        <f t="shared" ca="1" si="75"/>
        <v>-8.0881586957710014E-3</v>
      </c>
      <c r="S708" s="2">
        <f t="shared" si="71"/>
        <v>27733.084999999999</v>
      </c>
      <c r="W708" s="5"/>
      <c r="AE708" t="s">
        <v>1262</v>
      </c>
      <c r="AF708">
        <v>29</v>
      </c>
      <c r="AH708" t="s">
        <v>1213</v>
      </c>
      <c r="AJ708" t="s">
        <v>1212</v>
      </c>
    </row>
    <row r="709" spans="1:36" x14ac:dyDescent="0.2">
      <c r="A709" s="10" t="s">
        <v>1256</v>
      </c>
      <c r="B709" s="16"/>
      <c r="C709" s="11">
        <v>42786.49</v>
      </c>
      <c r="D709" s="11"/>
      <c r="E709">
        <f t="shared" si="69"/>
        <v>-704.00307254474785</v>
      </c>
      <c r="F709">
        <f t="shared" si="68"/>
        <v>-704</v>
      </c>
      <c r="G709">
        <f t="shared" si="70"/>
        <v>-7.6600000029429793E-3</v>
      </c>
      <c r="I709">
        <f t="shared" si="76"/>
        <v>-7.6600000029429793E-3</v>
      </c>
      <c r="P709">
        <f t="shared" ca="1" si="75"/>
        <v>-7.9050733730717578E-3</v>
      </c>
      <c r="S709" s="2">
        <f t="shared" si="71"/>
        <v>27767.989999999998</v>
      </c>
      <c r="W709" s="5"/>
      <c r="AE709" t="s">
        <v>1262</v>
      </c>
      <c r="AF709">
        <v>24</v>
      </c>
    </row>
    <row r="710" spans="1:36" x14ac:dyDescent="0.2">
      <c r="A710" s="10" t="s">
        <v>1256</v>
      </c>
      <c r="B710" s="16"/>
      <c r="C710" s="11">
        <v>42796.451000000001</v>
      </c>
      <c r="D710" s="11"/>
      <c r="E710">
        <f t="shared" si="69"/>
        <v>-700.00756102721641</v>
      </c>
      <c r="F710">
        <f t="shared" si="68"/>
        <v>-700</v>
      </c>
      <c r="G710">
        <f t="shared" si="70"/>
        <v>-1.8850000000384171E-2</v>
      </c>
      <c r="I710">
        <f t="shared" si="76"/>
        <v>-1.8850000000384171E-2</v>
      </c>
      <c r="P710">
        <f t="shared" ca="1" si="75"/>
        <v>-7.8527632808719754E-3</v>
      </c>
      <c r="S710" s="2">
        <f t="shared" si="71"/>
        <v>27777.951000000001</v>
      </c>
      <c r="W710" s="5"/>
      <c r="AE710" t="s">
        <v>1262</v>
      </c>
    </row>
    <row r="711" spans="1:36" x14ac:dyDescent="0.2">
      <c r="A711" s="56" t="s">
        <v>1139</v>
      </c>
      <c r="B711" s="57" t="s">
        <v>1438</v>
      </c>
      <c r="C711" s="56">
        <v>42801.447</v>
      </c>
      <c r="D711" s="56" t="s">
        <v>1455</v>
      </c>
      <c r="E711">
        <f t="shared" si="69"/>
        <v>-698.00358797816739</v>
      </c>
      <c r="F711">
        <f t="shared" si="68"/>
        <v>-698</v>
      </c>
      <c r="G711">
        <f t="shared" si="70"/>
        <v>-8.9450000014039688E-3</v>
      </c>
      <c r="I711">
        <f t="shared" si="76"/>
        <v>-8.9450000014039688E-3</v>
      </c>
      <c r="P711">
        <f t="shared" ca="1" si="75"/>
        <v>-7.8266082347720825E-3</v>
      </c>
      <c r="S711" s="2">
        <f t="shared" si="71"/>
        <v>27782.947</v>
      </c>
      <c r="W711" s="5"/>
      <c r="AH711" t="s">
        <v>1357</v>
      </c>
      <c r="AJ711" t="s">
        <v>1212</v>
      </c>
    </row>
    <row r="712" spans="1:36" x14ac:dyDescent="0.2">
      <c r="A712" s="10" t="s">
        <v>1256</v>
      </c>
      <c r="B712" s="16"/>
      <c r="C712" s="11">
        <v>42806.428999999996</v>
      </c>
      <c r="D712" s="11"/>
      <c r="E712">
        <f t="shared" si="69"/>
        <v>-696.00523054615041</v>
      </c>
      <c r="F712">
        <f t="shared" si="68"/>
        <v>-696</v>
      </c>
      <c r="G712">
        <f t="shared" si="70"/>
        <v>-1.3040000005275942E-2</v>
      </c>
      <c r="I712">
        <f t="shared" si="76"/>
        <v>-1.3040000005275942E-2</v>
      </c>
      <c r="P712">
        <f t="shared" ca="1" si="75"/>
        <v>-7.8004531886721913E-3</v>
      </c>
      <c r="S712" s="2">
        <f t="shared" si="71"/>
        <v>27787.928999999996</v>
      </c>
      <c r="W712" s="5"/>
      <c r="AE712" t="s">
        <v>1262</v>
      </c>
      <c r="AF712">
        <v>22</v>
      </c>
    </row>
    <row r="713" spans="1:36" x14ac:dyDescent="0.2">
      <c r="A713" s="10" t="s">
        <v>1431</v>
      </c>
      <c r="B713" s="16"/>
      <c r="C713" s="11">
        <v>42806.432000000001</v>
      </c>
      <c r="D713" s="11"/>
      <c r="E713">
        <f t="shared" si="69"/>
        <v>-696.00402719964211</v>
      </c>
      <c r="F713">
        <f t="shared" ref="F713:F776" si="77">ROUND(2*E713,0)/2</f>
        <v>-696</v>
      </c>
      <c r="G713">
        <f t="shared" si="70"/>
        <v>-1.0040000001026783E-2</v>
      </c>
      <c r="I713">
        <f t="shared" si="76"/>
        <v>-1.0040000001026783E-2</v>
      </c>
      <c r="P713">
        <f t="shared" ca="1" si="75"/>
        <v>-7.8004531886721913E-3</v>
      </c>
      <c r="S713" s="2">
        <f t="shared" si="71"/>
        <v>27787.932000000001</v>
      </c>
      <c r="W713" s="5"/>
      <c r="AE713" t="s">
        <v>1262</v>
      </c>
      <c r="AF713">
        <v>5</v>
      </c>
    </row>
    <row r="714" spans="1:36" x14ac:dyDescent="0.2">
      <c r="A714" s="10" t="s">
        <v>1435</v>
      </c>
      <c r="B714" s="16"/>
      <c r="C714" s="11">
        <v>42806.432000000001</v>
      </c>
      <c r="D714" s="11"/>
      <c r="E714">
        <f t="shared" si="69"/>
        <v>-696.00402719964211</v>
      </c>
      <c r="F714">
        <f t="shared" si="77"/>
        <v>-696</v>
      </c>
      <c r="G714">
        <f t="shared" si="70"/>
        <v>-1.0040000001026783E-2</v>
      </c>
      <c r="J714">
        <f>+G714</f>
        <v>-1.0040000001026783E-2</v>
      </c>
      <c r="P714">
        <f t="shared" ca="1" si="75"/>
        <v>-7.8004531886721913E-3</v>
      </c>
      <c r="R714" t="s">
        <v>1474</v>
      </c>
      <c r="S714" s="2">
        <f t="shared" si="71"/>
        <v>27787.932000000001</v>
      </c>
      <c r="W714" s="5"/>
    </row>
    <row r="715" spans="1:36" x14ac:dyDescent="0.2">
      <c r="A715" s="10" t="s">
        <v>1431</v>
      </c>
      <c r="B715" s="16"/>
      <c r="C715" s="11">
        <v>42816.404999999999</v>
      </c>
      <c r="D715" s="11"/>
      <c r="E715">
        <f t="shared" si="69"/>
        <v>-692.00370229608598</v>
      </c>
      <c r="F715">
        <f t="shared" si="77"/>
        <v>-692</v>
      </c>
      <c r="G715">
        <f t="shared" si="70"/>
        <v>-9.2300000032992102E-3</v>
      </c>
      <c r="I715">
        <f>G715</f>
        <v>-9.2300000032992102E-3</v>
      </c>
      <c r="P715">
        <f t="shared" ca="1" si="75"/>
        <v>-7.7481430964724072E-3</v>
      </c>
      <c r="S715" s="2">
        <f t="shared" si="71"/>
        <v>27797.904999999999</v>
      </c>
      <c r="W715" s="5"/>
      <c r="AE715" t="s">
        <v>1262</v>
      </c>
    </row>
    <row r="716" spans="1:36" x14ac:dyDescent="0.2">
      <c r="A716" s="10" t="s">
        <v>1256</v>
      </c>
      <c r="B716" s="16"/>
      <c r="C716" s="11">
        <v>42826.370999999999</v>
      </c>
      <c r="D716" s="11"/>
      <c r="E716">
        <f t="shared" si="69"/>
        <v>-688.00618520104456</v>
      </c>
      <c r="F716">
        <f t="shared" si="77"/>
        <v>-688</v>
      </c>
      <c r="G716">
        <f t="shared" si="70"/>
        <v>-1.5420000003359746E-2</v>
      </c>
      <c r="I716">
        <f>G716</f>
        <v>-1.5420000003359746E-2</v>
      </c>
      <c r="P716">
        <f t="shared" ca="1" si="75"/>
        <v>-7.6958330042726231E-3</v>
      </c>
      <c r="S716" s="2">
        <f t="shared" si="71"/>
        <v>27807.870999999999</v>
      </c>
      <c r="W716" s="5"/>
    </row>
    <row r="717" spans="1:36" x14ac:dyDescent="0.2">
      <c r="A717" s="10" t="s">
        <v>1256</v>
      </c>
      <c r="B717" s="16"/>
      <c r="C717" s="11">
        <v>42826.381999999998</v>
      </c>
      <c r="D717" s="11"/>
      <c r="E717">
        <f t="shared" si="69"/>
        <v>-688.00177293052081</v>
      </c>
      <c r="F717">
        <f t="shared" si="77"/>
        <v>-688</v>
      </c>
      <c r="G717">
        <f t="shared" si="70"/>
        <v>-4.42000000475673E-3</v>
      </c>
      <c r="I717">
        <f>G717</f>
        <v>-4.42000000475673E-3</v>
      </c>
      <c r="P717">
        <f t="shared" ca="1" si="75"/>
        <v>-7.6958330042726231E-3</v>
      </c>
      <c r="S717" s="2">
        <f t="shared" si="71"/>
        <v>27807.881999999998</v>
      </c>
      <c r="W717" s="5"/>
      <c r="AE717" t="s">
        <v>1262</v>
      </c>
    </row>
    <row r="718" spans="1:36" x14ac:dyDescent="0.2">
      <c r="A718" s="10" t="s">
        <v>1428</v>
      </c>
      <c r="B718" s="16"/>
      <c r="C718" s="11">
        <v>42831.362500000003</v>
      </c>
      <c r="D718" s="11"/>
      <c r="E718">
        <f t="shared" si="69"/>
        <v>-686.00401717175362</v>
      </c>
      <c r="F718">
        <f t="shared" si="77"/>
        <v>-686</v>
      </c>
      <c r="G718">
        <f t="shared" si="70"/>
        <v>-1.0014999999839347E-2</v>
      </c>
      <c r="J718">
        <f>+G718</f>
        <v>-1.0014999999839347E-2</v>
      </c>
      <c r="P718">
        <f t="shared" ca="1" si="75"/>
        <v>-7.6696779581727319E-3</v>
      </c>
      <c r="S718" s="2">
        <f t="shared" si="71"/>
        <v>27812.862500000003</v>
      </c>
      <c r="W718" s="5"/>
      <c r="AE718" t="s">
        <v>1262</v>
      </c>
      <c r="AF718">
        <v>14</v>
      </c>
    </row>
    <row r="719" spans="1:36" x14ac:dyDescent="0.2">
      <c r="A719" s="10" t="s">
        <v>1259</v>
      </c>
      <c r="B719" s="16"/>
      <c r="C719" s="11">
        <v>42836.347000000002</v>
      </c>
      <c r="D719" s="11"/>
      <c r="E719">
        <f t="shared" si="69"/>
        <v>-684.00465695098023</v>
      </c>
      <c r="F719">
        <f t="shared" si="77"/>
        <v>-684</v>
      </c>
      <c r="G719">
        <f t="shared" si="70"/>
        <v>-1.1610000001383014E-2</v>
      </c>
      <c r="I719">
        <f>G719</f>
        <v>-1.1610000001383014E-2</v>
      </c>
      <c r="P719">
        <f t="shared" ca="1" si="75"/>
        <v>-7.6435229120728389E-3</v>
      </c>
      <c r="S719" s="2">
        <f t="shared" si="71"/>
        <v>27817.847000000002</v>
      </c>
      <c r="W719" s="5"/>
      <c r="AE719" t="s">
        <v>1262</v>
      </c>
      <c r="AF719">
        <v>23</v>
      </c>
      <c r="AH719" t="s">
        <v>1220</v>
      </c>
      <c r="AJ719" t="s">
        <v>1212</v>
      </c>
    </row>
    <row r="720" spans="1:36" x14ac:dyDescent="0.2">
      <c r="A720" s="56" t="s">
        <v>1142</v>
      </c>
      <c r="B720" s="57" t="s">
        <v>1438</v>
      </c>
      <c r="C720" s="56">
        <v>42841.324000000001</v>
      </c>
      <c r="D720" s="56" t="s">
        <v>1455</v>
      </c>
      <c r="E720">
        <f t="shared" si="69"/>
        <v>-682.00830509647324</v>
      </c>
      <c r="F720">
        <f t="shared" si="77"/>
        <v>-682</v>
      </c>
      <c r="G720">
        <f t="shared" si="70"/>
        <v>-2.0705000002635643E-2</v>
      </c>
      <c r="I720">
        <f>G720</f>
        <v>-2.0705000002635643E-2</v>
      </c>
      <c r="P720">
        <f t="shared" ca="1" si="75"/>
        <v>-7.6173678659729478E-3</v>
      </c>
      <c r="S720" s="2">
        <f t="shared" si="71"/>
        <v>27822.824000000001</v>
      </c>
      <c r="W720" s="5"/>
      <c r="AE720" t="s">
        <v>1262</v>
      </c>
      <c r="AF720">
        <v>20</v>
      </c>
      <c r="AH720" t="s">
        <v>1242</v>
      </c>
      <c r="AJ720" t="s">
        <v>1212</v>
      </c>
    </row>
    <row r="721" spans="1:36" x14ac:dyDescent="0.2">
      <c r="A721" s="10" t="s">
        <v>1261</v>
      </c>
      <c r="B721" s="16"/>
      <c r="C721" s="11">
        <v>42841.341999999997</v>
      </c>
      <c r="D721" s="11"/>
      <c r="E721">
        <f t="shared" si="69"/>
        <v>-682.00108501743489</v>
      </c>
      <c r="F721">
        <f t="shared" si="77"/>
        <v>-682</v>
      </c>
      <c r="G721">
        <f t="shared" si="70"/>
        <v>-2.7050000062445179E-3</v>
      </c>
      <c r="I721">
        <f>G721</f>
        <v>-2.7050000062445179E-3</v>
      </c>
      <c r="P721">
        <f t="shared" ca="1" si="75"/>
        <v>-7.6173678659729478E-3</v>
      </c>
      <c r="S721" s="2">
        <f t="shared" si="71"/>
        <v>27822.841999999997</v>
      </c>
      <c r="W721" s="5"/>
      <c r="AE721" t="s">
        <v>1262</v>
      </c>
    </row>
    <row r="722" spans="1:36" x14ac:dyDescent="0.2">
      <c r="A722" s="10" t="s">
        <v>1261</v>
      </c>
      <c r="B722" s="16"/>
      <c r="C722" s="11">
        <v>42846.33</v>
      </c>
      <c r="D722" s="11"/>
      <c r="E722">
        <f t="shared" si="69"/>
        <v>-680.00032089240119</v>
      </c>
      <c r="F722">
        <f t="shared" si="77"/>
        <v>-680</v>
      </c>
      <c r="G722">
        <f t="shared" si="70"/>
        <v>-8.0000000161817297E-4</v>
      </c>
      <c r="I722">
        <f>G722</f>
        <v>-8.0000000161817297E-4</v>
      </c>
      <c r="P722">
        <f t="shared" ca="1" si="75"/>
        <v>-7.5912128198730548E-3</v>
      </c>
      <c r="S722" s="2">
        <f t="shared" si="71"/>
        <v>27827.83</v>
      </c>
      <c r="W722" s="5"/>
      <c r="AE722" t="s">
        <v>1262</v>
      </c>
      <c r="AF722">
        <v>10</v>
      </c>
    </row>
    <row r="723" spans="1:36" x14ac:dyDescent="0.2">
      <c r="A723" s="56" t="s">
        <v>1084</v>
      </c>
      <c r="B723" s="57" t="s">
        <v>1438</v>
      </c>
      <c r="C723" s="56">
        <v>42873.744500000001</v>
      </c>
      <c r="D723" s="56" t="s">
        <v>1455</v>
      </c>
      <c r="E723">
        <f t="shared" si="69"/>
        <v>-669.00393995702029</v>
      </c>
      <c r="F723">
        <f t="shared" si="77"/>
        <v>-669</v>
      </c>
      <c r="G723">
        <f t="shared" si="70"/>
        <v>-9.8224999965168536E-3</v>
      </c>
      <c r="J723">
        <f>+G723</f>
        <v>-9.8224999965168536E-3</v>
      </c>
      <c r="P723">
        <f t="shared" ca="1" si="75"/>
        <v>-7.4473600663236498E-3</v>
      </c>
      <c r="S723" s="2">
        <f t="shared" si="71"/>
        <v>27855.244500000001</v>
      </c>
      <c r="W723" s="5"/>
      <c r="AE723" t="s">
        <v>1262</v>
      </c>
      <c r="AF723">
        <v>9</v>
      </c>
      <c r="AH723" t="s">
        <v>1210</v>
      </c>
      <c r="AJ723" t="s">
        <v>1212</v>
      </c>
    </row>
    <row r="724" spans="1:36" x14ac:dyDescent="0.2">
      <c r="A724" s="10" t="s">
        <v>1431</v>
      </c>
      <c r="B724" s="16"/>
      <c r="C724" s="11">
        <v>42878.731599999999</v>
      </c>
      <c r="D724" s="11"/>
      <c r="E724">
        <f t="shared" si="69"/>
        <v>-667.00353683594119</v>
      </c>
      <c r="F724">
        <f t="shared" si="77"/>
        <v>-667</v>
      </c>
      <c r="G724">
        <f t="shared" si="70"/>
        <v>-8.8174999982584268E-3</v>
      </c>
      <c r="J724">
        <f>+G724</f>
        <v>-8.8174999982584268E-3</v>
      </c>
      <c r="P724">
        <f t="shared" ca="1" si="75"/>
        <v>-7.4212050202237586E-3</v>
      </c>
      <c r="S724" s="2">
        <f t="shared" si="71"/>
        <v>27860.231599999999</v>
      </c>
      <c r="W724" s="5"/>
      <c r="AE724" t="s">
        <v>1262</v>
      </c>
      <c r="AF724">
        <v>7</v>
      </c>
    </row>
    <row r="725" spans="1:36" x14ac:dyDescent="0.2">
      <c r="A725" s="10" t="s">
        <v>1259</v>
      </c>
      <c r="B725" s="16"/>
      <c r="C725" s="11">
        <v>42898.68</v>
      </c>
      <c r="D725" s="11"/>
      <c r="E725">
        <f t="shared" ref="E725:E788" si="78">+(C725-C$7)/C$8</f>
        <v>-659.00192435162194</v>
      </c>
      <c r="F725">
        <f t="shared" si="77"/>
        <v>-659</v>
      </c>
      <c r="G725">
        <f t="shared" ref="G725:G788" si="79">+C725-(C$7+F725*C$8)</f>
        <v>-4.797499997948762E-3</v>
      </c>
      <c r="I725">
        <f>G725</f>
        <v>-4.797499997948762E-3</v>
      </c>
      <c r="P725">
        <f t="shared" ca="1" si="75"/>
        <v>-7.3165848358241903E-3</v>
      </c>
      <c r="S725" s="2">
        <f t="shared" ref="S725:S788" si="80">+C725-15018.5</f>
        <v>27880.18</v>
      </c>
      <c r="W725" s="5"/>
      <c r="AE725" t="s">
        <v>1262</v>
      </c>
      <c r="AF725">
        <v>7</v>
      </c>
      <c r="AJ725" t="s">
        <v>1283</v>
      </c>
    </row>
    <row r="726" spans="1:36" x14ac:dyDescent="0.2">
      <c r="A726" s="56" t="s">
        <v>1084</v>
      </c>
      <c r="B726" s="57" t="s">
        <v>1438</v>
      </c>
      <c r="C726" s="56">
        <v>42901.17</v>
      </c>
      <c r="D726" s="56" t="s">
        <v>1455</v>
      </c>
      <c r="E726">
        <f t="shared" si="78"/>
        <v>-658.00314675111565</v>
      </c>
      <c r="F726">
        <f t="shared" si="77"/>
        <v>-658</v>
      </c>
      <c r="G726">
        <f t="shared" si="79"/>
        <v>-7.8450000000884756E-3</v>
      </c>
      <c r="I726">
        <f>G726</f>
        <v>-7.8450000000884756E-3</v>
      </c>
      <c r="P726">
        <f t="shared" ca="1" si="75"/>
        <v>-7.3035073127742448E-3</v>
      </c>
      <c r="S726" s="2">
        <f t="shared" si="80"/>
        <v>27882.67</v>
      </c>
      <c r="W726" s="5"/>
    </row>
    <row r="727" spans="1:36" x14ac:dyDescent="0.2">
      <c r="A727" s="10" t="s">
        <v>1431</v>
      </c>
      <c r="B727" s="16"/>
      <c r="C727" s="11">
        <v>42903.6705</v>
      </c>
      <c r="D727" s="11"/>
      <c r="E727">
        <f t="shared" si="78"/>
        <v>-657.00015743783467</v>
      </c>
      <c r="F727">
        <f t="shared" si="77"/>
        <v>-657</v>
      </c>
      <c r="G727">
        <f t="shared" si="79"/>
        <v>-3.9249999827006832E-4</v>
      </c>
      <c r="J727">
        <f>+G727</f>
        <v>-3.9249999827006832E-4</v>
      </c>
      <c r="P727">
        <f t="shared" ca="1" si="75"/>
        <v>-7.2904297897242992E-3</v>
      </c>
      <c r="S727" s="2">
        <f t="shared" si="80"/>
        <v>27885.1705</v>
      </c>
      <c r="W727" s="5"/>
      <c r="AE727" t="s">
        <v>1262</v>
      </c>
      <c r="AF727">
        <v>9</v>
      </c>
    </row>
    <row r="728" spans="1:36" x14ac:dyDescent="0.2">
      <c r="A728" s="56" t="s">
        <v>1150</v>
      </c>
      <c r="B728" s="57" t="s">
        <v>1438</v>
      </c>
      <c r="C728" s="56">
        <v>42906.156999999999</v>
      </c>
      <c r="D728" s="56" t="s">
        <v>1455</v>
      </c>
      <c r="E728">
        <f t="shared" si="78"/>
        <v>-656.00278374158574</v>
      </c>
      <c r="F728">
        <f t="shared" si="77"/>
        <v>-656</v>
      </c>
      <c r="G728">
        <f t="shared" si="79"/>
        <v>-6.9399999993038364E-3</v>
      </c>
      <c r="I728">
        <f t="shared" ref="I728:I733" si="81">G728</f>
        <v>-6.9399999993038364E-3</v>
      </c>
      <c r="P728">
        <f t="shared" ca="1" si="75"/>
        <v>-7.2773522666743536E-3</v>
      </c>
      <c r="S728" s="2">
        <f t="shared" si="80"/>
        <v>27887.656999999999</v>
      </c>
      <c r="W728" s="5"/>
      <c r="AE728" t="s">
        <v>1262</v>
      </c>
      <c r="AF728">
        <v>14</v>
      </c>
      <c r="AH728" t="s">
        <v>1215</v>
      </c>
      <c r="AJ728" t="s">
        <v>1212</v>
      </c>
    </row>
    <row r="729" spans="1:36" x14ac:dyDescent="0.2">
      <c r="A729" s="10" t="s">
        <v>1259</v>
      </c>
      <c r="B729" s="16"/>
      <c r="C729" s="11">
        <v>42908.652000000002</v>
      </c>
      <c r="D729" s="11"/>
      <c r="E729">
        <f t="shared" si="78"/>
        <v>-655.00200056356664</v>
      </c>
      <c r="F729">
        <f t="shared" si="77"/>
        <v>-655</v>
      </c>
      <c r="G729">
        <f t="shared" si="79"/>
        <v>-4.9874999967869371E-3</v>
      </c>
      <c r="I729">
        <f t="shared" si="81"/>
        <v>-4.9874999967869371E-3</v>
      </c>
      <c r="P729">
        <f t="shared" ca="1" si="75"/>
        <v>-7.2642747436244062E-3</v>
      </c>
      <c r="S729" s="2">
        <f t="shared" si="80"/>
        <v>27890.152000000002</v>
      </c>
      <c r="W729" s="5"/>
      <c r="AE729" t="s">
        <v>1262</v>
      </c>
      <c r="AF729">
        <v>8</v>
      </c>
      <c r="AH729" t="s">
        <v>1309</v>
      </c>
      <c r="AJ729" t="s">
        <v>1260</v>
      </c>
    </row>
    <row r="730" spans="1:36" x14ac:dyDescent="0.2">
      <c r="A730" s="10" t="s">
        <v>1259</v>
      </c>
      <c r="B730" s="16"/>
      <c r="C730" s="11">
        <v>42908.656000000003</v>
      </c>
      <c r="D730" s="11"/>
      <c r="E730">
        <f t="shared" si="78"/>
        <v>-655.0003961015575</v>
      </c>
      <c r="F730">
        <f t="shared" si="77"/>
        <v>-655</v>
      </c>
      <c r="G730">
        <f t="shared" si="79"/>
        <v>-9.8749999597202986E-4</v>
      </c>
      <c r="I730">
        <f t="shared" si="81"/>
        <v>-9.8749999597202986E-4</v>
      </c>
      <c r="P730">
        <f t="shared" ca="1" si="75"/>
        <v>-7.2642747436244062E-3</v>
      </c>
      <c r="S730" s="2">
        <f t="shared" si="80"/>
        <v>27890.156000000003</v>
      </c>
      <c r="W730" s="5"/>
      <c r="AE730" t="s">
        <v>1262</v>
      </c>
      <c r="AF730">
        <v>21</v>
      </c>
      <c r="AJ730" t="s">
        <v>1283</v>
      </c>
    </row>
    <row r="731" spans="1:36" x14ac:dyDescent="0.2">
      <c r="A731" s="10" t="s">
        <v>1265</v>
      </c>
      <c r="B731" s="16"/>
      <c r="C731" s="11">
        <v>42943.550999999999</v>
      </c>
      <c r="D731" s="11"/>
      <c r="E731">
        <f t="shared" si="78"/>
        <v>-641.00347065188328</v>
      </c>
      <c r="F731">
        <f t="shared" si="77"/>
        <v>-641</v>
      </c>
      <c r="G731">
        <f t="shared" si="79"/>
        <v>-8.652500000607688E-3</v>
      </c>
      <c r="I731">
        <f t="shared" si="81"/>
        <v>-8.652500000607688E-3</v>
      </c>
      <c r="P731">
        <f t="shared" ca="1" si="75"/>
        <v>-7.0811894209251644E-3</v>
      </c>
      <c r="S731" s="2">
        <f t="shared" si="80"/>
        <v>27925.050999999999</v>
      </c>
      <c r="W731" s="5"/>
      <c r="AE731" t="s">
        <v>1262</v>
      </c>
      <c r="AF731">
        <v>21</v>
      </c>
    </row>
    <row r="732" spans="1:36" x14ac:dyDescent="0.2">
      <c r="A732" s="10" t="s">
        <v>1265</v>
      </c>
      <c r="B732" s="16"/>
      <c r="C732" s="11">
        <v>42948.535000000003</v>
      </c>
      <c r="D732" s="11"/>
      <c r="E732">
        <f t="shared" si="78"/>
        <v>-639.00431098885872</v>
      </c>
      <c r="F732">
        <f t="shared" si="77"/>
        <v>-639</v>
      </c>
      <c r="G732">
        <f t="shared" si="79"/>
        <v>-1.074749999679625E-2</v>
      </c>
      <c r="I732">
        <f t="shared" si="81"/>
        <v>-1.074749999679625E-2</v>
      </c>
      <c r="P732">
        <f t="shared" ca="1" si="75"/>
        <v>-7.0550343748252715E-3</v>
      </c>
      <c r="S732" s="2">
        <f t="shared" si="80"/>
        <v>27930.035000000003</v>
      </c>
      <c r="W732" s="5"/>
      <c r="AE732" t="s">
        <v>1262</v>
      </c>
      <c r="AF732">
        <v>20</v>
      </c>
    </row>
    <row r="733" spans="1:36" x14ac:dyDescent="0.2">
      <c r="A733" s="10" t="s">
        <v>1265</v>
      </c>
      <c r="B733" s="16"/>
      <c r="C733" s="11">
        <v>42953.523000000001</v>
      </c>
      <c r="D733" s="11"/>
      <c r="E733">
        <f t="shared" si="78"/>
        <v>-637.00354686382798</v>
      </c>
      <c r="F733">
        <f t="shared" si="77"/>
        <v>-637</v>
      </c>
      <c r="G733">
        <f t="shared" si="79"/>
        <v>-8.8424999994458631E-3</v>
      </c>
      <c r="I733">
        <f t="shared" si="81"/>
        <v>-8.8424999994458631E-3</v>
      </c>
      <c r="P733">
        <f t="shared" ca="1" si="75"/>
        <v>-7.0288793287253803E-3</v>
      </c>
      <c r="S733" s="2">
        <f t="shared" si="80"/>
        <v>27935.023000000001</v>
      </c>
      <c r="W733" s="5"/>
      <c r="AE733" t="s">
        <v>1262</v>
      </c>
      <c r="AF733">
        <v>19</v>
      </c>
    </row>
    <row r="734" spans="1:36" x14ac:dyDescent="0.2">
      <c r="A734" s="56" t="s">
        <v>301</v>
      </c>
      <c r="B734" s="57" t="s">
        <v>1438</v>
      </c>
      <c r="C734" s="56">
        <v>42953.529000000002</v>
      </c>
      <c r="D734" s="56" t="s">
        <v>1455</v>
      </c>
      <c r="E734">
        <f t="shared" si="78"/>
        <v>-637.00114017081432</v>
      </c>
      <c r="F734">
        <f t="shared" si="77"/>
        <v>-637</v>
      </c>
      <c r="G734">
        <f t="shared" si="79"/>
        <v>-2.8424999982235022E-3</v>
      </c>
      <c r="I734">
        <f>+G734</f>
        <v>-2.8424999982235022E-3</v>
      </c>
      <c r="P734">
        <f t="shared" ca="1" si="75"/>
        <v>-7.0288793287253803E-3</v>
      </c>
      <c r="S734" s="2">
        <f t="shared" si="80"/>
        <v>27935.029000000002</v>
      </c>
      <c r="W734" s="5"/>
      <c r="AE734" t="s">
        <v>1262</v>
      </c>
      <c r="AF734">
        <v>20</v>
      </c>
    </row>
    <row r="735" spans="1:36" x14ac:dyDescent="0.2">
      <c r="A735" s="10" t="s">
        <v>1429</v>
      </c>
      <c r="B735" s="16"/>
      <c r="C735" s="11">
        <v>42961.004000000001</v>
      </c>
      <c r="D735" s="11"/>
      <c r="E735">
        <f t="shared" si="78"/>
        <v>-634.00280179178276</v>
      </c>
      <c r="F735">
        <f t="shared" si="77"/>
        <v>-634</v>
      </c>
      <c r="G735">
        <f t="shared" si="79"/>
        <v>-6.9849999999860302E-3</v>
      </c>
      <c r="I735">
        <f>+G735</f>
        <v>-6.9849999999860302E-3</v>
      </c>
      <c r="P735">
        <f t="shared" ca="1" si="75"/>
        <v>-6.9896467595755418E-3</v>
      </c>
      <c r="S735" s="2">
        <f t="shared" si="80"/>
        <v>27942.504000000001</v>
      </c>
      <c r="W735" s="5"/>
      <c r="AE735" t="s">
        <v>1262</v>
      </c>
      <c r="AF735">
        <v>7</v>
      </c>
    </row>
    <row r="736" spans="1:36" x14ac:dyDescent="0.2">
      <c r="A736" s="56" t="s">
        <v>1157</v>
      </c>
      <c r="B736" s="57" t="s">
        <v>1438</v>
      </c>
      <c r="C736" s="56">
        <v>42963.493000000002</v>
      </c>
      <c r="D736" s="56" t="s">
        <v>1455</v>
      </c>
      <c r="E736">
        <f t="shared" si="78"/>
        <v>-633.00442530677742</v>
      </c>
      <c r="F736">
        <f t="shared" si="77"/>
        <v>-633</v>
      </c>
      <c r="G736">
        <f t="shared" si="79"/>
        <v>-1.1032499998691492E-2</v>
      </c>
      <c r="I736">
        <f>G736</f>
        <v>-1.1032499998691492E-2</v>
      </c>
      <c r="P736">
        <f t="shared" ca="1" si="75"/>
        <v>-6.9765692365255962E-3</v>
      </c>
      <c r="S736" s="2">
        <f t="shared" si="80"/>
        <v>27944.993000000002</v>
      </c>
      <c r="W736" s="5"/>
      <c r="AE736" t="s">
        <v>1262</v>
      </c>
      <c r="AF736">
        <v>14</v>
      </c>
      <c r="AH736" t="s">
        <v>1213</v>
      </c>
      <c r="AJ736" t="s">
        <v>1212</v>
      </c>
    </row>
    <row r="737" spans="1:36" x14ac:dyDescent="0.2">
      <c r="A737" s="10" t="s">
        <v>1431</v>
      </c>
      <c r="B737" s="16"/>
      <c r="C737" s="11">
        <v>42963.498</v>
      </c>
      <c r="D737" s="11"/>
      <c r="E737">
        <f t="shared" si="78"/>
        <v>-633.00241972926744</v>
      </c>
      <c r="F737">
        <f t="shared" si="77"/>
        <v>-633</v>
      </c>
      <c r="G737">
        <f t="shared" si="79"/>
        <v>-6.0325000013108365E-3</v>
      </c>
      <c r="I737">
        <f>G737</f>
        <v>-6.0325000013108365E-3</v>
      </c>
      <c r="P737">
        <f t="shared" ca="1" si="75"/>
        <v>-6.9765692365255962E-3</v>
      </c>
      <c r="S737" s="2">
        <f t="shared" si="80"/>
        <v>27944.998</v>
      </c>
      <c r="W737" s="5"/>
      <c r="AE737" t="s">
        <v>1262</v>
      </c>
      <c r="AF737">
        <v>5</v>
      </c>
    </row>
    <row r="738" spans="1:36" x14ac:dyDescent="0.2">
      <c r="A738" s="10" t="s">
        <v>1435</v>
      </c>
      <c r="B738" s="16"/>
      <c r="C738" s="11">
        <v>42963.498</v>
      </c>
      <c r="D738" s="11"/>
      <c r="E738">
        <f t="shared" si="78"/>
        <v>-633.00241972926744</v>
      </c>
      <c r="F738">
        <f t="shared" si="77"/>
        <v>-633</v>
      </c>
      <c r="G738">
        <f t="shared" si="79"/>
        <v>-6.0325000013108365E-3</v>
      </c>
      <c r="J738">
        <f>+G738</f>
        <v>-6.0325000013108365E-3</v>
      </c>
      <c r="P738">
        <f t="shared" ca="1" si="75"/>
        <v>-6.9765692365255962E-3</v>
      </c>
      <c r="R738" t="s">
        <v>1474</v>
      </c>
      <c r="S738" s="2">
        <f t="shared" si="80"/>
        <v>27944.998</v>
      </c>
      <c r="W738" s="5"/>
      <c r="AE738" t="s">
        <v>1286</v>
      </c>
    </row>
    <row r="739" spans="1:36" x14ac:dyDescent="0.2">
      <c r="A739" s="10" t="s">
        <v>1259</v>
      </c>
      <c r="B739" s="16"/>
      <c r="C739" s="11">
        <v>42978.451999999997</v>
      </c>
      <c r="D739" s="11"/>
      <c r="E739">
        <f t="shared" si="78"/>
        <v>-627.00413850919517</v>
      </c>
      <c r="F739">
        <f t="shared" si="77"/>
        <v>-627</v>
      </c>
      <c r="G739">
        <f t="shared" si="79"/>
        <v>-1.0317500004020985E-2</v>
      </c>
      <c r="I739">
        <f>G739</f>
        <v>-1.0317500004020985E-2</v>
      </c>
      <c r="P739">
        <f t="shared" ca="1" si="75"/>
        <v>-6.8981040982259208E-3</v>
      </c>
      <c r="S739" s="2">
        <f t="shared" si="80"/>
        <v>27959.951999999997</v>
      </c>
      <c r="W739" s="5"/>
      <c r="AE739" t="s">
        <v>1262</v>
      </c>
      <c r="AF739">
        <v>19</v>
      </c>
      <c r="AJ739" t="s">
        <v>1283</v>
      </c>
    </row>
    <row r="740" spans="1:36" x14ac:dyDescent="0.2">
      <c r="A740" s="56" t="s">
        <v>1160</v>
      </c>
      <c r="B740" s="57" t="s">
        <v>1438</v>
      </c>
      <c r="C740" s="56">
        <v>42978.462</v>
      </c>
      <c r="D740" s="56" t="s">
        <v>1455</v>
      </c>
      <c r="E740">
        <f t="shared" si="78"/>
        <v>-627.00012735417226</v>
      </c>
      <c r="F740">
        <f t="shared" si="77"/>
        <v>-627</v>
      </c>
      <c r="G740">
        <f t="shared" si="79"/>
        <v>-3.1750000198371708E-4</v>
      </c>
      <c r="I740">
        <f>G740</f>
        <v>-3.1750000198371708E-4</v>
      </c>
      <c r="P740">
        <f t="shared" ca="1" si="75"/>
        <v>-6.8981040982259208E-3</v>
      </c>
      <c r="S740" s="2">
        <f t="shared" si="80"/>
        <v>27959.962</v>
      </c>
      <c r="W740" s="5"/>
      <c r="AE740" t="s">
        <v>1262</v>
      </c>
      <c r="AF740">
        <v>8</v>
      </c>
      <c r="AH740" t="s">
        <v>1210</v>
      </c>
      <c r="AJ740" t="s">
        <v>1212</v>
      </c>
    </row>
    <row r="741" spans="1:36" x14ac:dyDescent="0.2">
      <c r="A741" s="10" t="s">
        <v>1266</v>
      </c>
      <c r="B741" s="16"/>
      <c r="C741" s="11">
        <v>42988.43</v>
      </c>
      <c r="D741" s="11"/>
      <c r="E741">
        <f t="shared" si="78"/>
        <v>-623.00180802812622</v>
      </c>
      <c r="F741">
        <f t="shared" si="77"/>
        <v>-623</v>
      </c>
      <c r="G741">
        <f t="shared" si="79"/>
        <v>-4.5075000016367994E-3</v>
      </c>
      <c r="I741">
        <f>G741</f>
        <v>-4.5075000016367994E-3</v>
      </c>
      <c r="P741">
        <f t="shared" ca="1" si="75"/>
        <v>-6.8457940060261367E-3</v>
      </c>
      <c r="S741" s="2">
        <f t="shared" si="80"/>
        <v>27969.93</v>
      </c>
      <c r="W741" s="5"/>
      <c r="AE741" t="s">
        <v>1262</v>
      </c>
      <c r="AF741">
        <v>6</v>
      </c>
    </row>
    <row r="742" spans="1:36" x14ac:dyDescent="0.2">
      <c r="A742" s="56" t="s">
        <v>301</v>
      </c>
      <c r="B742" s="57" t="s">
        <v>1438</v>
      </c>
      <c r="C742" s="56">
        <v>42988.444000000003</v>
      </c>
      <c r="D742" s="56" t="s">
        <v>1455</v>
      </c>
      <c r="E742">
        <f t="shared" si="78"/>
        <v>-622.99619241109417</v>
      </c>
      <c r="F742">
        <f t="shared" si="77"/>
        <v>-623</v>
      </c>
      <c r="G742">
        <f t="shared" si="79"/>
        <v>9.492500001215376E-3</v>
      </c>
      <c r="I742">
        <f>+G742</f>
        <v>9.492500001215376E-3</v>
      </c>
      <c r="P742">
        <f t="shared" ca="1" si="75"/>
        <v>-6.8457940060261367E-3</v>
      </c>
      <c r="S742" s="2">
        <f t="shared" si="80"/>
        <v>27969.944000000003</v>
      </c>
      <c r="W742" s="5"/>
      <c r="AE742" t="s">
        <v>1262</v>
      </c>
      <c r="AF742">
        <v>24</v>
      </c>
    </row>
    <row r="743" spans="1:36" x14ac:dyDescent="0.2">
      <c r="A743" s="10" t="s">
        <v>1266</v>
      </c>
      <c r="B743" s="16"/>
      <c r="C743" s="11">
        <v>42993.419000000002</v>
      </c>
      <c r="D743" s="11"/>
      <c r="E743">
        <f t="shared" si="78"/>
        <v>-621.0006427875918</v>
      </c>
      <c r="F743">
        <f t="shared" si="77"/>
        <v>-621</v>
      </c>
      <c r="G743">
        <f t="shared" si="79"/>
        <v>-1.6025000004447065E-3</v>
      </c>
      <c r="I743">
        <f>G743</f>
        <v>-1.6025000004447065E-3</v>
      </c>
      <c r="P743">
        <f t="shared" ca="1" si="75"/>
        <v>-6.8196389599262455E-3</v>
      </c>
      <c r="S743" s="2">
        <f t="shared" si="80"/>
        <v>27974.919000000002</v>
      </c>
      <c r="W743" s="5"/>
      <c r="AE743" t="s">
        <v>1262</v>
      </c>
      <c r="AF743">
        <v>25</v>
      </c>
    </row>
    <row r="744" spans="1:36" x14ac:dyDescent="0.2">
      <c r="A744" s="10" t="s">
        <v>1266</v>
      </c>
      <c r="B744" s="16"/>
      <c r="C744" s="11">
        <v>42998.406000000003</v>
      </c>
      <c r="D744" s="11"/>
      <c r="E744">
        <f t="shared" si="78"/>
        <v>-619.00027977806189</v>
      </c>
      <c r="F744">
        <f t="shared" si="77"/>
        <v>-619</v>
      </c>
      <c r="G744">
        <f t="shared" si="79"/>
        <v>-6.9749999966006726E-4</v>
      </c>
      <c r="I744">
        <f>G744</f>
        <v>-6.9749999966006726E-4</v>
      </c>
      <c r="P744">
        <f t="shared" ca="1" si="75"/>
        <v>-6.7934839138263526E-3</v>
      </c>
      <c r="S744" s="2">
        <f t="shared" si="80"/>
        <v>27979.906000000003</v>
      </c>
      <c r="W744" s="5"/>
      <c r="AE744" t="s">
        <v>1262</v>
      </c>
      <c r="AF744">
        <v>18</v>
      </c>
    </row>
    <row r="745" spans="1:36" x14ac:dyDescent="0.2">
      <c r="A745" s="10" t="s">
        <v>1430</v>
      </c>
      <c r="B745" s="16"/>
      <c r="C745" s="11">
        <v>43010.873500000002</v>
      </c>
      <c r="D745" s="11"/>
      <c r="E745">
        <f t="shared" si="78"/>
        <v>-613.99937225423855</v>
      </c>
      <c r="F745">
        <f t="shared" si="77"/>
        <v>-614</v>
      </c>
      <c r="G745">
        <f t="shared" si="79"/>
        <v>1.5649999986635521E-3</v>
      </c>
      <c r="J745">
        <f>+G745</f>
        <v>1.5649999986635521E-3</v>
      </c>
      <c r="P745">
        <f t="shared" ca="1" si="75"/>
        <v>-6.7280962985766229E-3</v>
      </c>
      <c r="S745" s="2">
        <f t="shared" si="80"/>
        <v>27992.373500000002</v>
      </c>
      <c r="W745" s="5"/>
      <c r="AE745" t="s">
        <v>1262</v>
      </c>
      <c r="AF745">
        <v>17</v>
      </c>
    </row>
    <row r="746" spans="1:36" x14ac:dyDescent="0.2">
      <c r="A746" s="10" t="s">
        <v>1431</v>
      </c>
      <c r="B746" s="16"/>
      <c r="C746" s="11">
        <v>43010.873500000002</v>
      </c>
      <c r="D746" s="11"/>
      <c r="E746">
        <f t="shared" si="78"/>
        <v>-613.99937225423855</v>
      </c>
      <c r="F746">
        <f t="shared" si="77"/>
        <v>-614</v>
      </c>
      <c r="G746">
        <f t="shared" si="79"/>
        <v>1.5649999986635521E-3</v>
      </c>
      <c r="J746">
        <f>+G746</f>
        <v>1.5649999986635521E-3</v>
      </c>
      <c r="P746">
        <f t="shared" ca="1" si="75"/>
        <v>-6.7280962985766229E-3</v>
      </c>
      <c r="S746" s="2">
        <f t="shared" si="80"/>
        <v>27992.373500000002</v>
      </c>
      <c r="W746" s="5"/>
    </row>
    <row r="747" spans="1:36" x14ac:dyDescent="0.2">
      <c r="A747" s="10" t="s">
        <v>1266</v>
      </c>
      <c r="B747" s="16"/>
      <c r="C747" s="11">
        <v>43013.364999999998</v>
      </c>
      <c r="D747" s="11"/>
      <c r="E747">
        <f t="shared" si="78"/>
        <v>-612.99999298047965</v>
      </c>
      <c r="F747">
        <f t="shared" si="77"/>
        <v>-613</v>
      </c>
      <c r="G747">
        <f t="shared" si="79"/>
        <v>1.7499995010439306E-5</v>
      </c>
      <c r="I747">
        <f>G747</f>
        <v>1.7499995010439306E-5</v>
      </c>
      <c r="P747">
        <f t="shared" ca="1" si="75"/>
        <v>-6.7150187755266773E-3</v>
      </c>
      <c r="S747" s="2">
        <f t="shared" si="80"/>
        <v>27994.864999999998</v>
      </c>
      <c r="W747" s="5"/>
    </row>
    <row r="748" spans="1:36" x14ac:dyDescent="0.2">
      <c r="A748" s="10" t="s">
        <v>1430</v>
      </c>
      <c r="B748" s="16"/>
      <c r="C748" s="11">
        <v>43015.856599999999</v>
      </c>
      <c r="D748" s="11"/>
      <c r="E748">
        <f t="shared" si="78"/>
        <v>-612.00057359516859</v>
      </c>
      <c r="F748">
        <f t="shared" si="77"/>
        <v>-612</v>
      </c>
      <c r="G748">
        <f t="shared" si="79"/>
        <v>-1.4300000038929284E-3</v>
      </c>
      <c r="J748">
        <f t="shared" ref="J748:J754" si="82">+G748</f>
        <v>-1.4300000038929284E-3</v>
      </c>
      <c r="P748">
        <f t="shared" ca="1" si="75"/>
        <v>-6.7019412524767317E-3</v>
      </c>
      <c r="S748" s="2">
        <f t="shared" si="80"/>
        <v>27997.356599999999</v>
      </c>
      <c r="W748" s="5"/>
    </row>
    <row r="749" spans="1:36" x14ac:dyDescent="0.2">
      <c r="A749" s="10" t="s">
        <v>1431</v>
      </c>
      <c r="B749" s="16"/>
      <c r="C749" s="11">
        <v>43015.856599999999</v>
      </c>
      <c r="D749" s="11"/>
      <c r="E749">
        <f t="shared" si="78"/>
        <v>-612.00057359516859</v>
      </c>
      <c r="F749">
        <f t="shared" si="77"/>
        <v>-612</v>
      </c>
      <c r="G749">
        <f t="shared" si="79"/>
        <v>-1.4300000038929284E-3</v>
      </c>
      <c r="J749">
        <f t="shared" si="82"/>
        <v>-1.4300000038929284E-3</v>
      </c>
      <c r="P749">
        <f t="shared" ca="1" si="75"/>
        <v>-6.7019412524767317E-3</v>
      </c>
      <c r="S749" s="2">
        <f t="shared" si="80"/>
        <v>27997.356599999999</v>
      </c>
      <c r="W749" s="5"/>
    </row>
    <row r="750" spans="1:36" x14ac:dyDescent="0.2">
      <c r="A750" s="10" t="s">
        <v>1430</v>
      </c>
      <c r="B750" s="16"/>
      <c r="C750" s="11">
        <v>43020.836799999997</v>
      </c>
      <c r="D750" s="11"/>
      <c r="E750">
        <f t="shared" si="78"/>
        <v>-610.00293817105489</v>
      </c>
      <c r="F750">
        <f t="shared" si="77"/>
        <v>-610</v>
      </c>
      <c r="G750">
        <f t="shared" si="79"/>
        <v>-7.3250000059488229E-3</v>
      </c>
      <c r="J750">
        <f t="shared" si="82"/>
        <v>-7.3250000059488229E-3</v>
      </c>
      <c r="P750">
        <f t="shared" ca="1" si="75"/>
        <v>-6.6757862063768388E-3</v>
      </c>
      <c r="S750" s="2">
        <f t="shared" si="80"/>
        <v>28002.336799999997</v>
      </c>
      <c r="W750" s="5"/>
    </row>
    <row r="751" spans="1:36" x14ac:dyDescent="0.2">
      <c r="A751" s="10" t="s">
        <v>1431</v>
      </c>
      <c r="B751" s="16"/>
      <c r="C751" s="11">
        <v>43020.836799999997</v>
      </c>
      <c r="D751" s="11"/>
      <c r="E751">
        <f t="shared" si="78"/>
        <v>-610.00293817105489</v>
      </c>
      <c r="F751">
        <f t="shared" si="77"/>
        <v>-610</v>
      </c>
      <c r="G751">
        <f t="shared" si="79"/>
        <v>-7.3250000059488229E-3</v>
      </c>
      <c r="J751">
        <f t="shared" si="82"/>
        <v>-7.3250000059488229E-3</v>
      </c>
      <c r="P751">
        <f t="shared" ca="1" si="75"/>
        <v>-6.6757862063768388E-3</v>
      </c>
      <c r="S751" s="2">
        <f t="shared" si="80"/>
        <v>28002.336799999997</v>
      </c>
      <c r="W751" s="5"/>
    </row>
    <row r="752" spans="1:36" x14ac:dyDescent="0.2">
      <c r="A752" s="10" t="s">
        <v>1431</v>
      </c>
      <c r="B752" s="16"/>
      <c r="C752" s="11">
        <v>43030.809300000001</v>
      </c>
      <c r="D752" s="11"/>
      <c r="E752">
        <f t="shared" si="78"/>
        <v>-606.00281382524781</v>
      </c>
      <c r="F752">
        <f t="shared" si="77"/>
        <v>-606</v>
      </c>
      <c r="G752">
        <f t="shared" si="79"/>
        <v>-7.0150000028661452E-3</v>
      </c>
      <c r="J752">
        <f t="shared" si="82"/>
        <v>-7.0150000028661452E-3</v>
      </c>
      <c r="P752">
        <f t="shared" ca="1" si="75"/>
        <v>-6.6234761141770564E-3</v>
      </c>
      <c r="S752" s="2">
        <f t="shared" si="80"/>
        <v>28012.309300000001</v>
      </c>
      <c r="W752" s="5"/>
    </row>
    <row r="753" spans="1:36" x14ac:dyDescent="0.2">
      <c r="A753" s="10" t="s">
        <v>1430</v>
      </c>
      <c r="B753" s="16"/>
      <c r="C753" s="11">
        <v>43035.7952</v>
      </c>
      <c r="D753" s="11"/>
      <c r="E753">
        <f t="shared" si="78"/>
        <v>-604.0028920427709</v>
      </c>
      <c r="F753">
        <f t="shared" si="77"/>
        <v>-604</v>
      </c>
      <c r="G753">
        <f t="shared" si="79"/>
        <v>-7.2100000033969991E-3</v>
      </c>
      <c r="J753">
        <f t="shared" si="82"/>
        <v>-7.2100000033969991E-3</v>
      </c>
      <c r="P753">
        <f t="shared" ca="1" si="75"/>
        <v>-6.5973210680771634E-3</v>
      </c>
      <c r="S753" s="2">
        <f t="shared" si="80"/>
        <v>28017.2952</v>
      </c>
      <c r="W753" s="5"/>
    </row>
    <row r="754" spans="1:36" x14ac:dyDescent="0.2">
      <c r="A754" s="10" t="s">
        <v>1431</v>
      </c>
      <c r="B754" s="16"/>
      <c r="C754" s="11">
        <v>43035.7952</v>
      </c>
      <c r="D754" s="11"/>
      <c r="E754">
        <f t="shared" si="78"/>
        <v>-604.0028920427709</v>
      </c>
      <c r="F754">
        <f t="shared" si="77"/>
        <v>-604</v>
      </c>
      <c r="G754">
        <f t="shared" si="79"/>
        <v>-7.2100000033969991E-3</v>
      </c>
      <c r="J754">
        <f t="shared" si="82"/>
        <v>-7.2100000033969991E-3</v>
      </c>
      <c r="P754">
        <f t="shared" ca="1" si="75"/>
        <v>-6.5973210680771634E-3</v>
      </c>
      <c r="S754" s="2">
        <f t="shared" si="80"/>
        <v>28017.2952</v>
      </c>
      <c r="W754" s="5"/>
    </row>
    <row r="755" spans="1:36" x14ac:dyDescent="0.2">
      <c r="A755" s="10" t="s">
        <v>1259</v>
      </c>
      <c r="B755" s="16"/>
      <c r="C755" s="11">
        <v>43035.798999999999</v>
      </c>
      <c r="D755" s="11"/>
      <c r="E755">
        <f t="shared" si="78"/>
        <v>-604.0013678038631</v>
      </c>
      <c r="F755">
        <f t="shared" si="77"/>
        <v>-604</v>
      </c>
      <c r="G755">
        <f t="shared" si="79"/>
        <v>-3.4100000048056245E-3</v>
      </c>
      <c r="I755">
        <f>G755</f>
        <v>-3.4100000048056245E-3</v>
      </c>
      <c r="P755">
        <f t="shared" ca="1" si="75"/>
        <v>-6.5973210680771634E-3</v>
      </c>
      <c r="S755" s="2">
        <f t="shared" si="80"/>
        <v>28017.298999999999</v>
      </c>
      <c r="W755" s="5"/>
      <c r="AH755" t="s">
        <v>1213</v>
      </c>
      <c r="AJ755" t="s">
        <v>1212</v>
      </c>
    </row>
    <row r="756" spans="1:36" x14ac:dyDescent="0.2">
      <c r="A756" s="56" t="s">
        <v>1173</v>
      </c>
      <c r="B756" s="57" t="s">
        <v>1438</v>
      </c>
      <c r="C756" s="56">
        <v>43040.782299999999</v>
      </c>
      <c r="D756" s="56" t="s">
        <v>1455</v>
      </c>
      <c r="E756">
        <f t="shared" si="78"/>
        <v>-602.00248892169179</v>
      </c>
      <c r="F756">
        <f t="shared" si="77"/>
        <v>-602</v>
      </c>
      <c r="G756">
        <f t="shared" si="79"/>
        <v>-6.2050000051385723E-3</v>
      </c>
      <c r="J756">
        <f>+G756</f>
        <v>-6.2050000051385723E-3</v>
      </c>
      <c r="P756">
        <f t="shared" ca="1" si="75"/>
        <v>-6.5711660219772722E-3</v>
      </c>
      <c r="S756" s="2">
        <f t="shared" si="80"/>
        <v>28022.282299999999</v>
      </c>
      <c r="W756" s="5"/>
      <c r="AH756" t="s">
        <v>1213</v>
      </c>
      <c r="AJ756" t="s">
        <v>1212</v>
      </c>
    </row>
    <row r="757" spans="1:36" x14ac:dyDescent="0.2">
      <c r="A757" s="10" t="s">
        <v>1259</v>
      </c>
      <c r="B757" s="16"/>
      <c r="C757" s="11">
        <v>43040.785000000003</v>
      </c>
      <c r="D757" s="11"/>
      <c r="E757">
        <f t="shared" si="78"/>
        <v>-602.00140590983403</v>
      </c>
      <c r="F757">
        <f t="shared" si="77"/>
        <v>-602</v>
      </c>
      <c r="G757">
        <f t="shared" si="79"/>
        <v>-3.5050000005867332E-3</v>
      </c>
      <c r="I757">
        <f>G757</f>
        <v>-3.5050000005867332E-3</v>
      </c>
      <c r="P757">
        <f t="shared" ca="1" si="75"/>
        <v>-6.5711660219772722E-3</v>
      </c>
      <c r="S757" s="2">
        <f t="shared" si="80"/>
        <v>28022.285000000003</v>
      </c>
      <c r="W757" s="5"/>
      <c r="AH757" t="s">
        <v>1213</v>
      </c>
      <c r="AJ757" t="s">
        <v>1212</v>
      </c>
    </row>
    <row r="758" spans="1:36" x14ac:dyDescent="0.2">
      <c r="A758" s="10" t="s">
        <v>1259</v>
      </c>
      <c r="B758" s="16"/>
      <c r="C758" s="11">
        <v>43055.737999999998</v>
      </c>
      <c r="D758" s="11"/>
      <c r="E758">
        <f t="shared" si="78"/>
        <v>-596.00352580526555</v>
      </c>
      <c r="F758">
        <f t="shared" si="77"/>
        <v>-596</v>
      </c>
      <c r="G758">
        <f t="shared" si="79"/>
        <v>-8.7899999998626299E-3</v>
      </c>
      <c r="I758">
        <f>G758</f>
        <v>-8.7899999998626299E-3</v>
      </c>
      <c r="P758">
        <f t="shared" ca="1" si="75"/>
        <v>-6.4927008836775961E-3</v>
      </c>
      <c r="S758" s="2">
        <f t="shared" si="80"/>
        <v>28037.237999999998</v>
      </c>
      <c r="W758" s="5"/>
      <c r="AJ758" t="s">
        <v>1283</v>
      </c>
    </row>
    <row r="759" spans="1:36" x14ac:dyDescent="0.2">
      <c r="A759" s="10" t="s">
        <v>1431</v>
      </c>
      <c r="B759" s="16"/>
      <c r="C759" s="11">
        <v>43055.739200000004</v>
      </c>
      <c r="D759" s="11"/>
      <c r="E759">
        <f t="shared" si="78"/>
        <v>-596.00304446666053</v>
      </c>
      <c r="F759">
        <f t="shared" si="77"/>
        <v>-596</v>
      </c>
      <c r="G759">
        <f t="shared" si="79"/>
        <v>-7.5899999937973917E-3</v>
      </c>
      <c r="J759">
        <f>+G759</f>
        <v>-7.5899999937973917E-3</v>
      </c>
      <c r="P759">
        <f t="shared" ca="1" si="75"/>
        <v>-6.4927008836775961E-3</v>
      </c>
      <c r="S759" s="2">
        <f t="shared" si="80"/>
        <v>28037.239200000004</v>
      </c>
      <c r="W759" s="5"/>
    </row>
    <row r="760" spans="1:36" x14ac:dyDescent="0.2">
      <c r="A760" s="56" t="s">
        <v>1084</v>
      </c>
      <c r="B760" s="57" t="s">
        <v>1438</v>
      </c>
      <c r="C760" s="56">
        <v>43070.699200000003</v>
      </c>
      <c r="D760" s="56" t="s">
        <v>1455</v>
      </c>
      <c r="E760">
        <f t="shared" si="78"/>
        <v>-590.00235655357449</v>
      </c>
      <c r="F760">
        <f t="shared" si="77"/>
        <v>-590</v>
      </c>
      <c r="G760">
        <f t="shared" si="79"/>
        <v>-5.8749999952851795E-3</v>
      </c>
      <c r="J760">
        <f>+G760</f>
        <v>-5.8749999952851795E-3</v>
      </c>
      <c r="P760">
        <f t="shared" ca="1" si="75"/>
        <v>-6.4142357453779207E-3</v>
      </c>
      <c r="S760" s="2">
        <f t="shared" si="80"/>
        <v>28052.199200000003</v>
      </c>
      <c r="W760" s="5"/>
      <c r="AH760" t="s">
        <v>1213</v>
      </c>
      <c r="AJ760" t="s">
        <v>1212</v>
      </c>
    </row>
    <row r="761" spans="1:36" x14ac:dyDescent="0.2">
      <c r="A761" s="56" t="s">
        <v>1173</v>
      </c>
      <c r="B761" s="57" t="s">
        <v>1438</v>
      </c>
      <c r="C761" s="56">
        <v>43078.17</v>
      </c>
      <c r="D761" s="56" t="s">
        <v>1455</v>
      </c>
      <c r="E761">
        <f t="shared" si="78"/>
        <v>-587.00570285965352</v>
      </c>
      <c r="F761">
        <f t="shared" si="77"/>
        <v>-587</v>
      </c>
      <c r="G761">
        <f t="shared" si="79"/>
        <v>-1.4217500000086147E-2</v>
      </c>
      <c r="I761">
        <f>G761</f>
        <v>-1.4217500000086147E-2</v>
      </c>
      <c r="P761">
        <f t="shared" ca="1" si="75"/>
        <v>-6.3750031762280822E-3</v>
      </c>
      <c r="S761" s="2">
        <f t="shared" si="80"/>
        <v>28059.67</v>
      </c>
      <c r="W761" s="5"/>
      <c r="AH761" t="s">
        <v>1242</v>
      </c>
      <c r="AJ761" t="s">
        <v>1212</v>
      </c>
    </row>
    <row r="762" spans="1:36" x14ac:dyDescent="0.2">
      <c r="A762" s="56" t="s">
        <v>1084</v>
      </c>
      <c r="B762" s="57" t="s">
        <v>1438</v>
      </c>
      <c r="C762" s="56">
        <v>43078.186999999998</v>
      </c>
      <c r="D762" s="56" t="s">
        <v>1455</v>
      </c>
      <c r="E762">
        <f t="shared" si="78"/>
        <v>-586.99888389611601</v>
      </c>
      <c r="F762">
        <f t="shared" si="77"/>
        <v>-587</v>
      </c>
      <c r="G762">
        <f t="shared" si="79"/>
        <v>2.7824999997392297E-3</v>
      </c>
      <c r="I762">
        <f>G762</f>
        <v>2.7824999997392297E-3</v>
      </c>
      <c r="P762">
        <f t="shared" ca="1" si="75"/>
        <v>-6.3750031762280822E-3</v>
      </c>
      <c r="S762" s="2">
        <f t="shared" si="80"/>
        <v>28059.686999999998</v>
      </c>
      <c r="W762" s="5"/>
    </row>
    <row r="763" spans="1:36" x14ac:dyDescent="0.2">
      <c r="A763" s="10" t="s">
        <v>1259</v>
      </c>
      <c r="B763" s="16"/>
      <c r="C763" s="11">
        <v>43080.669000000002</v>
      </c>
      <c r="D763" s="11"/>
      <c r="E763">
        <f t="shared" si="78"/>
        <v>-586.00331521962528</v>
      </c>
      <c r="F763">
        <f t="shared" si="77"/>
        <v>-586</v>
      </c>
      <c r="G763">
        <f t="shared" si="79"/>
        <v>-8.2649999967543408E-3</v>
      </c>
      <c r="I763">
        <f>G763</f>
        <v>-8.2649999967543408E-3</v>
      </c>
      <c r="P763">
        <f t="shared" ca="1" si="75"/>
        <v>-6.3619256531781366E-3</v>
      </c>
      <c r="S763" s="2">
        <f t="shared" si="80"/>
        <v>28062.169000000002</v>
      </c>
      <c r="W763" s="5"/>
      <c r="AH763" t="s">
        <v>1213</v>
      </c>
      <c r="AJ763" t="s">
        <v>1212</v>
      </c>
    </row>
    <row r="764" spans="1:36" x14ac:dyDescent="0.2">
      <c r="A764" s="10" t="s">
        <v>1431</v>
      </c>
      <c r="B764" s="16"/>
      <c r="C764" s="11">
        <v>43080.671399999999</v>
      </c>
      <c r="D764" s="11"/>
      <c r="E764">
        <f t="shared" si="78"/>
        <v>-586.00235254242091</v>
      </c>
      <c r="F764">
        <f t="shared" si="77"/>
        <v>-586</v>
      </c>
      <c r="G764">
        <f t="shared" si="79"/>
        <v>-5.8649999991757795E-3</v>
      </c>
      <c r="J764">
        <f>+G764</f>
        <v>-5.8649999991757795E-3</v>
      </c>
      <c r="P764">
        <f t="shared" ref="P764:P827" ca="1" si="83">+C$11+C$12*F764</f>
        <v>-6.3619256531781366E-3</v>
      </c>
      <c r="S764" s="2">
        <f t="shared" si="80"/>
        <v>28062.171399999999</v>
      </c>
      <c r="W764" s="5"/>
    </row>
    <row r="765" spans="1:36" x14ac:dyDescent="0.2">
      <c r="A765" s="10" t="s">
        <v>1259</v>
      </c>
      <c r="B765" s="16"/>
      <c r="C765" s="11">
        <v>43085.665999999997</v>
      </c>
      <c r="D765" s="11"/>
      <c r="E765">
        <f t="shared" si="78"/>
        <v>-583.99894105507531</v>
      </c>
      <c r="F765">
        <f t="shared" si="77"/>
        <v>-584</v>
      </c>
      <c r="G765">
        <f t="shared" si="79"/>
        <v>2.639999998791609E-3</v>
      </c>
      <c r="I765">
        <f>G765</f>
        <v>2.639999998791609E-3</v>
      </c>
      <c r="P765">
        <f t="shared" ca="1" si="83"/>
        <v>-6.3357706070782446E-3</v>
      </c>
      <c r="S765" s="2">
        <f t="shared" si="80"/>
        <v>28067.165999999997</v>
      </c>
      <c r="W765" s="5"/>
      <c r="AH765" t="s">
        <v>1296</v>
      </c>
      <c r="AJ765" t="s">
        <v>1212</v>
      </c>
    </row>
    <row r="766" spans="1:36" x14ac:dyDescent="0.2">
      <c r="A766" s="10" t="s">
        <v>1431</v>
      </c>
      <c r="B766" s="16"/>
      <c r="C766" s="11">
        <v>43090.642200000002</v>
      </c>
      <c r="D766" s="11"/>
      <c r="E766">
        <f t="shared" si="78"/>
        <v>-582.00291009296791</v>
      </c>
      <c r="F766">
        <f t="shared" si="77"/>
        <v>-582</v>
      </c>
      <c r="G766">
        <f t="shared" si="79"/>
        <v>-7.2549999968032353E-3</v>
      </c>
      <c r="J766">
        <f>+G766</f>
        <v>-7.2549999968032353E-3</v>
      </c>
      <c r="P766">
        <f t="shared" ca="1" si="83"/>
        <v>-6.3096155609783525E-3</v>
      </c>
      <c r="S766" s="2">
        <f t="shared" si="80"/>
        <v>28072.142200000002</v>
      </c>
      <c r="W766" s="5"/>
    </row>
    <row r="767" spans="1:36" x14ac:dyDescent="0.2">
      <c r="A767" s="10" t="s">
        <v>1269</v>
      </c>
      <c r="B767" s="16"/>
      <c r="C767" s="11">
        <v>43090.648000000001</v>
      </c>
      <c r="D767" s="11"/>
      <c r="E767">
        <f t="shared" si="78"/>
        <v>-582.00058362305549</v>
      </c>
      <c r="F767">
        <f t="shared" si="77"/>
        <v>-582</v>
      </c>
      <c r="G767">
        <f t="shared" si="79"/>
        <v>-1.454999997804407E-3</v>
      </c>
      <c r="I767">
        <f>G767</f>
        <v>-1.454999997804407E-3</v>
      </c>
      <c r="P767">
        <f t="shared" ca="1" si="83"/>
        <v>-6.3096155609783525E-3</v>
      </c>
      <c r="S767" s="2">
        <f t="shared" si="80"/>
        <v>28072.148000000001</v>
      </c>
      <c r="W767" s="5"/>
    </row>
    <row r="768" spans="1:36" x14ac:dyDescent="0.2">
      <c r="A768" s="10" t="s">
        <v>1259</v>
      </c>
      <c r="B768" s="16"/>
      <c r="C768" s="11">
        <v>43095.63</v>
      </c>
      <c r="D768" s="11"/>
      <c r="E768">
        <f t="shared" si="78"/>
        <v>-580.00222619103852</v>
      </c>
      <c r="F768">
        <f t="shared" si="77"/>
        <v>-580</v>
      </c>
      <c r="G768">
        <f t="shared" si="79"/>
        <v>-5.5500000016763806E-3</v>
      </c>
      <c r="I768">
        <f>G768</f>
        <v>-5.5500000016763806E-3</v>
      </c>
      <c r="P768">
        <f t="shared" ca="1" si="83"/>
        <v>-6.2834605148784604E-3</v>
      </c>
      <c r="S768" s="2">
        <f t="shared" si="80"/>
        <v>28077.129999999997</v>
      </c>
      <c r="W768" s="5"/>
    </row>
    <row r="769" spans="1:36" x14ac:dyDescent="0.2">
      <c r="A769" s="56" t="s">
        <v>1084</v>
      </c>
      <c r="B769" s="57" t="s">
        <v>1438</v>
      </c>
      <c r="C769" s="56">
        <v>43098.118999999999</v>
      </c>
      <c r="D769" s="56" t="s">
        <v>1455</v>
      </c>
      <c r="E769">
        <f t="shared" si="78"/>
        <v>-579.00384970603307</v>
      </c>
      <c r="F769">
        <f t="shared" si="77"/>
        <v>-579</v>
      </c>
      <c r="G769">
        <f t="shared" si="79"/>
        <v>-9.5975000003818423E-3</v>
      </c>
      <c r="I769">
        <f>G769</f>
        <v>-9.5975000003818423E-3</v>
      </c>
      <c r="P769">
        <f t="shared" ca="1" si="83"/>
        <v>-6.2703829918285148E-3</v>
      </c>
      <c r="S769" s="2">
        <f t="shared" si="80"/>
        <v>28079.618999999999</v>
      </c>
      <c r="W769" s="5"/>
      <c r="AH769" t="s">
        <v>1213</v>
      </c>
      <c r="AJ769" t="s">
        <v>1212</v>
      </c>
    </row>
    <row r="770" spans="1:36" x14ac:dyDescent="0.2">
      <c r="A770" s="10" t="s">
        <v>1434</v>
      </c>
      <c r="B770" s="16"/>
      <c r="C770" s="11">
        <v>43098.119100000004</v>
      </c>
      <c r="D770" s="11"/>
      <c r="E770">
        <f t="shared" si="78"/>
        <v>-579.00380959448103</v>
      </c>
      <c r="F770">
        <f t="shared" si="77"/>
        <v>-579</v>
      </c>
      <c r="G770">
        <f t="shared" si="79"/>
        <v>-9.4974999956320971E-3</v>
      </c>
      <c r="J770">
        <f>+G770</f>
        <v>-9.4974999956320971E-3</v>
      </c>
      <c r="P770">
        <f t="shared" ca="1" si="83"/>
        <v>-6.2703829918285148E-3</v>
      </c>
      <c r="R770" t="s">
        <v>1474</v>
      </c>
      <c r="S770" s="2">
        <f t="shared" si="80"/>
        <v>28079.619100000004</v>
      </c>
      <c r="W770" s="5"/>
    </row>
    <row r="771" spans="1:36" x14ac:dyDescent="0.2">
      <c r="A771" s="10" t="s">
        <v>1259</v>
      </c>
      <c r="B771" s="16"/>
      <c r="C771" s="11">
        <v>43105.599999999999</v>
      </c>
      <c r="D771" s="11"/>
      <c r="E771">
        <f t="shared" si="78"/>
        <v>-576.00310463398785</v>
      </c>
      <c r="F771">
        <f t="shared" si="77"/>
        <v>-576</v>
      </c>
      <c r="G771">
        <f t="shared" si="79"/>
        <v>-7.7400000009220093E-3</v>
      </c>
      <c r="I771">
        <f>G771</f>
        <v>-7.7400000009220093E-3</v>
      </c>
      <c r="P771">
        <f t="shared" ca="1" si="83"/>
        <v>-6.2311504226786772E-3</v>
      </c>
      <c r="S771" s="2">
        <f t="shared" si="80"/>
        <v>28087.1</v>
      </c>
      <c r="W771" s="5"/>
      <c r="AH771" t="s">
        <v>1308</v>
      </c>
      <c r="AJ771" t="s">
        <v>1260</v>
      </c>
    </row>
    <row r="772" spans="1:36" x14ac:dyDescent="0.2">
      <c r="A772" s="10" t="s">
        <v>1434</v>
      </c>
      <c r="B772" s="16"/>
      <c r="C772" s="11">
        <v>43113.082999999999</v>
      </c>
      <c r="D772" s="11"/>
      <c r="E772">
        <f t="shared" si="78"/>
        <v>-573.001557330938</v>
      </c>
      <c r="F772">
        <f t="shared" si="77"/>
        <v>-573</v>
      </c>
      <c r="G772">
        <f t="shared" si="79"/>
        <v>-3.8825000010547228E-3</v>
      </c>
      <c r="J772">
        <f>+G772</f>
        <v>-3.8825000010547228E-3</v>
      </c>
      <c r="P772">
        <f t="shared" ca="1" si="83"/>
        <v>-6.1919178535288395E-3</v>
      </c>
      <c r="R772" t="s">
        <v>1474</v>
      </c>
      <c r="S772" s="2">
        <f t="shared" si="80"/>
        <v>28094.582999999999</v>
      </c>
      <c r="W772" s="5"/>
    </row>
    <row r="773" spans="1:36" x14ac:dyDescent="0.2">
      <c r="A773" s="10" t="s">
        <v>1434</v>
      </c>
      <c r="B773" s="16"/>
      <c r="C773" s="11">
        <v>43128.040999999997</v>
      </c>
      <c r="D773" s="11"/>
      <c r="E773">
        <f t="shared" si="78"/>
        <v>-567.00167164885659</v>
      </c>
      <c r="F773">
        <f t="shared" si="77"/>
        <v>-567</v>
      </c>
      <c r="G773">
        <f t="shared" si="79"/>
        <v>-4.1675000029499643E-3</v>
      </c>
      <c r="J773">
        <f>+G773</f>
        <v>-4.1675000029499643E-3</v>
      </c>
      <c r="P773">
        <f t="shared" ca="1" si="83"/>
        <v>-6.1134527152291633E-3</v>
      </c>
      <c r="R773" t="s">
        <v>1474</v>
      </c>
      <c r="S773" s="2">
        <f t="shared" si="80"/>
        <v>28109.540999999997</v>
      </c>
      <c r="W773" s="5"/>
    </row>
    <row r="774" spans="1:36" x14ac:dyDescent="0.2">
      <c r="A774" s="10" t="s">
        <v>1434</v>
      </c>
      <c r="B774" s="16"/>
      <c r="C774" s="11">
        <v>43138.012000000002</v>
      </c>
      <c r="D774" s="11"/>
      <c r="E774">
        <f t="shared" si="78"/>
        <v>-563.00214897630224</v>
      </c>
      <c r="F774">
        <f t="shared" si="77"/>
        <v>-563</v>
      </c>
      <c r="G774">
        <f t="shared" si="79"/>
        <v>-5.3574999983538873E-3</v>
      </c>
      <c r="J774">
        <f>+G774</f>
        <v>-5.3574999983538873E-3</v>
      </c>
      <c r="P774">
        <f t="shared" ca="1" si="83"/>
        <v>-6.0611426230293801E-3</v>
      </c>
      <c r="R774" t="s">
        <v>1474</v>
      </c>
      <c r="S774" s="2">
        <f t="shared" si="80"/>
        <v>28119.512000000002</v>
      </c>
      <c r="W774" s="5"/>
    </row>
    <row r="775" spans="1:36" x14ac:dyDescent="0.2">
      <c r="A775" s="10" t="s">
        <v>1269</v>
      </c>
      <c r="B775" s="16"/>
      <c r="C775" s="11">
        <v>43140.506000000001</v>
      </c>
      <c r="D775" s="11"/>
      <c r="E775">
        <f t="shared" si="78"/>
        <v>-562.00176691378692</v>
      </c>
      <c r="F775">
        <f t="shared" si="77"/>
        <v>-562</v>
      </c>
      <c r="G775">
        <f t="shared" si="79"/>
        <v>-4.4049999996786937E-3</v>
      </c>
      <c r="I775">
        <f>G775</f>
        <v>-4.4049999996786937E-3</v>
      </c>
      <c r="P775">
        <f t="shared" ca="1" si="83"/>
        <v>-6.0480650999794336E-3</v>
      </c>
      <c r="S775" s="2">
        <f t="shared" si="80"/>
        <v>28122.006000000001</v>
      </c>
      <c r="W775" s="5"/>
    </row>
    <row r="776" spans="1:36" x14ac:dyDescent="0.2">
      <c r="A776" s="10" t="s">
        <v>1434</v>
      </c>
      <c r="B776" s="16"/>
      <c r="C776" s="11">
        <v>43142.998</v>
      </c>
      <c r="D776" s="11"/>
      <c r="E776">
        <f t="shared" si="78"/>
        <v>-561.00218708227612</v>
      </c>
      <c r="F776">
        <f t="shared" si="77"/>
        <v>-561</v>
      </c>
      <c r="G776">
        <f t="shared" si="79"/>
        <v>-5.4525000014109537E-3</v>
      </c>
      <c r="J776">
        <f>+G776</f>
        <v>-5.4525000014109537E-3</v>
      </c>
      <c r="P776">
        <f t="shared" ca="1" si="83"/>
        <v>-6.034987576929488E-3</v>
      </c>
      <c r="R776" t="s">
        <v>1474</v>
      </c>
      <c r="S776" s="2">
        <f t="shared" si="80"/>
        <v>28124.498</v>
      </c>
      <c r="W776" s="5"/>
    </row>
    <row r="777" spans="1:36" x14ac:dyDescent="0.2">
      <c r="A777" s="56" t="s">
        <v>1084</v>
      </c>
      <c r="B777" s="57" t="s">
        <v>1438</v>
      </c>
      <c r="C777" s="56">
        <v>43150.472999999998</v>
      </c>
      <c r="D777" s="56" t="s">
        <v>1455</v>
      </c>
      <c r="E777">
        <f t="shared" si="78"/>
        <v>-558.00384870324456</v>
      </c>
      <c r="F777">
        <f t="shared" ref="F777:F840" si="84">ROUND(2*E777,0)/2</f>
        <v>-558</v>
      </c>
      <c r="G777">
        <f t="shared" si="79"/>
        <v>-9.5950000031734817E-3</v>
      </c>
      <c r="J777">
        <f>+G777</f>
        <v>-9.5950000031734817E-3</v>
      </c>
      <c r="P777">
        <f t="shared" ca="1" si="83"/>
        <v>-5.9957550077796504E-3</v>
      </c>
      <c r="S777" s="2">
        <f t="shared" si="80"/>
        <v>28131.972999999998</v>
      </c>
      <c r="W777" s="5"/>
    </row>
    <row r="778" spans="1:36" x14ac:dyDescent="0.2">
      <c r="A778" s="56" t="s">
        <v>1084</v>
      </c>
      <c r="B778" s="57" t="s">
        <v>1438</v>
      </c>
      <c r="C778" s="56">
        <v>43160.442999999999</v>
      </c>
      <c r="D778" s="56" t="s">
        <v>1455</v>
      </c>
      <c r="E778">
        <f t="shared" si="78"/>
        <v>-554.004727146194</v>
      </c>
      <c r="F778">
        <f t="shared" si="84"/>
        <v>-554</v>
      </c>
      <c r="G778">
        <f t="shared" si="79"/>
        <v>-1.178500000241911E-2</v>
      </c>
      <c r="I778">
        <f>G778</f>
        <v>-1.178500000241911E-2</v>
      </c>
      <c r="P778">
        <f t="shared" ca="1" si="83"/>
        <v>-5.9434449155798662E-3</v>
      </c>
      <c r="S778" s="2">
        <f t="shared" si="80"/>
        <v>28141.942999999999</v>
      </c>
      <c r="W778" s="5"/>
      <c r="AH778" t="s">
        <v>1236</v>
      </c>
      <c r="AJ778" t="s">
        <v>1212</v>
      </c>
    </row>
    <row r="779" spans="1:36" x14ac:dyDescent="0.2">
      <c r="A779" s="56" t="s">
        <v>1084</v>
      </c>
      <c r="B779" s="57" t="s">
        <v>1438</v>
      </c>
      <c r="C779" s="56">
        <v>43160.444000000003</v>
      </c>
      <c r="D779" s="56" t="s">
        <v>1455</v>
      </c>
      <c r="E779">
        <f t="shared" si="78"/>
        <v>-554.00432603069021</v>
      </c>
      <c r="F779">
        <f t="shared" si="84"/>
        <v>-554</v>
      </c>
      <c r="G779">
        <f t="shared" si="79"/>
        <v>-1.0784999998577405E-2</v>
      </c>
      <c r="I779">
        <f>G779</f>
        <v>-1.0784999998577405E-2</v>
      </c>
      <c r="P779">
        <f t="shared" ca="1" si="83"/>
        <v>-5.9434449155798662E-3</v>
      </c>
      <c r="S779" s="2">
        <f t="shared" si="80"/>
        <v>28141.944000000003</v>
      </c>
      <c r="W779" s="5"/>
      <c r="AH779" t="s">
        <v>1237</v>
      </c>
      <c r="AJ779" t="s">
        <v>1212</v>
      </c>
    </row>
    <row r="780" spans="1:36" x14ac:dyDescent="0.2">
      <c r="A780" s="56" t="s">
        <v>1084</v>
      </c>
      <c r="B780" s="57" t="s">
        <v>1438</v>
      </c>
      <c r="C780" s="56">
        <v>43165.436000000002</v>
      </c>
      <c r="D780" s="56" t="s">
        <v>1455</v>
      </c>
      <c r="E780">
        <f t="shared" si="78"/>
        <v>-552.00195744365033</v>
      </c>
      <c r="F780">
        <f t="shared" si="84"/>
        <v>-552</v>
      </c>
      <c r="G780">
        <f t="shared" si="79"/>
        <v>-4.8800000004121102E-3</v>
      </c>
      <c r="I780">
        <f>G780</f>
        <v>-4.8800000004121102E-3</v>
      </c>
      <c r="P780">
        <f t="shared" ca="1" si="83"/>
        <v>-5.9172898694799742E-3</v>
      </c>
      <c r="S780" s="2">
        <f t="shared" si="80"/>
        <v>28146.936000000002</v>
      </c>
      <c r="W780" s="5"/>
    </row>
    <row r="781" spans="1:36" x14ac:dyDescent="0.2">
      <c r="A781" s="10" t="s">
        <v>1430</v>
      </c>
      <c r="B781" s="16"/>
      <c r="C781" s="11">
        <v>43202.831100000003</v>
      </c>
      <c r="D781" s="11"/>
      <c r="E781">
        <f t="shared" si="78"/>
        <v>-537.00220312689476</v>
      </c>
      <c r="F781">
        <f t="shared" si="84"/>
        <v>-537</v>
      </c>
      <c r="G781">
        <f t="shared" si="79"/>
        <v>-5.4925000004004687E-3</v>
      </c>
      <c r="J781">
        <f>+G781</f>
        <v>-5.4925000004004687E-3</v>
      </c>
      <c r="P781">
        <f t="shared" ca="1" si="83"/>
        <v>-5.721127023730785E-3</v>
      </c>
      <c r="S781" s="2">
        <f t="shared" si="80"/>
        <v>28184.331100000003</v>
      </c>
      <c r="W781" s="5"/>
    </row>
    <row r="782" spans="1:36" x14ac:dyDescent="0.2">
      <c r="A782" s="10" t="s">
        <v>1431</v>
      </c>
      <c r="B782" s="16"/>
      <c r="C782" s="11">
        <v>43202.831100000003</v>
      </c>
      <c r="D782" s="11"/>
      <c r="E782">
        <f t="shared" si="78"/>
        <v>-537.00220312689476</v>
      </c>
      <c r="F782">
        <f t="shared" si="84"/>
        <v>-537</v>
      </c>
      <c r="G782">
        <f t="shared" si="79"/>
        <v>-5.4925000004004687E-3</v>
      </c>
      <c r="J782">
        <f>+G782</f>
        <v>-5.4925000004004687E-3</v>
      </c>
      <c r="P782">
        <f t="shared" ca="1" si="83"/>
        <v>-5.721127023730785E-3</v>
      </c>
      <c r="S782" s="2">
        <f t="shared" si="80"/>
        <v>28184.331100000003</v>
      </c>
      <c r="W782" s="5"/>
    </row>
    <row r="783" spans="1:36" x14ac:dyDescent="0.2">
      <c r="A783" s="10" t="s">
        <v>1430</v>
      </c>
      <c r="B783" s="16"/>
      <c r="C783" s="11">
        <v>43207.818700000003</v>
      </c>
      <c r="D783" s="11"/>
      <c r="E783">
        <f t="shared" si="78"/>
        <v>-535.00159944806387</v>
      </c>
      <c r="F783">
        <f t="shared" si="84"/>
        <v>-535</v>
      </c>
      <c r="G783">
        <f t="shared" si="79"/>
        <v>-3.9875000002211891E-3</v>
      </c>
      <c r="J783">
        <f>+G783</f>
        <v>-3.9875000002211891E-3</v>
      </c>
      <c r="P783">
        <f t="shared" ca="1" si="83"/>
        <v>-5.694971977630893E-3</v>
      </c>
      <c r="S783" s="2">
        <f t="shared" si="80"/>
        <v>28189.318700000003</v>
      </c>
      <c r="W783" s="5"/>
    </row>
    <row r="784" spans="1:36" x14ac:dyDescent="0.2">
      <c r="A784" s="10" t="s">
        <v>1431</v>
      </c>
      <c r="B784" s="16"/>
      <c r="C784" s="11">
        <v>43207.818700000003</v>
      </c>
      <c r="D784" s="11"/>
      <c r="E784">
        <f t="shared" si="78"/>
        <v>-535.00159944806387</v>
      </c>
      <c r="F784">
        <f t="shared" si="84"/>
        <v>-535</v>
      </c>
      <c r="G784">
        <f t="shared" si="79"/>
        <v>-3.9875000002211891E-3</v>
      </c>
      <c r="J784">
        <f>+G784</f>
        <v>-3.9875000002211891E-3</v>
      </c>
      <c r="P784">
        <f t="shared" ca="1" si="83"/>
        <v>-5.694971977630893E-3</v>
      </c>
      <c r="S784" s="2">
        <f t="shared" si="80"/>
        <v>28189.318700000003</v>
      </c>
      <c r="W784" s="5"/>
    </row>
    <row r="785" spans="1:36" x14ac:dyDescent="0.2">
      <c r="A785" s="10" t="s">
        <v>1270</v>
      </c>
      <c r="B785" s="16"/>
      <c r="C785" s="11">
        <v>43210.311999999998</v>
      </c>
      <c r="D785" s="11"/>
      <c r="E785">
        <f t="shared" si="78"/>
        <v>-534.00149816640169</v>
      </c>
      <c r="F785">
        <f t="shared" si="84"/>
        <v>-534</v>
      </c>
      <c r="G785">
        <f t="shared" si="79"/>
        <v>-3.7350000056903809E-3</v>
      </c>
      <c r="I785">
        <f t="shared" ref="I785:I790" si="85">G785</f>
        <v>-3.7350000056903809E-3</v>
      </c>
      <c r="P785">
        <f t="shared" ca="1" si="83"/>
        <v>-5.6818944545809474E-3</v>
      </c>
      <c r="S785" s="2">
        <f t="shared" si="80"/>
        <v>28191.811999999998</v>
      </c>
      <c r="W785" s="5"/>
    </row>
    <row r="786" spans="1:36" x14ac:dyDescent="0.2">
      <c r="A786" s="10" t="s">
        <v>1259</v>
      </c>
      <c r="B786" s="16"/>
      <c r="C786" s="11">
        <v>43262.661</v>
      </c>
      <c r="D786" s="11"/>
      <c r="E786">
        <f t="shared" si="78"/>
        <v>-513.00350274112316</v>
      </c>
      <c r="F786">
        <f t="shared" si="84"/>
        <v>-513</v>
      </c>
      <c r="G786">
        <f t="shared" si="79"/>
        <v>-8.732499998586718E-3</v>
      </c>
      <c r="I786">
        <f t="shared" si="85"/>
        <v>-8.732499998586718E-3</v>
      </c>
      <c r="P786">
        <f t="shared" ca="1" si="83"/>
        <v>-5.407266470532082E-3</v>
      </c>
      <c r="S786" s="2">
        <f t="shared" si="80"/>
        <v>28244.161</v>
      </c>
      <c r="W786" s="5"/>
    </row>
    <row r="787" spans="1:36" x14ac:dyDescent="0.2">
      <c r="A787" s="10" t="s">
        <v>1270</v>
      </c>
      <c r="B787" s="16"/>
      <c r="C787" s="11">
        <v>43292.567999999999</v>
      </c>
      <c r="D787" s="11"/>
      <c r="E787">
        <f t="shared" si="78"/>
        <v>-501.00734141647962</v>
      </c>
      <c r="F787">
        <f t="shared" si="84"/>
        <v>-501</v>
      </c>
      <c r="G787">
        <f t="shared" si="79"/>
        <v>-1.8302500000572763E-2</v>
      </c>
      <c r="I787">
        <f t="shared" si="85"/>
        <v>-1.8302500000572763E-2</v>
      </c>
      <c r="P787">
        <f t="shared" ca="1" si="83"/>
        <v>-5.2503361939327314E-3</v>
      </c>
      <c r="S787" s="2">
        <f t="shared" si="80"/>
        <v>28274.067999999999</v>
      </c>
      <c r="W787" s="5"/>
    </row>
    <row r="788" spans="1:36" x14ac:dyDescent="0.2">
      <c r="A788" s="10" t="s">
        <v>1270</v>
      </c>
      <c r="B788" s="16"/>
      <c r="C788" s="11">
        <v>43297.561000000002</v>
      </c>
      <c r="D788" s="11"/>
      <c r="E788">
        <f t="shared" si="78"/>
        <v>-499.004571713936</v>
      </c>
      <c r="F788">
        <f t="shared" si="84"/>
        <v>-499</v>
      </c>
      <c r="G788">
        <f t="shared" si="79"/>
        <v>-1.1397499998565763E-2</v>
      </c>
      <c r="I788">
        <f t="shared" si="85"/>
        <v>-1.1397499998565763E-2</v>
      </c>
      <c r="P788">
        <f t="shared" ca="1" si="83"/>
        <v>-5.2241811478328393E-3</v>
      </c>
      <c r="S788" s="2">
        <f t="shared" si="80"/>
        <v>28279.061000000002</v>
      </c>
      <c r="W788" s="5"/>
    </row>
    <row r="789" spans="1:36" x14ac:dyDescent="0.2">
      <c r="A789" s="10" t="s">
        <v>1270</v>
      </c>
      <c r="B789" s="16"/>
      <c r="C789" s="11">
        <v>43307.536999999997</v>
      </c>
      <c r="D789" s="11"/>
      <c r="E789">
        <f t="shared" ref="E789:E852" si="86">+(C789-C$7)/C$8</f>
        <v>-495.00304346387452</v>
      </c>
      <c r="F789">
        <f t="shared" si="84"/>
        <v>-495</v>
      </c>
      <c r="G789">
        <f t="shared" ref="G789:G852" si="87">+C789-(C$7+F789*C$8)</f>
        <v>-7.5875000038649887E-3</v>
      </c>
      <c r="I789">
        <f t="shared" si="85"/>
        <v>-7.5875000038649887E-3</v>
      </c>
      <c r="P789">
        <f t="shared" ca="1" si="83"/>
        <v>-5.1718710556330552E-3</v>
      </c>
      <c r="S789" s="2">
        <f t="shared" ref="S789:S852" si="88">+C789-15018.5</f>
        <v>28289.036999999997</v>
      </c>
      <c r="W789" s="5"/>
    </row>
    <row r="790" spans="1:36" x14ac:dyDescent="0.2">
      <c r="A790" s="10" t="s">
        <v>1270</v>
      </c>
      <c r="B790" s="16"/>
      <c r="C790" s="11">
        <v>43322.5</v>
      </c>
      <c r="D790" s="11"/>
      <c r="E790">
        <f t="shared" si="86"/>
        <v>-489.00115220428023</v>
      </c>
      <c r="F790">
        <f t="shared" si="84"/>
        <v>-489</v>
      </c>
      <c r="G790">
        <f t="shared" si="87"/>
        <v>-2.8725000011036173E-3</v>
      </c>
      <c r="I790">
        <f t="shared" si="85"/>
        <v>-2.8725000011036173E-3</v>
      </c>
      <c r="P790">
        <f t="shared" ca="1" si="83"/>
        <v>-5.0934059173333799E-3</v>
      </c>
      <c r="S790" s="2">
        <f t="shared" si="88"/>
        <v>28304</v>
      </c>
      <c r="W790" s="5"/>
    </row>
    <row r="791" spans="1:36" x14ac:dyDescent="0.2">
      <c r="A791" s="10" t="s">
        <v>1429</v>
      </c>
      <c r="B791" s="16"/>
      <c r="C791" s="11">
        <v>43324.989000000001</v>
      </c>
      <c r="D791" s="11"/>
      <c r="E791">
        <f t="shared" si="86"/>
        <v>-488.00277571927489</v>
      </c>
      <c r="F791">
        <f t="shared" si="84"/>
        <v>-488</v>
      </c>
      <c r="G791">
        <f t="shared" si="87"/>
        <v>-6.9199999998090789E-3</v>
      </c>
      <c r="I791">
        <f>+G791</f>
        <v>-6.9199999998090789E-3</v>
      </c>
      <c r="P791">
        <f t="shared" ca="1" si="83"/>
        <v>-5.0803283942834334E-3</v>
      </c>
      <c r="S791" s="2">
        <f t="shared" si="88"/>
        <v>28306.489000000001</v>
      </c>
      <c r="W791" s="5"/>
    </row>
    <row r="792" spans="1:36" x14ac:dyDescent="0.2">
      <c r="A792" s="10" t="s">
        <v>1271</v>
      </c>
      <c r="B792" s="16"/>
      <c r="C792" s="11">
        <v>43327.485000000001</v>
      </c>
      <c r="D792" s="11"/>
      <c r="E792">
        <f t="shared" si="86"/>
        <v>-487.00159142575495</v>
      </c>
      <c r="F792">
        <f t="shared" si="84"/>
        <v>-487</v>
      </c>
      <c r="G792">
        <f t="shared" si="87"/>
        <v>-3.9675000007264316E-3</v>
      </c>
      <c r="I792">
        <f>G792</f>
        <v>-3.9675000007264316E-3</v>
      </c>
      <c r="P792">
        <f t="shared" ca="1" si="83"/>
        <v>-5.0672508712334878E-3</v>
      </c>
      <c r="S792" s="2">
        <f t="shared" si="88"/>
        <v>28308.985000000001</v>
      </c>
      <c r="W792" s="5"/>
    </row>
    <row r="793" spans="1:36" x14ac:dyDescent="0.2">
      <c r="A793" s="56" t="s">
        <v>301</v>
      </c>
      <c r="B793" s="57" t="s">
        <v>1438</v>
      </c>
      <c r="C793" s="56">
        <v>43327.493000000002</v>
      </c>
      <c r="D793" s="56" t="s">
        <v>1455</v>
      </c>
      <c r="E793">
        <f t="shared" si="86"/>
        <v>-486.99838250173656</v>
      </c>
      <c r="F793">
        <f t="shared" si="84"/>
        <v>-487</v>
      </c>
      <c r="G793">
        <f t="shared" si="87"/>
        <v>4.0325000009033829E-3</v>
      </c>
      <c r="I793">
        <f>+G793</f>
        <v>4.0325000009033829E-3</v>
      </c>
      <c r="P793">
        <f t="shared" ca="1" si="83"/>
        <v>-5.0672508712334878E-3</v>
      </c>
      <c r="S793" s="2">
        <f t="shared" si="88"/>
        <v>28308.993000000002</v>
      </c>
      <c r="W793" s="5"/>
    </row>
    <row r="794" spans="1:36" x14ac:dyDescent="0.2">
      <c r="A794" s="10" t="s">
        <v>1271</v>
      </c>
      <c r="B794" s="16"/>
      <c r="C794" s="11">
        <v>43332.476000000002</v>
      </c>
      <c r="D794" s="11"/>
      <c r="E794">
        <f t="shared" si="86"/>
        <v>-484.99962395421585</v>
      </c>
      <c r="F794">
        <f t="shared" si="84"/>
        <v>-485</v>
      </c>
      <c r="G794">
        <f t="shared" si="87"/>
        <v>9.3750000087311491E-4</v>
      </c>
      <c r="I794">
        <f>G794</f>
        <v>9.3750000087311491E-4</v>
      </c>
      <c r="P794">
        <f t="shared" ca="1" si="83"/>
        <v>-5.0410958251335958E-3</v>
      </c>
      <c r="S794" s="2">
        <f t="shared" si="88"/>
        <v>28313.976000000002</v>
      </c>
      <c r="W794" s="5"/>
    </row>
    <row r="795" spans="1:36" x14ac:dyDescent="0.2">
      <c r="A795" s="10" t="s">
        <v>1271</v>
      </c>
      <c r="B795" s="16"/>
      <c r="C795" s="11">
        <v>43347.425000000003</v>
      </c>
      <c r="D795" s="11"/>
      <c r="E795">
        <f t="shared" si="86"/>
        <v>-479.00334831165367</v>
      </c>
      <c r="F795">
        <f t="shared" si="84"/>
        <v>-479</v>
      </c>
      <c r="G795">
        <f t="shared" si="87"/>
        <v>-8.347499999217689E-3</v>
      </c>
      <c r="I795">
        <f>G795</f>
        <v>-8.347499999217689E-3</v>
      </c>
      <c r="P795">
        <f t="shared" ca="1" si="83"/>
        <v>-4.9626306868339205E-3</v>
      </c>
      <c r="S795" s="2">
        <f t="shared" si="88"/>
        <v>28328.925000000003</v>
      </c>
      <c r="W795" s="5"/>
    </row>
    <row r="796" spans="1:36" x14ac:dyDescent="0.2">
      <c r="A796" s="10" t="s">
        <v>1271</v>
      </c>
      <c r="B796" s="16"/>
      <c r="C796" s="11">
        <v>43347.427000000003</v>
      </c>
      <c r="D796" s="11"/>
      <c r="E796">
        <f t="shared" si="86"/>
        <v>-479.0025460806491</v>
      </c>
      <c r="F796">
        <f t="shared" si="84"/>
        <v>-479</v>
      </c>
      <c r="G796">
        <f t="shared" si="87"/>
        <v>-6.3474999988102354E-3</v>
      </c>
      <c r="I796">
        <f>G796</f>
        <v>-6.3474999988102354E-3</v>
      </c>
      <c r="P796">
        <f t="shared" ca="1" si="83"/>
        <v>-4.9626306868339205E-3</v>
      </c>
      <c r="S796" s="2">
        <f t="shared" si="88"/>
        <v>28328.927000000003</v>
      </c>
      <c r="W796" s="5"/>
    </row>
    <row r="797" spans="1:36" x14ac:dyDescent="0.2">
      <c r="A797" s="10" t="s">
        <v>1430</v>
      </c>
      <c r="B797" s="16"/>
      <c r="C797" s="11">
        <v>43364.882400000002</v>
      </c>
      <c r="D797" s="11"/>
      <c r="E797">
        <f t="shared" si="86"/>
        <v>-472.00091454334427</v>
      </c>
      <c r="F797">
        <f t="shared" si="84"/>
        <v>-472</v>
      </c>
      <c r="G797">
        <f t="shared" si="87"/>
        <v>-2.2800000006100163E-3</v>
      </c>
      <c r="J797">
        <f>+G797</f>
        <v>-2.2800000006100163E-3</v>
      </c>
      <c r="P797">
        <f t="shared" ca="1" si="83"/>
        <v>-4.8710880254842987E-3</v>
      </c>
      <c r="S797" s="2">
        <f t="shared" si="88"/>
        <v>28346.382400000002</v>
      </c>
      <c r="W797" s="5"/>
    </row>
    <row r="798" spans="1:36" x14ac:dyDescent="0.2">
      <c r="A798" s="10" t="s">
        <v>1431</v>
      </c>
      <c r="B798" s="16"/>
      <c r="C798" s="11">
        <v>43364.882400000002</v>
      </c>
      <c r="D798" s="11"/>
      <c r="E798">
        <f t="shared" si="86"/>
        <v>-472.00091454334427</v>
      </c>
      <c r="F798">
        <f t="shared" si="84"/>
        <v>-472</v>
      </c>
      <c r="G798">
        <f t="shared" si="87"/>
        <v>-2.2800000006100163E-3</v>
      </c>
      <c r="J798">
        <f>+G798</f>
        <v>-2.2800000006100163E-3</v>
      </c>
      <c r="P798">
        <f t="shared" ca="1" si="83"/>
        <v>-4.8710880254842987E-3</v>
      </c>
      <c r="S798" s="2">
        <f t="shared" si="88"/>
        <v>28346.382400000002</v>
      </c>
      <c r="W798" s="5"/>
    </row>
    <row r="799" spans="1:36" x14ac:dyDescent="0.2">
      <c r="A799" s="56" t="s">
        <v>1196</v>
      </c>
      <c r="B799" s="57" t="s">
        <v>1438</v>
      </c>
      <c r="C799" s="56">
        <v>43374.853999999999</v>
      </c>
      <c r="D799" s="56" t="s">
        <v>1455</v>
      </c>
      <c r="E799">
        <f t="shared" si="86"/>
        <v>-468.00115120149172</v>
      </c>
      <c r="F799">
        <f t="shared" si="84"/>
        <v>-468</v>
      </c>
      <c r="G799">
        <f t="shared" si="87"/>
        <v>-2.8700000038952567E-3</v>
      </c>
      <c r="I799">
        <f>G799</f>
        <v>-2.8700000038952567E-3</v>
      </c>
      <c r="P799">
        <f t="shared" ca="1" si="83"/>
        <v>-4.8187779332845146E-3</v>
      </c>
      <c r="S799" s="2">
        <f t="shared" si="88"/>
        <v>28356.353999999999</v>
      </c>
      <c r="W799" s="5"/>
      <c r="AH799" t="s">
        <v>1210</v>
      </c>
      <c r="AJ799" t="s">
        <v>1212</v>
      </c>
    </row>
    <row r="800" spans="1:36" x14ac:dyDescent="0.2">
      <c r="A800" s="10" t="s">
        <v>1430</v>
      </c>
      <c r="B800" s="16"/>
      <c r="C800" s="11">
        <v>43379.837699999996</v>
      </c>
      <c r="D800" s="11"/>
      <c r="E800">
        <f t="shared" si="86"/>
        <v>-466.00211187312073</v>
      </c>
      <c r="F800">
        <f t="shared" si="84"/>
        <v>-466</v>
      </c>
      <c r="G800">
        <f t="shared" si="87"/>
        <v>-5.2650000070570968E-3</v>
      </c>
      <c r="J800">
        <f t="shared" ref="J800:J805" si="89">+G800</f>
        <v>-5.2650000070570968E-3</v>
      </c>
      <c r="P800">
        <f t="shared" ca="1" si="83"/>
        <v>-4.7926228871846225E-3</v>
      </c>
      <c r="S800" s="2">
        <f t="shared" si="88"/>
        <v>28361.337699999996</v>
      </c>
      <c r="W800" s="5"/>
    </row>
    <row r="801" spans="1:36" x14ac:dyDescent="0.2">
      <c r="A801" s="10" t="s">
        <v>1431</v>
      </c>
      <c r="B801" s="16"/>
      <c r="C801" s="11">
        <v>43379.837699999996</v>
      </c>
      <c r="D801" s="11"/>
      <c r="E801">
        <f t="shared" si="86"/>
        <v>-466.00211187312073</v>
      </c>
      <c r="F801">
        <f t="shared" si="84"/>
        <v>-466</v>
      </c>
      <c r="G801">
        <f t="shared" si="87"/>
        <v>-5.2650000070570968E-3</v>
      </c>
      <c r="J801">
        <f t="shared" si="89"/>
        <v>-5.2650000070570968E-3</v>
      </c>
      <c r="P801">
        <f t="shared" ca="1" si="83"/>
        <v>-4.7926228871846225E-3</v>
      </c>
      <c r="S801" s="2">
        <f t="shared" si="88"/>
        <v>28361.337699999996</v>
      </c>
      <c r="W801" s="5"/>
    </row>
    <row r="802" spans="1:36" x14ac:dyDescent="0.2">
      <c r="A802" s="10" t="s">
        <v>1430</v>
      </c>
      <c r="B802" s="16"/>
      <c r="C802" s="11">
        <v>43389.8102</v>
      </c>
      <c r="D802" s="11"/>
      <c r="E802">
        <f t="shared" si="86"/>
        <v>-462.00198752731364</v>
      </c>
      <c r="F802">
        <f t="shared" si="84"/>
        <v>-462</v>
      </c>
      <c r="G802">
        <f t="shared" si="87"/>
        <v>-4.9550000039744191E-3</v>
      </c>
      <c r="J802">
        <f t="shared" si="89"/>
        <v>-4.9550000039744191E-3</v>
      </c>
      <c r="P802">
        <f t="shared" ca="1" si="83"/>
        <v>-4.7403127949848392E-3</v>
      </c>
      <c r="S802" s="2">
        <f t="shared" si="88"/>
        <v>28371.3102</v>
      </c>
      <c r="W802" s="5"/>
    </row>
    <row r="803" spans="1:36" x14ac:dyDescent="0.2">
      <c r="A803" s="10" t="s">
        <v>1431</v>
      </c>
      <c r="B803" s="16"/>
      <c r="C803" s="11">
        <v>43389.8102</v>
      </c>
      <c r="D803" s="11"/>
      <c r="E803">
        <f t="shared" si="86"/>
        <v>-462.00198752731364</v>
      </c>
      <c r="F803">
        <f t="shared" si="84"/>
        <v>-462</v>
      </c>
      <c r="G803">
        <f t="shared" si="87"/>
        <v>-4.9550000039744191E-3</v>
      </c>
      <c r="J803">
        <f t="shared" si="89"/>
        <v>-4.9550000039744191E-3</v>
      </c>
      <c r="P803">
        <f t="shared" ca="1" si="83"/>
        <v>-4.7403127949848392E-3</v>
      </c>
      <c r="S803" s="2">
        <f t="shared" si="88"/>
        <v>28371.3102</v>
      </c>
      <c r="W803" s="5"/>
    </row>
    <row r="804" spans="1:36" x14ac:dyDescent="0.2">
      <c r="A804" s="56" t="s">
        <v>1199</v>
      </c>
      <c r="B804" s="57" t="s">
        <v>1438</v>
      </c>
      <c r="C804" s="56">
        <v>43399.782099999997</v>
      </c>
      <c r="D804" s="56" t="s">
        <v>1455</v>
      </c>
      <c r="E804">
        <f t="shared" si="86"/>
        <v>-458.00210385081056</v>
      </c>
      <c r="F804">
        <f t="shared" si="84"/>
        <v>-458</v>
      </c>
      <c r="G804">
        <f t="shared" si="87"/>
        <v>-5.2450000002863817E-3</v>
      </c>
      <c r="J804">
        <f t="shared" si="89"/>
        <v>-5.2450000002863817E-3</v>
      </c>
      <c r="P804">
        <f t="shared" ca="1" si="83"/>
        <v>-4.6880027027850551E-3</v>
      </c>
      <c r="S804" s="2">
        <f t="shared" si="88"/>
        <v>28381.282099999997</v>
      </c>
      <c r="W804" s="5"/>
      <c r="AH804" t="s">
        <v>1242</v>
      </c>
      <c r="AJ804" t="s">
        <v>1212</v>
      </c>
    </row>
    <row r="805" spans="1:36" x14ac:dyDescent="0.2">
      <c r="A805" s="10" t="s">
        <v>1431</v>
      </c>
      <c r="B805" s="16"/>
      <c r="C805" s="11">
        <v>43409.762499999997</v>
      </c>
      <c r="D805" s="11"/>
      <c r="E805">
        <f t="shared" si="86"/>
        <v>-453.99881069253723</v>
      </c>
      <c r="F805">
        <f t="shared" si="84"/>
        <v>-454</v>
      </c>
      <c r="G805">
        <f t="shared" si="87"/>
        <v>2.9649999996763654E-3</v>
      </c>
      <c r="J805">
        <f t="shared" si="89"/>
        <v>2.9649999996763654E-3</v>
      </c>
      <c r="P805">
        <f t="shared" ca="1" si="83"/>
        <v>-4.6356926105852719E-3</v>
      </c>
      <c r="S805" s="2">
        <f t="shared" si="88"/>
        <v>28391.262499999997</v>
      </c>
      <c r="W805" s="5"/>
    </row>
    <row r="806" spans="1:36" x14ac:dyDescent="0.2">
      <c r="A806" s="10" t="s">
        <v>1259</v>
      </c>
      <c r="B806" s="16"/>
      <c r="C806" s="11">
        <v>43429.697</v>
      </c>
      <c r="D806" s="11"/>
      <c r="E806">
        <f t="shared" si="86"/>
        <v>-446.00277371369788</v>
      </c>
      <c r="F806">
        <f t="shared" si="84"/>
        <v>-446</v>
      </c>
      <c r="G806">
        <f t="shared" si="87"/>
        <v>-6.9149999981164001E-3</v>
      </c>
      <c r="I806">
        <f>G806</f>
        <v>-6.9149999981164001E-3</v>
      </c>
      <c r="P806">
        <f t="shared" ca="1" si="83"/>
        <v>-4.5310724261857036E-3</v>
      </c>
      <c r="S806" s="2">
        <f t="shared" si="88"/>
        <v>28411.197</v>
      </c>
      <c r="W806" s="5"/>
    </row>
    <row r="807" spans="1:36" x14ac:dyDescent="0.2">
      <c r="A807" s="10" t="s">
        <v>1431</v>
      </c>
      <c r="B807" s="16"/>
      <c r="C807" s="11">
        <v>43429.699000000001</v>
      </c>
      <c r="D807" s="11"/>
      <c r="E807">
        <f t="shared" si="86"/>
        <v>-446.00197148269331</v>
      </c>
      <c r="F807">
        <f t="shared" si="84"/>
        <v>-446</v>
      </c>
      <c r="G807">
        <f t="shared" si="87"/>
        <v>-4.9149999977089465E-3</v>
      </c>
      <c r="I807">
        <f>G807</f>
        <v>-4.9149999977089465E-3</v>
      </c>
      <c r="P807">
        <f t="shared" ca="1" si="83"/>
        <v>-4.5310724261857036E-3</v>
      </c>
      <c r="S807" s="2">
        <f t="shared" si="88"/>
        <v>28411.199000000001</v>
      </c>
      <c r="W807" s="5"/>
    </row>
    <row r="808" spans="1:36" x14ac:dyDescent="0.2">
      <c r="A808" s="56" t="s">
        <v>1203</v>
      </c>
      <c r="B808" s="57" t="s">
        <v>1438</v>
      </c>
      <c r="C808" s="56">
        <v>43432.192999999999</v>
      </c>
      <c r="D808" s="56" t="s">
        <v>1455</v>
      </c>
      <c r="E808">
        <f t="shared" si="86"/>
        <v>-445.00158942017794</v>
      </c>
      <c r="F808">
        <f t="shared" si="84"/>
        <v>-445</v>
      </c>
      <c r="G808">
        <f t="shared" si="87"/>
        <v>-3.9624999990337528E-3</v>
      </c>
      <c r="I808">
        <f>G808</f>
        <v>-3.9624999990337528E-3</v>
      </c>
      <c r="P808">
        <f t="shared" ca="1" si="83"/>
        <v>-4.517994903135758E-3</v>
      </c>
      <c r="S808" s="2">
        <f t="shared" si="88"/>
        <v>28413.692999999999</v>
      </c>
      <c r="W808" s="5"/>
      <c r="AH808" t="s">
        <v>1242</v>
      </c>
      <c r="AJ808" t="s">
        <v>1212</v>
      </c>
    </row>
    <row r="809" spans="1:36" x14ac:dyDescent="0.2">
      <c r="A809" s="10" t="s">
        <v>1272</v>
      </c>
      <c r="B809" s="16"/>
      <c r="C809" s="11">
        <v>43439.659</v>
      </c>
      <c r="D809" s="11"/>
      <c r="E809">
        <f t="shared" si="86"/>
        <v>-442.0068610806656</v>
      </c>
      <c r="F809">
        <f t="shared" si="84"/>
        <v>-442</v>
      </c>
      <c r="G809">
        <f t="shared" si="87"/>
        <v>-1.7104999998991843E-2</v>
      </c>
      <c r="I809">
        <f>G809</f>
        <v>-1.7104999998991843E-2</v>
      </c>
      <c r="P809">
        <f t="shared" ca="1" si="83"/>
        <v>-4.4787623339859204E-3</v>
      </c>
      <c r="S809" s="2">
        <f t="shared" si="88"/>
        <v>28421.159</v>
      </c>
      <c r="W809" s="5"/>
    </row>
    <row r="810" spans="1:36" x14ac:dyDescent="0.2">
      <c r="A810" s="10" t="s">
        <v>1259</v>
      </c>
      <c r="B810" s="16"/>
      <c r="C810" s="11">
        <v>43444.659</v>
      </c>
      <c r="D810" s="11"/>
      <c r="E810">
        <f t="shared" si="86"/>
        <v>-440.00128356960732</v>
      </c>
      <c r="F810">
        <f t="shared" si="84"/>
        <v>-440</v>
      </c>
      <c r="G810">
        <f t="shared" si="87"/>
        <v>-3.1999999991967343E-3</v>
      </c>
      <c r="I810">
        <f>G810</f>
        <v>-3.1999999991967343E-3</v>
      </c>
      <c r="P810">
        <f t="shared" ca="1" si="83"/>
        <v>-4.4526072878860283E-3</v>
      </c>
      <c r="S810" s="2">
        <f t="shared" si="88"/>
        <v>28426.159</v>
      </c>
      <c r="W810" s="5"/>
    </row>
    <row r="811" spans="1:36" x14ac:dyDescent="0.2">
      <c r="A811" s="10" t="s">
        <v>1431</v>
      </c>
      <c r="B811" s="16"/>
      <c r="C811" s="11">
        <v>43459.616499999996</v>
      </c>
      <c r="D811" s="11"/>
      <c r="E811">
        <f t="shared" si="86"/>
        <v>-434.00159844527786</v>
      </c>
      <c r="F811">
        <f t="shared" si="84"/>
        <v>-434</v>
      </c>
      <c r="G811">
        <f t="shared" si="87"/>
        <v>-3.9850000030128285E-3</v>
      </c>
      <c r="J811">
        <f>+G811</f>
        <v>-3.9850000030128285E-3</v>
      </c>
      <c r="P811">
        <f t="shared" ca="1" si="83"/>
        <v>-4.3741421495863521E-3</v>
      </c>
      <c r="S811" s="2">
        <f t="shared" si="88"/>
        <v>28441.116499999996</v>
      </c>
      <c r="W811" s="5"/>
    </row>
    <row r="812" spans="1:36" x14ac:dyDescent="0.2">
      <c r="A812" s="10" t="s">
        <v>1273</v>
      </c>
      <c r="B812" s="16"/>
      <c r="C812" s="11">
        <v>43509.482000000004</v>
      </c>
      <c r="D812" s="11"/>
      <c r="E812">
        <f t="shared" si="86"/>
        <v>-413.99977336973996</v>
      </c>
      <c r="F812">
        <f t="shared" si="84"/>
        <v>-414</v>
      </c>
      <c r="G812">
        <f t="shared" si="87"/>
        <v>5.650000020978041E-4</v>
      </c>
      <c r="I812">
        <f t="shared" ref="I812:I817" si="90">G812</f>
        <v>5.650000020978041E-4</v>
      </c>
      <c r="P812">
        <f t="shared" ca="1" si="83"/>
        <v>-4.1125916885874332E-3</v>
      </c>
      <c r="S812" s="2">
        <f t="shared" si="88"/>
        <v>28490.982000000004</v>
      </c>
      <c r="W812" s="5"/>
    </row>
    <row r="813" spans="1:36" x14ac:dyDescent="0.2">
      <c r="A813" s="56" t="s">
        <v>1209</v>
      </c>
      <c r="B813" s="57" t="s">
        <v>1438</v>
      </c>
      <c r="C813" s="56">
        <v>43509.487999999998</v>
      </c>
      <c r="D813" s="56" t="s">
        <v>1455</v>
      </c>
      <c r="E813">
        <f t="shared" si="86"/>
        <v>-413.99736667672909</v>
      </c>
      <c r="F813">
        <f t="shared" si="84"/>
        <v>-414</v>
      </c>
      <c r="G813">
        <f t="shared" si="87"/>
        <v>6.5649999960442074E-3</v>
      </c>
      <c r="I813">
        <f t="shared" si="90"/>
        <v>6.5649999960442074E-3</v>
      </c>
      <c r="P813">
        <f t="shared" ca="1" si="83"/>
        <v>-4.1125916885874332E-3</v>
      </c>
      <c r="S813" s="2">
        <f t="shared" si="88"/>
        <v>28490.987999999998</v>
      </c>
      <c r="W813" s="5"/>
      <c r="AH813" t="s">
        <v>1213</v>
      </c>
      <c r="AJ813" t="s">
        <v>1212</v>
      </c>
    </row>
    <row r="814" spans="1:36" x14ac:dyDescent="0.2">
      <c r="A814" s="10" t="s">
        <v>1273</v>
      </c>
      <c r="B814" s="16"/>
      <c r="C814" s="11">
        <v>43514.461000000003</v>
      </c>
      <c r="D814" s="11"/>
      <c r="E814">
        <f t="shared" si="86"/>
        <v>-412.00261928422839</v>
      </c>
      <c r="F814">
        <f t="shared" si="84"/>
        <v>-412</v>
      </c>
      <c r="G814">
        <f t="shared" si="87"/>
        <v>-6.5299999987473711E-3</v>
      </c>
      <c r="I814">
        <f t="shared" si="90"/>
        <v>-6.5299999987473711E-3</v>
      </c>
      <c r="P814">
        <f t="shared" ca="1" si="83"/>
        <v>-4.086436642487542E-3</v>
      </c>
      <c r="S814" s="2">
        <f t="shared" si="88"/>
        <v>28495.961000000003</v>
      </c>
      <c r="W814" s="5"/>
    </row>
    <row r="815" spans="1:36" x14ac:dyDescent="0.2">
      <c r="A815" s="10" t="s">
        <v>1273</v>
      </c>
      <c r="B815" s="16"/>
      <c r="C815" s="11">
        <v>43544.370999999999</v>
      </c>
      <c r="D815" s="11"/>
      <c r="E815">
        <f t="shared" si="86"/>
        <v>-400.00525461307944</v>
      </c>
      <c r="F815">
        <f t="shared" si="84"/>
        <v>-400</v>
      </c>
      <c r="G815">
        <f t="shared" si="87"/>
        <v>-1.3100000003760215E-2</v>
      </c>
      <c r="I815">
        <f t="shared" si="90"/>
        <v>-1.3100000003760215E-2</v>
      </c>
      <c r="P815">
        <f t="shared" ca="1" si="83"/>
        <v>-3.9295063658881905E-3</v>
      </c>
      <c r="S815" s="2">
        <f t="shared" si="88"/>
        <v>28525.870999999999</v>
      </c>
      <c r="W815" s="5"/>
    </row>
    <row r="816" spans="1:36" x14ac:dyDescent="0.2">
      <c r="A816" s="10" t="s">
        <v>1273</v>
      </c>
      <c r="B816" s="16"/>
      <c r="C816" s="11">
        <v>43544.381999999998</v>
      </c>
      <c r="D816" s="11"/>
      <c r="E816">
        <f t="shared" si="86"/>
        <v>-400.00084234255564</v>
      </c>
      <c r="F816">
        <f t="shared" si="84"/>
        <v>-400</v>
      </c>
      <c r="G816">
        <f t="shared" si="87"/>
        <v>-2.1000000051571988E-3</v>
      </c>
      <c r="I816">
        <f t="shared" si="90"/>
        <v>-2.1000000051571988E-3</v>
      </c>
      <c r="P816">
        <f t="shared" ca="1" si="83"/>
        <v>-3.9295063658881905E-3</v>
      </c>
      <c r="S816" s="2">
        <f t="shared" si="88"/>
        <v>28525.881999999998</v>
      </c>
      <c r="W816" s="5"/>
    </row>
    <row r="817" spans="1:36" x14ac:dyDescent="0.2">
      <c r="A817" s="10" t="s">
        <v>1273</v>
      </c>
      <c r="B817" s="16"/>
      <c r="C817" s="11">
        <v>43549.366000000002</v>
      </c>
      <c r="D817" s="11"/>
      <c r="E817">
        <f t="shared" si="86"/>
        <v>-398.0016826795312</v>
      </c>
      <c r="F817">
        <f t="shared" si="84"/>
        <v>-398</v>
      </c>
      <c r="G817">
        <f t="shared" si="87"/>
        <v>-4.1950000013457611E-3</v>
      </c>
      <c r="I817">
        <f t="shared" si="90"/>
        <v>-4.1950000013457611E-3</v>
      </c>
      <c r="P817">
        <f t="shared" ca="1" si="83"/>
        <v>-3.9033513197882985E-3</v>
      </c>
      <c r="S817" s="2">
        <f t="shared" si="88"/>
        <v>28530.866000000002</v>
      </c>
      <c r="W817" s="5"/>
    </row>
    <row r="818" spans="1:36" x14ac:dyDescent="0.2">
      <c r="A818" s="10" t="s">
        <v>1428</v>
      </c>
      <c r="B818" s="16"/>
      <c r="C818" s="11">
        <v>43549.366699999999</v>
      </c>
      <c r="D818" s="11"/>
      <c r="E818">
        <f t="shared" si="86"/>
        <v>-398.00140189868091</v>
      </c>
      <c r="F818">
        <f t="shared" si="84"/>
        <v>-398</v>
      </c>
      <c r="G818">
        <f t="shared" si="87"/>
        <v>-3.4950000044773333E-3</v>
      </c>
      <c r="J818">
        <f>+G818</f>
        <v>-3.4950000044773333E-3</v>
      </c>
      <c r="P818">
        <f t="shared" ca="1" si="83"/>
        <v>-3.9033513197882985E-3</v>
      </c>
      <c r="S818" s="2">
        <f t="shared" si="88"/>
        <v>28530.866699999999</v>
      </c>
      <c r="W818" s="5"/>
    </row>
    <row r="819" spans="1:36" x14ac:dyDescent="0.2">
      <c r="A819" s="56" t="s">
        <v>1084</v>
      </c>
      <c r="B819" s="57" t="s">
        <v>1438</v>
      </c>
      <c r="C819" s="56">
        <v>43559.337</v>
      </c>
      <c r="D819" s="56" t="s">
        <v>1455</v>
      </c>
      <c r="E819">
        <f t="shared" si="86"/>
        <v>-394.00216000697975</v>
      </c>
      <c r="F819">
        <f t="shared" si="84"/>
        <v>-394</v>
      </c>
      <c r="G819">
        <f t="shared" si="87"/>
        <v>-5.3850000040256418E-3</v>
      </c>
      <c r="I819">
        <f>G819</f>
        <v>-5.3850000040256418E-3</v>
      </c>
      <c r="P819">
        <f t="shared" ca="1" si="83"/>
        <v>-3.8510412275885144E-3</v>
      </c>
      <c r="S819" s="2">
        <f t="shared" si="88"/>
        <v>28540.837</v>
      </c>
      <c r="W819" s="5"/>
    </row>
    <row r="820" spans="1:36" x14ac:dyDescent="0.2">
      <c r="A820" s="56" t="s">
        <v>301</v>
      </c>
      <c r="B820" s="57" t="s">
        <v>1438</v>
      </c>
      <c r="C820" s="56">
        <v>43569.313000000002</v>
      </c>
      <c r="D820" s="56" t="s">
        <v>1455</v>
      </c>
      <c r="E820">
        <f t="shared" si="86"/>
        <v>-390.00063175691537</v>
      </c>
      <c r="F820">
        <f t="shared" si="84"/>
        <v>-390</v>
      </c>
      <c r="G820">
        <f t="shared" si="87"/>
        <v>-1.574999994772952E-3</v>
      </c>
      <c r="I820">
        <f>+G820</f>
        <v>-1.574999994772952E-3</v>
      </c>
      <c r="P820">
        <f t="shared" ca="1" si="83"/>
        <v>-3.7987311353887311E-3</v>
      </c>
      <c r="S820" s="2">
        <f t="shared" si="88"/>
        <v>28550.813000000002</v>
      </c>
      <c r="W820" s="5"/>
    </row>
    <row r="821" spans="1:36" x14ac:dyDescent="0.2">
      <c r="A821" s="10" t="s">
        <v>1432</v>
      </c>
      <c r="B821" s="16"/>
      <c r="C821" s="11">
        <v>43574.259299999998</v>
      </c>
      <c r="D821" s="11"/>
      <c r="E821">
        <f t="shared" si="86"/>
        <v>-388.01659414832744</v>
      </c>
      <c r="F821">
        <f t="shared" si="84"/>
        <v>-388</v>
      </c>
      <c r="G821">
        <f t="shared" si="87"/>
        <v>-4.1369999999005813E-2</v>
      </c>
      <c r="P821">
        <f t="shared" ca="1" si="83"/>
        <v>-3.7725760892888391E-3</v>
      </c>
      <c r="R821" t="s">
        <v>1474</v>
      </c>
      <c r="S821" s="2">
        <f t="shared" si="88"/>
        <v>28555.759299999998</v>
      </c>
      <c r="W821" s="5"/>
    </row>
    <row r="822" spans="1:36" x14ac:dyDescent="0.2">
      <c r="A822" s="10" t="s">
        <v>1432</v>
      </c>
      <c r="B822" s="16"/>
      <c r="C822" s="11">
        <v>43574.259700000002</v>
      </c>
      <c r="D822" s="11"/>
      <c r="E822">
        <f t="shared" si="86"/>
        <v>-388.0164337021248</v>
      </c>
      <c r="F822">
        <f t="shared" si="84"/>
        <v>-388</v>
      </c>
      <c r="G822">
        <f t="shared" si="87"/>
        <v>-4.0969999994558748E-2</v>
      </c>
      <c r="P822">
        <f t="shared" ca="1" si="83"/>
        <v>-3.7725760892888391E-3</v>
      </c>
      <c r="R822" t="s">
        <v>1474</v>
      </c>
      <c r="S822" s="2">
        <f t="shared" si="88"/>
        <v>28555.759700000002</v>
      </c>
      <c r="W822" s="5"/>
    </row>
    <row r="823" spans="1:36" x14ac:dyDescent="0.2">
      <c r="A823" s="10" t="s">
        <v>1259</v>
      </c>
      <c r="B823" s="16"/>
      <c r="C823" s="11">
        <v>43626.654000000002</v>
      </c>
      <c r="D823" s="11"/>
      <c r="E823">
        <f t="shared" si="86"/>
        <v>-367.00026774459695</v>
      </c>
      <c r="F823">
        <f t="shared" si="84"/>
        <v>-367</v>
      </c>
      <c r="G823">
        <f t="shared" si="87"/>
        <v>-6.674999967799522E-4</v>
      </c>
      <c r="I823">
        <f>G823</f>
        <v>-6.674999967799522E-4</v>
      </c>
      <c r="P823">
        <f t="shared" ca="1" si="83"/>
        <v>-3.4979481052399737E-3</v>
      </c>
      <c r="S823" s="2">
        <f t="shared" si="88"/>
        <v>28608.154000000002</v>
      </c>
      <c r="W823" s="5"/>
      <c r="AH823" t="s">
        <v>1308</v>
      </c>
      <c r="AJ823" t="s">
        <v>1260</v>
      </c>
    </row>
    <row r="824" spans="1:36" x14ac:dyDescent="0.2">
      <c r="A824" s="10" t="s">
        <v>1259</v>
      </c>
      <c r="B824" s="16"/>
      <c r="C824" s="11">
        <v>43631.637000000002</v>
      </c>
      <c r="D824" s="11"/>
      <c r="E824">
        <f t="shared" si="86"/>
        <v>-365.00150919707625</v>
      </c>
      <c r="F824">
        <f t="shared" si="84"/>
        <v>-365</v>
      </c>
      <c r="G824">
        <f t="shared" si="87"/>
        <v>-3.7624999968102202E-3</v>
      </c>
      <c r="I824">
        <f>G824</f>
        <v>-3.7624999968102202E-3</v>
      </c>
      <c r="P824">
        <f t="shared" ca="1" si="83"/>
        <v>-3.4717930591400825E-3</v>
      </c>
      <c r="S824" s="2">
        <f t="shared" si="88"/>
        <v>28613.137000000002</v>
      </c>
      <c r="W824" s="5"/>
    </row>
    <row r="825" spans="1:36" x14ac:dyDescent="0.2">
      <c r="A825" s="56" t="s">
        <v>2749</v>
      </c>
      <c r="B825" s="57" t="s">
        <v>1438</v>
      </c>
      <c r="C825" s="56">
        <v>43656.576999999997</v>
      </c>
      <c r="D825" s="56" t="s">
        <v>1455</v>
      </c>
      <c r="E825">
        <f t="shared" si="86"/>
        <v>-354.99768857191964</v>
      </c>
      <c r="F825">
        <f t="shared" si="84"/>
        <v>-355</v>
      </c>
      <c r="G825">
        <f t="shared" si="87"/>
        <v>5.7624999972176738E-3</v>
      </c>
      <c r="I825">
        <f>G825</f>
        <v>5.7624999972176738E-3</v>
      </c>
      <c r="P825">
        <f t="shared" ca="1" si="83"/>
        <v>-3.3410178286406231E-3</v>
      </c>
      <c r="S825" s="2">
        <f t="shared" si="88"/>
        <v>28638.076999999997</v>
      </c>
      <c r="W825" s="5"/>
    </row>
    <row r="826" spans="1:36" x14ac:dyDescent="0.2">
      <c r="A826" s="10" t="s">
        <v>1274</v>
      </c>
      <c r="B826" s="16"/>
      <c r="C826" s="11">
        <v>43671.533000000003</v>
      </c>
      <c r="D826" s="11"/>
      <c r="E826">
        <f t="shared" si="86"/>
        <v>-348.99860512083995</v>
      </c>
      <c r="F826">
        <f t="shared" si="84"/>
        <v>-349</v>
      </c>
      <c r="G826">
        <f t="shared" si="87"/>
        <v>3.4775000021909364E-3</v>
      </c>
      <c r="I826">
        <f>G826</f>
        <v>3.4775000021909364E-3</v>
      </c>
      <c r="P826">
        <f t="shared" ca="1" si="83"/>
        <v>-3.2625526903409469E-3</v>
      </c>
      <c r="S826" s="2">
        <f t="shared" si="88"/>
        <v>28653.033000000003</v>
      </c>
      <c r="W826" s="5"/>
    </row>
    <row r="827" spans="1:36" x14ac:dyDescent="0.2">
      <c r="A827" s="10" t="s">
        <v>1429</v>
      </c>
      <c r="B827" s="16"/>
      <c r="C827" s="11">
        <v>43691.4709</v>
      </c>
      <c r="D827" s="11"/>
      <c r="E827">
        <f t="shared" si="86"/>
        <v>-341.00120434929539</v>
      </c>
      <c r="F827">
        <f t="shared" si="84"/>
        <v>-341</v>
      </c>
      <c r="G827">
        <f t="shared" si="87"/>
        <v>-3.0025000014575198E-3</v>
      </c>
      <c r="J827">
        <f>+G827</f>
        <v>-3.0025000014575198E-3</v>
      </c>
      <c r="P827">
        <f t="shared" ca="1" si="83"/>
        <v>-3.1579325059413795E-3</v>
      </c>
      <c r="S827" s="2">
        <f t="shared" si="88"/>
        <v>28672.9709</v>
      </c>
      <c r="W827" s="5"/>
    </row>
    <row r="828" spans="1:36" x14ac:dyDescent="0.2">
      <c r="A828" s="56" t="s">
        <v>2752</v>
      </c>
      <c r="B828" s="57" t="s">
        <v>1438</v>
      </c>
      <c r="C828" s="56">
        <v>43701.446000000004</v>
      </c>
      <c r="D828" s="56" t="s">
        <v>1455</v>
      </c>
      <c r="E828">
        <f t="shared" si="86"/>
        <v>-337.00003710318265</v>
      </c>
      <c r="F828">
        <f t="shared" si="84"/>
        <v>-337</v>
      </c>
      <c r="G828">
        <f t="shared" si="87"/>
        <v>-9.2499998572748154E-5</v>
      </c>
      <c r="I828">
        <f t="shared" ref="I828:I835" si="91">G828</f>
        <v>-9.2499998572748154E-5</v>
      </c>
      <c r="P828">
        <f t="shared" ref="P828:P891" ca="1" si="92">+C$11+C$12*F828</f>
        <v>-3.1056224137415954E-3</v>
      </c>
      <c r="S828" s="2">
        <f t="shared" si="88"/>
        <v>28682.946000000004</v>
      </c>
      <c r="W828" s="5"/>
      <c r="AH828" t="s">
        <v>1213</v>
      </c>
      <c r="AJ828" t="s">
        <v>1212</v>
      </c>
    </row>
    <row r="829" spans="1:36" x14ac:dyDescent="0.2">
      <c r="A829" s="56" t="s">
        <v>1084</v>
      </c>
      <c r="B829" s="57" t="s">
        <v>1438</v>
      </c>
      <c r="C829" s="56">
        <v>43701.459000000003</v>
      </c>
      <c r="D829" s="56" t="s">
        <v>1455</v>
      </c>
      <c r="E829">
        <f t="shared" si="86"/>
        <v>-336.99482260165428</v>
      </c>
      <c r="F829">
        <f t="shared" si="84"/>
        <v>-337</v>
      </c>
      <c r="G829">
        <f t="shared" si="87"/>
        <v>1.2907500000437722E-2</v>
      </c>
      <c r="I829">
        <f t="shared" si="91"/>
        <v>1.2907500000437722E-2</v>
      </c>
      <c r="P829">
        <f t="shared" ca="1" si="92"/>
        <v>-3.1056224137415954E-3</v>
      </c>
      <c r="S829" s="2">
        <f t="shared" si="88"/>
        <v>28682.959000000003</v>
      </c>
      <c r="W829" s="5"/>
    </row>
    <row r="830" spans="1:36" x14ac:dyDescent="0.2">
      <c r="A830" s="10" t="s">
        <v>1275</v>
      </c>
      <c r="B830" s="16"/>
      <c r="C830" s="11">
        <v>43706.42</v>
      </c>
      <c r="D830" s="11"/>
      <c r="E830">
        <f t="shared" si="86"/>
        <v>-335.00488859518401</v>
      </c>
      <c r="F830">
        <f t="shared" si="84"/>
        <v>-335</v>
      </c>
      <c r="G830">
        <f t="shared" si="87"/>
        <v>-1.2187500004074536E-2</v>
      </c>
      <c r="I830">
        <f t="shared" si="91"/>
        <v>-1.2187500004074536E-2</v>
      </c>
      <c r="P830">
        <f t="shared" ca="1" si="92"/>
        <v>-3.0794673676417033E-3</v>
      </c>
      <c r="S830" s="2">
        <f t="shared" si="88"/>
        <v>28687.919999999998</v>
      </c>
      <c r="W830" s="5"/>
    </row>
    <row r="831" spans="1:36" x14ac:dyDescent="0.2">
      <c r="A831" s="10" t="s">
        <v>1275</v>
      </c>
      <c r="B831" s="16"/>
      <c r="C831" s="11">
        <v>43706.434000000001</v>
      </c>
      <c r="D831" s="11"/>
      <c r="E831">
        <f t="shared" si="86"/>
        <v>-334.99927297815191</v>
      </c>
      <c r="F831">
        <f t="shared" si="84"/>
        <v>-335</v>
      </c>
      <c r="G831">
        <f t="shared" si="87"/>
        <v>1.8124999987776391E-3</v>
      </c>
      <c r="I831">
        <f t="shared" si="91"/>
        <v>1.8124999987776391E-3</v>
      </c>
      <c r="P831">
        <f t="shared" ca="1" si="92"/>
        <v>-3.0794673676417033E-3</v>
      </c>
      <c r="S831" s="2">
        <f t="shared" si="88"/>
        <v>28687.934000000001</v>
      </c>
      <c r="W831" s="5"/>
    </row>
    <row r="832" spans="1:36" x14ac:dyDescent="0.2">
      <c r="A832" s="10" t="s">
        <v>1275</v>
      </c>
      <c r="B832" s="16"/>
      <c r="C832" s="11">
        <v>43711.42</v>
      </c>
      <c r="D832" s="11"/>
      <c r="E832">
        <f t="shared" si="86"/>
        <v>-332.99931108412579</v>
      </c>
      <c r="F832">
        <f t="shared" si="84"/>
        <v>-333</v>
      </c>
      <c r="G832">
        <f t="shared" si="87"/>
        <v>1.7174999957205728E-3</v>
      </c>
      <c r="I832">
        <f t="shared" si="91"/>
        <v>1.7174999957205728E-3</v>
      </c>
      <c r="P832">
        <f t="shared" ca="1" si="92"/>
        <v>-3.0533123215418121E-3</v>
      </c>
      <c r="S832" s="2">
        <f t="shared" si="88"/>
        <v>28692.92</v>
      </c>
      <c r="W832" s="5"/>
    </row>
    <row r="833" spans="1:23" x14ac:dyDescent="0.2">
      <c r="A833" s="56" t="s">
        <v>1131</v>
      </c>
      <c r="B833" s="57" t="s">
        <v>1438</v>
      </c>
      <c r="C833" s="56">
        <v>43721.381999999998</v>
      </c>
      <c r="D833" s="56" t="s">
        <v>1455</v>
      </c>
      <c r="E833">
        <f t="shared" si="86"/>
        <v>-329.00339845109352</v>
      </c>
      <c r="F833">
        <f t="shared" si="84"/>
        <v>-329</v>
      </c>
      <c r="G833">
        <f t="shared" si="87"/>
        <v>-8.4725000051548705E-3</v>
      </c>
      <c r="I833">
        <f t="shared" si="91"/>
        <v>-8.4725000051548705E-3</v>
      </c>
      <c r="P833">
        <f t="shared" ca="1" si="92"/>
        <v>-3.001002229342028E-3</v>
      </c>
      <c r="S833" s="2">
        <f t="shared" si="88"/>
        <v>28702.881999999998</v>
      </c>
      <c r="W833" s="5"/>
    </row>
    <row r="834" spans="1:23" x14ac:dyDescent="0.2">
      <c r="A834" s="56" t="s">
        <v>1084</v>
      </c>
      <c r="B834" s="57" t="s">
        <v>1438</v>
      </c>
      <c r="C834" s="56">
        <v>43726.355000000003</v>
      </c>
      <c r="D834" s="56" t="s">
        <v>1455</v>
      </c>
      <c r="E834">
        <f t="shared" si="86"/>
        <v>-327.00865105859282</v>
      </c>
      <c r="F834">
        <f t="shared" si="84"/>
        <v>-327</v>
      </c>
      <c r="G834">
        <f t="shared" si="87"/>
        <v>-2.1567499999946449E-2</v>
      </c>
      <c r="I834">
        <f t="shared" si="91"/>
        <v>-2.1567499999946449E-2</v>
      </c>
      <c r="P834">
        <f t="shared" ca="1" si="92"/>
        <v>-2.974847183242136E-3</v>
      </c>
      <c r="S834" s="2">
        <f t="shared" si="88"/>
        <v>28707.855000000003</v>
      </c>
      <c r="W834" s="5"/>
    </row>
    <row r="835" spans="1:23" x14ac:dyDescent="0.2">
      <c r="A835" s="10" t="s">
        <v>1259</v>
      </c>
      <c r="B835" s="16"/>
      <c r="C835" s="11">
        <v>43753.794000000002</v>
      </c>
      <c r="D835" s="11"/>
      <c r="E835">
        <f t="shared" si="86"/>
        <v>-316.00244279340791</v>
      </c>
      <c r="F835">
        <f t="shared" si="84"/>
        <v>-316</v>
      </c>
      <c r="G835">
        <f t="shared" si="87"/>
        <v>-6.0899999953107908E-3</v>
      </c>
      <c r="I835">
        <f t="shared" si="91"/>
        <v>-6.0899999953107908E-3</v>
      </c>
      <c r="P835">
        <f t="shared" ca="1" si="92"/>
        <v>-2.8309944296927309E-3</v>
      </c>
      <c r="S835" s="2">
        <f t="shared" si="88"/>
        <v>28735.294000000002</v>
      </c>
      <c r="W835" s="5"/>
    </row>
    <row r="836" spans="1:23" x14ac:dyDescent="0.2">
      <c r="A836" s="10" t="s">
        <v>1428</v>
      </c>
      <c r="B836" s="16"/>
      <c r="C836" s="11">
        <v>43753.798300000002</v>
      </c>
      <c r="D836" s="11"/>
      <c r="E836">
        <f t="shared" si="86"/>
        <v>-316.00071799674822</v>
      </c>
      <c r="F836">
        <f t="shared" si="84"/>
        <v>-316</v>
      </c>
      <c r="G836">
        <f t="shared" si="87"/>
        <v>-1.7899999947985634E-3</v>
      </c>
      <c r="J836">
        <f>+G836</f>
        <v>-1.7899999947985634E-3</v>
      </c>
      <c r="P836">
        <f t="shared" ca="1" si="92"/>
        <v>-2.8309944296927309E-3</v>
      </c>
      <c r="S836" s="2">
        <f t="shared" si="88"/>
        <v>28735.298300000002</v>
      </c>
      <c r="W836" s="5"/>
    </row>
    <row r="837" spans="1:23" x14ac:dyDescent="0.2">
      <c r="A837" s="10" t="s">
        <v>1259</v>
      </c>
      <c r="B837" s="16"/>
      <c r="C837" s="11">
        <v>43778.724000000002</v>
      </c>
      <c r="D837" s="11"/>
      <c r="E837">
        <f t="shared" si="86"/>
        <v>-306.00263332327137</v>
      </c>
      <c r="F837">
        <f t="shared" si="84"/>
        <v>-306</v>
      </c>
      <c r="G837">
        <f t="shared" si="87"/>
        <v>-6.5649999960442074E-3</v>
      </c>
      <c r="I837">
        <f>G837</f>
        <v>-6.5649999960442074E-3</v>
      </c>
      <c r="P837">
        <f t="shared" ca="1" si="92"/>
        <v>-2.7002191991932715E-3</v>
      </c>
      <c r="S837" s="2">
        <f t="shared" si="88"/>
        <v>28760.224000000002</v>
      </c>
      <c r="W837" s="5"/>
    </row>
    <row r="838" spans="1:23" x14ac:dyDescent="0.2">
      <c r="A838" s="10" t="s">
        <v>1428</v>
      </c>
      <c r="B838" s="16"/>
      <c r="C838" s="11">
        <v>43778.728300000002</v>
      </c>
      <c r="D838" s="11"/>
      <c r="E838">
        <f t="shared" si="86"/>
        <v>-306.00090852661162</v>
      </c>
      <c r="F838">
        <f t="shared" si="84"/>
        <v>-306</v>
      </c>
      <c r="G838">
        <f t="shared" si="87"/>
        <v>-2.2649999955319799E-3</v>
      </c>
      <c r="J838">
        <f>+G838</f>
        <v>-2.2649999955319799E-3</v>
      </c>
      <c r="P838">
        <f t="shared" ca="1" si="92"/>
        <v>-2.7002191991932715E-3</v>
      </c>
      <c r="S838" s="2">
        <f t="shared" si="88"/>
        <v>28760.228300000002</v>
      </c>
      <c r="W838" s="5"/>
    </row>
    <row r="839" spans="1:23" x14ac:dyDescent="0.2">
      <c r="A839" s="10" t="s">
        <v>1259</v>
      </c>
      <c r="B839" s="16"/>
      <c r="C839" s="11">
        <v>43798.667999999998</v>
      </c>
      <c r="D839" s="11"/>
      <c r="E839">
        <f t="shared" si="86"/>
        <v>-298.00278574716384</v>
      </c>
      <c r="F839">
        <f t="shared" si="84"/>
        <v>-298</v>
      </c>
      <c r="G839">
        <f t="shared" si="87"/>
        <v>-6.9450000009965152E-3</v>
      </c>
      <c r="I839">
        <f t="shared" ref="I839:I854" si="93">G839</f>
        <v>-6.9450000009965152E-3</v>
      </c>
      <c r="P839">
        <f t="shared" ca="1" si="92"/>
        <v>-2.5955990147937037E-3</v>
      </c>
      <c r="S839" s="2">
        <f t="shared" si="88"/>
        <v>28780.167999999998</v>
      </c>
      <c r="W839" s="5"/>
    </row>
    <row r="840" spans="1:23" x14ac:dyDescent="0.2">
      <c r="A840" s="10" t="s">
        <v>1259</v>
      </c>
      <c r="B840" s="16"/>
      <c r="C840" s="11">
        <v>43823.601000000002</v>
      </c>
      <c r="D840" s="11"/>
      <c r="E840">
        <f t="shared" si="86"/>
        <v>-288.00177293051894</v>
      </c>
      <c r="F840">
        <f t="shared" si="84"/>
        <v>-288</v>
      </c>
      <c r="G840">
        <f t="shared" si="87"/>
        <v>-4.4199999974807724E-3</v>
      </c>
      <c r="I840">
        <f t="shared" si="93"/>
        <v>-4.4199999974807724E-3</v>
      </c>
      <c r="P840">
        <f t="shared" ca="1" si="92"/>
        <v>-2.4648237842942442E-3</v>
      </c>
      <c r="S840" s="2">
        <f t="shared" si="88"/>
        <v>28805.101000000002</v>
      </c>
      <c r="W840" s="5"/>
    </row>
    <row r="841" spans="1:23" x14ac:dyDescent="0.2">
      <c r="A841" s="10" t="s">
        <v>1276</v>
      </c>
      <c r="B841" s="16"/>
      <c r="C841" s="11">
        <v>43828.593000000001</v>
      </c>
      <c r="D841" s="11"/>
      <c r="E841">
        <f t="shared" si="86"/>
        <v>-285.99940434347906</v>
      </c>
      <c r="F841">
        <f t="shared" ref="F841:F904" si="94">ROUND(2*E841,0)/2</f>
        <v>-286</v>
      </c>
      <c r="G841">
        <f t="shared" si="87"/>
        <v>1.4850000006845221E-3</v>
      </c>
      <c r="I841">
        <f t="shared" si="93"/>
        <v>1.4850000006845221E-3</v>
      </c>
      <c r="P841">
        <f t="shared" ca="1" si="92"/>
        <v>-2.4386687381943522E-3</v>
      </c>
      <c r="S841" s="2">
        <f t="shared" si="88"/>
        <v>28810.093000000001</v>
      </c>
      <c r="W841" s="5"/>
    </row>
    <row r="842" spans="1:23" x14ac:dyDescent="0.2">
      <c r="A842" s="10" t="s">
        <v>1278</v>
      </c>
      <c r="B842" s="16"/>
      <c r="C842" s="11">
        <v>43838.555999999997</v>
      </c>
      <c r="D842" s="11"/>
      <c r="E842">
        <f t="shared" si="86"/>
        <v>-282.00309059494595</v>
      </c>
      <c r="F842">
        <f t="shared" si="94"/>
        <v>-282</v>
      </c>
      <c r="G842">
        <f t="shared" si="87"/>
        <v>-7.7050000036251731E-3</v>
      </c>
      <c r="I842">
        <f t="shared" si="93"/>
        <v>-7.7050000036251731E-3</v>
      </c>
      <c r="P842">
        <f t="shared" ca="1" si="92"/>
        <v>-2.3863586459945685E-3</v>
      </c>
      <c r="S842" s="2">
        <f t="shared" si="88"/>
        <v>28820.055999999997</v>
      </c>
      <c r="W842" s="5"/>
    </row>
    <row r="843" spans="1:23" x14ac:dyDescent="0.2">
      <c r="A843" s="10" t="s">
        <v>1278</v>
      </c>
      <c r="B843" s="16"/>
      <c r="C843" s="11">
        <v>43848.538999999997</v>
      </c>
      <c r="D843" s="11"/>
      <c r="E843">
        <f t="shared" si="86"/>
        <v>-277.99875453636696</v>
      </c>
      <c r="F843">
        <f t="shared" si="94"/>
        <v>-278</v>
      </c>
      <c r="G843">
        <f t="shared" si="87"/>
        <v>3.1049999961396679E-3</v>
      </c>
      <c r="I843">
        <f t="shared" si="93"/>
        <v>3.1049999961396679E-3</v>
      </c>
      <c r="P843">
        <f t="shared" ca="1" si="92"/>
        <v>-2.3340485537947848E-3</v>
      </c>
      <c r="S843" s="2">
        <f t="shared" si="88"/>
        <v>28830.038999999997</v>
      </c>
      <c r="W843" s="5"/>
    </row>
    <row r="844" spans="1:23" x14ac:dyDescent="0.2">
      <c r="A844" s="10" t="s">
        <v>1278</v>
      </c>
      <c r="B844" s="16"/>
      <c r="C844" s="11">
        <v>43863.493999999999</v>
      </c>
      <c r="D844" s="11"/>
      <c r="E844">
        <f t="shared" si="86"/>
        <v>-272.00007220079101</v>
      </c>
      <c r="F844">
        <f t="shared" si="94"/>
        <v>-272</v>
      </c>
      <c r="G844">
        <f t="shared" si="87"/>
        <v>-1.8000000272877514E-4</v>
      </c>
      <c r="I844">
        <f t="shared" si="93"/>
        <v>-1.8000000272877514E-4</v>
      </c>
      <c r="P844">
        <f t="shared" ca="1" si="92"/>
        <v>-2.255583415495109E-3</v>
      </c>
      <c r="S844" s="2">
        <f t="shared" si="88"/>
        <v>28844.993999999999</v>
      </c>
      <c r="W844" s="5"/>
    </row>
    <row r="845" spans="1:23" x14ac:dyDescent="0.2">
      <c r="A845" s="10" t="s">
        <v>1278</v>
      </c>
      <c r="B845" s="16"/>
      <c r="C845" s="11">
        <v>43873.468000000001</v>
      </c>
      <c r="D845" s="11"/>
      <c r="E845">
        <f t="shared" si="86"/>
        <v>-267.9993461817312</v>
      </c>
      <c r="F845">
        <f t="shared" si="94"/>
        <v>-268</v>
      </c>
      <c r="G845">
        <f t="shared" si="87"/>
        <v>1.6299999988405034E-3</v>
      </c>
      <c r="I845">
        <f t="shared" si="93"/>
        <v>1.6299999988405034E-3</v>
      </c>
      <c r="P845">
        <f t="shared" ca="1" si="92"/>
        <v>-2.2032733232953254E-3</v>
      </c>
      <c r="S845" s="2">
        <f t="shared" si="88"/>
        <v>28854.968000000001</v>
      </c>
      <c r="W845" s="5"/>
    </row>
    <row r="846" spans="1:23" x14ac:dyDescent="0.2">
      <c r="A846" s="10" t="s">
        <v>1278</v>
      </c>
      <c r="B846" s="16"/>
      <c r="C846" s="11">
        <v>43878.46</v>
      </c>
      <c r="D846" s="11"/>
      <c r="E846">
        <f t="shared" si="86"/>
        <v>-265.99697759469132</v>
      </c>
      <c r="F846">
        <f t="shared" si="94"/>
        <v>-266</v>
      </c>
      <c r="G846">
        <f t="shared" si="87"/>
        <v>7.5349999970057979E-3</v>
      </c>
      <c r="I846">
        <f t="shared" si="93"/>
        <v>7.5349999970057979E-3</v>
      </c>
      <c r="P846">
        <f t="shared" ca="1" si="92"/>
        <v>-2.1771182771954333E-3</v>
      </c>
      <c r="S846" s="2">
        <f t="shared" si="88"/>
        <v>28859.96</v>
      </c>
      <c r="W846" s="5"/>
    </row>
    <row r="847" spans="1:23" x14ac:dyDescent="0.2">
      <c r="A847" s="10" t="s">
        <v>1278</v>
      </c>
      <c r="B847" s="16"/>
      <c r="C847" s="11">
        <v>43888.421000000002</v>
      </c>
      <c r="D847" s="11"/>
      <c r="E847">
        <f t="shared" si="86"/>
        <v>-262.00146607715988</v>
      </c>
      <c r="F847">
        <f t="shared" si="94"/>
        <v>-262</v>
      </c>
      <c r="G847">
        <f t="shared" si="87"/>
        <v>-3.6550000004353933E-3</v>
      </c>
      <c r="I847">
        <f t="shared" si="93"/>
        <v>-3.6550000004353933E-3</v>
      </c>
      <c r="P847">
        <f t="shared" ca="1" si="92"/>
        <v>-2.1248081849956496E-3</v>
      </c>
      <c r="S847" s="2">
        <f t="shared" si="88"/>
        <v>28869.921000000002</v>
      </c>
      <c r="W847" s="5"/>
    </row>
    <row r="848" spans="1:23" x14ac:dyDescent="0.2">
      <c r="A848" s="56" t="s">
        <v>1084</v>
      </c>
      <c r="B848" s="57" t="s">
        <v>1438</v>
      </c>
      <c r="C848" s="56">
        <v>43900.896000000001</v>
      </c>
      <c r="D848" s="56" t="s">
        <v>1455</v>
      </c>
      <c r="E848">
        <f t="shared" si="86"/>
        <v>-256.99755018707009</v>
      </c>
      <c r="F848">
        <f t="shared" si="94"/>
        <v>-257</v>
      </c>
      <c r="G848">
        <f t="shared" si="87"/>
        <v>6.1074999975971878E-3</v>
      </c>
      <c r="I848">
        <f t="shared" si="93"/>
        <v>6.1074999975971878E-3</v>
      </c>
      <c r="P848">
        <f t="shared" ca="1" si="92"/>
        <v>-2.0594205697459199E-3</v>
      </c>
      <c r="S848" s="2">
        <f t="shared" si="88"/>
        <v>28882.396000000001</v>
      </c>
      <c r="W848" s="5"/>
    </row>
    <row r="849" spans="1:36" x14ac:dyDescent="0.2">
      <c r="A849" s="10" t="s">
        <v>1279</v>
      </c>
      <c r="B849" s="16"/>
      <c r="C849" s="11">
        <v>43918.339</v>
      </c>
      <c r="D849" s="11"/>
      <c r="E849">
        <f t="shared" si="86"/>
        <v>-250.00089248199257</v>
      </c>
      <c r="F849">
        <f t="shared" si="94"/>
        <v>-250</v>
      </c>
      <c r="G849">
        <f t="shared" si="87"/>
        <v>-2.2250000038184226E-3</v>
      </c>
      <c r="I849">
        <f t="shared" si="93"/>
        <v>-2.2250000038184226E-3</v>
      </c>
      <c r="P849">
        <f t="shared" ca="1" si="92"/>
        <v>-1.9678779083962981E-3</v>
      </c>
      <c r="S849" s="2">
        <f t="shared" si="88"/>
        <v>28899.839</v>
      </c>
      <c r="W849" s="5"/>
    </row>
    <row r="850" spans="1:36" x14ac:dyDescent="0.2">
      <c r="A850" s="10" t="s">
        <v>1280</v>
      </c>
      <c r="B850" s="16"/>
      <c r="C850" s="11">
        <v>43918.347000000002</v>
      </c>
      <c r="D850" s="11"/>
      <c r="E850">
        <f t="shared" si="86"/>
        <v>-249.99768355797423</v>
      </c>
      <c r="F850">
        <f t="shared" si="94"/>
        <v>-250</v>
      </c>
      <c r="G850">
        <f t="shared" si="87"/>
        <v>5.7749999978113919E-3</v>
      </c>
      <c r="I850">
        <f t="shared" si="93"/>
        <v>5.7749999978113919E-3</v>
      </c>
      <c r="P850">
        <f t="shared" ca="1" si="92"/>
        <v>-1.9678779083962981E-3</v>
      </c>
      <c r="S850" s="2">
        <f t="shared" si="88"/>
        <v>28899.847000000002</v>
      </c>
      <c r="W850" s="5"/>
    </row>
    <row r="851" spans="1:36" x14ac:dyDescent="0.2">
      <c r="A851" s="10" t="s">
        <v>1259</v>
      </c>
      <c r="B851" s="16"/>
      <c r="C851" s="11">
        <v>43970.697999999997</v>
      </c>
      <c r="D851" s="11"/>
      <c r="E851">
        <f t="shared" si="86"/>
        <v>-228.99888590169405</v>
      </c>
      <c r="F851">
        <f t="shared" si="94"/>
        <v>-229</v>
      </c>
      <c r="G851">
        <f t="shared" si="87"/>
        <v>2.7774999980465509E-3</v>
      </c>
      <c r="I851">
        <f t="shared" si="93"/>
        <v>2.7774999980465509E-3</v>
      </c>
      <c r="P851">
        <f t="shared" ca="1" si="92"/>
        <v>-1.6932499243474332E-3</v>
      </c>
      <c r="S851" s="2">
        <f t="shared" si="88"/>
        <v>28952.197999999997</v>
      </c>
      <c r="W851" s="5"/>
      <c r="AH851" t="s">
        <v>1213</v>
      </c>
      <c r="AJ851" t="s">
        <v>1212</v>
      </c>
    </row>
    <row r="852" spans="1:36" x14ac:dyDescent="0.2">
      <c r="A852" s="10" t="s">
        <v>1259</v>
      </c>
      <c r="B852" s="16"/>
      <c r="C852" s="11">
        <v>43980.667000000001</v>
      </c>
      <c r="D852" s="11"/>
      <c r="E852">
        <f t="shared" si="86"/>
        <v>-225.00016546014427</v>
      </c>
      <c r="F852">
        <f t="shared" si="94"/>
        <v>-225</v>
      </c>
      <c r="G852">
        <f t="shared" si="87"/>
        <v>-4.1249999776482582E-4</v>
      </c>
      <c r="I852">
        <f t="shared" si="93"/>
        <v>-4.1249999776482582E-4</v>
      </c>
      <c r="P852">
        <f t="shared" ca="1" si="92"/>
        <v>-1.6409398321476495E-3</v>
      </c>
      <c r="S852" s="2">
        <f t="shared" si="88"/>
        <v>28962.167000000001</v>
      </c>
      <c r="W852" s="5"/>
      <c r="AH852" t="s">
        <v>1277</v>
      </c>
      <c r="AJ852" t="s">
        <v>1212</v>
      </c>
    </row>
    <row r="853" spans="1:36" x14ac:dyDescent="0.2">
      <c r="A853" s="10" t="s">
        <v>1280</v>
      </c>
      <c r="B853" s="16"/>
      <c r="C853" s="11">
        <v>44010.578999999998</v>
      </c>
      <c r="D853" s="11"/>
      <c r="E853">
        <f t="shared" ref="E853:E916" si="95">+(C853-C$7)/C$8</f>
        <v>-213.00199855799073</v>
      </c>
      <c r="F853">
        <f t="shared" si="94"/>
        <v>-213</v>
      </c>
      <c r="G853">
        <f t="shared" ref="G853:G916" si="96">+C853-(C$7+F853*C$8)</f>
        <v>-4.982500002370216E-3</v>
      </c>
      <c r="I853">
        <f t="shared" si="93"/>
        <v>-4.982500002370216E-3</v>
      </c>
      <c r="P853">
        <f t="shared" ca="1" si="92"/>
        <v>-1.484009555548298E-3</v>
      </c>
      <c r="S853" s="2">
        <f t="shared" ref="S853:S916" si="97">+C853-15018.5</f>
        <v>28992.078999999998</v>
      </c>
      <c r="W853" s="5"/>
    </row>
    <row r="854" spans="1:36" x14ac:dyDescent="0.2">
      <c r="A854" s="10" t="s">
        <v>1281</v>
      </c>
      <c r="B854" s="16"/>
      <c r="C854" s="11">
        <v>44045.447999999997</v>
      </c>
      <c r="D854" s="11"/>
      <c r="E854">
        <f t="shared" si="95"/>
        <v>-199.01550211137317</v>
      </c>
      <c r="F854">
        <f t="shared" si="94"/>
        <v>-199</v>
      </c>
      <c r="G854">
        <f t="shared" si="96"/>
        <v>-3.8647500005026814E-2</v>
      </c>
      <c r="I854">
        <f t="shared" si="93"/>
        <v>-3.8647500005026814E-2</v>
      </c>
      <c r="P854">
        <f t="shared" ca="1" si="92"/>
        <v>-1.3009242328490549E-3</v>
      </c>
      <c r="S854" s="2">
        <f t="shared" si="97"/>
        <v>29026.947999999997</v>
      </c>
      <c r="W854" s="5"/>
    </row>
    <row r="855" spans="1:36" x14ac:dyDescent="0.2">
      <c r="A855" s="10" t="s">
        <v>1282</v>
      </c>
      <c r="B855" s="16"/>
      <c r="C855" s="11">
        <v>44060.442999999999</v>
      </c>
      <c r="D855" s="11"/>
      <c r="E855">
        <f t="shared" si="95"/>
        <v>-193.00077515570842</v>
      </c>
      <c r="F855">
        <f t="shared" si="94"/>
        <v>-193</v>
      </c>
      <c r="G855">
        <f t="shared" si="96"/>
        <v>-1.9325000030221418E-3</v>
      </c>
      <c r="I855">
        <f>+G855</f>
        <v>-1.9325000030221418E-3</v>
      </c>
      <c r="P855">
        <f t="shared" ca="1" si="92"/>
        <v>-1.2224590945493791E-3</v>
      </c>
      <c r="S855" s="2">
        <f t="shared" si="97"/>
        <v>29041.942999999999</v>
      </c>
      <c r="W855" s="5"/>
    </row>
    <row r="856" spans="1:36" x14ac:dyDescent="0.2">
      <c r="A856" s="10" t="s">
        <v>1281</v>
      </c>
      <c r="B856" s="16"/>
      <c r="C856" s="11">
        <v>44060.447</v>
      </c>
      <c r="D856" s="11"/>
      <c r="E856">
        <f t="shared" si="95"/>
        <v>-192.99917069369926</v>
      </c>
      <c r="F856">
        <f t="shared" si="94"/>
        <v>-193</v>
      </c>
      <c r="G856">
        <f t="shared" si="96"/>
        <v>2.0674999977927655E-3</v>
      </c>
      <c r="I856">
        <f>G856</f>
        <v>2.0674999977927655E-3</v>
      </c>
      <c r="P856">
        <f t="shared" ca="1" si="92"/>
        <v>-1.2224590945493791E-3</v>
      </c>
      <c r="S856" s="2">
        <f t="shared" si="97"/>
        <v>29041.947</v>
      </c>
      <c r="W856" s="5"/>
    </row>
    <row r="857" spans="1:36" x14ac:dyDescent="0.2">
      <c r="A857" s="10" t="s">
        <v>1281</v>
      </c>
      <c r="B857" s="16"/>
      <c r="C857" s="11">
        <v>44075.385999999999</v>
      </c>
      <c r="D857" s="11"/>
      <c r="E857">
        <f t="shared" si="95"/>
        <v>-187.00690620616001</v>
      </c>
      <c r="F857">
        <f t="shared" si="94"/>
        <v>-187</v>
      </c>
      <c r="G857">
        <f t="shared" si="96"/>
        <v>-1.7217500004335307E-2</v>
      </c>
      <c r="I857">
        <f>G857</f>
        <v>-1.7217500004335307E-2</v>
      </c>
      <c r="P857">
        <f t="shared" ca="1" si="92"/>
        <v>-1.1439939562497034E-3</v>
      </c>
      <c r="S857" s="2">
        <f t="shared" si="97"/>
        <v>29056.885999999999</v>
      </c>
      <c r="W857" s="5"/>
    </row>
    <row r="858" spans="1:36" x14ac:dyDescent="0.2">
      <c r="A858" s="10" t="s">
        <v>1281</v>
      </c>
      <c r="B858" s="16"/>
      <c r="C858" s="11">
        <v>44085.37</v>
      </c>
      <c r="D858" s="11"/>
      <c r="E858">
        <f t="shared" si="95"/>
        <v>-183.00216903207729</v>
      </c>
      <c r="F858">
        <f t="shared" si="94"/>
        <v>-183</v>
      </c>
      <c r="G858">
        <f t="shared" si="96"/>
        <v>-5.4075000007287599E-3</v>
      </c>
      <c r="I858">
        <f>G858</f>
        <v>-5.4075000007287599E-3</v>
      </c>
      <c r="P858">
        <f t="shared" ca="1" si="92"/>
        <v>-1.0916838640499197E-3</v>
      </c>
      <c r="S858" s="2">
        <f t="shared" si="97"/>
        <v>29066.870000000003</v>
      </c>
      <c r="W858" s="5"/>
    </row>
    <row r="859" spans="1:36" x14ac:dyDescent="0.2">
      <c r="A859" s="10" t="s">
        <v>1281</v>
      </c>
      <c r="B859" s="16"/>
      <c r="C859" s="11">
        <v>44085.375999999997</v>
      </c>
      <c r="D859" s="11"/>
      <c r="E859">
        <f t="shared" si="95"/>
        <v>-182.99976233906642</v>
      </c>
      <c r="F859">
        <f t="shared" si="94"/>
        <v>-183</v>
      </c>
      <c r="G859">
        <f t="shared" si="96"/>
        <v>5.9249999321764335E-4</v>
      </c>
      <c r="I859">
        <f>G859</f>
        <v>5.9249999321764335E-4</v>
      </c>
      <c r="P859">
        <f t="shared" ca="1" si="92"/>
        <v>-1.0916838640499197E-3</v>
      </c>
      <c r="S859" s="2">
        <f t="shared" si="97"/>
        <v>29066.875999999997</v>
      </c>
      <c r="W859" s="5"/>
    </row>
    <row r="860" spans="1:36" x14ac:dyDescent="0.2">
      <c r="A860" s="10" t="s">
        <v>1287</v>
      </c>
      <c r="B860" s="16"/>
      <c r="C860" s="11">
        <v>44092.855000000003</v>
      </c>
      <c r="D860" s="11"/>
      <c r="E860">
        <f t="shared" si="95"/>
        <v>-179.99981949802284</v>
      </c>
      <c r="F860">
        <f t="shared" si="94"/>
        <v>-180</v>
      </c>
      <c r="G860">
        <f t="shared" si="96"/>
        <v>4.4999999954598024E-4</v>
      </c>
      <c r="I860">
        <f>+G860</f>
        <v>4.4999999954598024E-4</v>
      </c>
      <c r="P860">
        <f t="shared" ca="1" si="92"/>
        <v>-1.052451294900082E-3</v>
      </c>
      <c r="S860" s="2">
        <f t="shared" si="97"/>
        <v>29074.355000000003</v>
      </c>
      <c r="W860" s="5"/>
    </row>
    <row r="861" spans="1:36" x14ac:dyDescent="0.2">
      <c r="A861" s="10" t="s">
        <v>1287</v>
      </c>
      <c r="B861" s="16"/>
      <c r="C861" s="11">
        <v>44097.840499999998</v>
      </c>
      <c r="D861" s="11"/>
      <c r="E861">
        <f t="shared" si="95"/>
        <v>-178.00005816174857</v>
      </c>
      <c r="F861">
        <f t="shared" si="94"/>
        <v>-178</v>
      </c>
      <c r="G861">
        <f t="shared" si="96"/>
        <v>-1.4500000543193892E-4</v>
      </c>
      <c r="J861">
        <f>+G861</f>
        <v>-1.4500000543193892E-4</v>
      </c>
      <c r="P861">
        <f t="shared" ca="1" si="92"/>
        <v>-1.02629624880019E-3</v>
      </c>
      <c r="S861" s="2">
        <f t="shared" si="97"/>
        <v>29079.340499999998</v>
      </c>
      <c r="W861" s="5"/>
    </row>
    <row r="862" spans="1:36" x14ac:dyDescent="0.2">
      <c r="A862" s="10" t="s">
        <v>1259</v>
      </c>
      <c r="B862" s="16"/>
      <c r="C862" s="11">
        <v>44107.807000000001</v>
      </c>
      <c r="D862" s="11"/>
      <c r="E862">
        <f t="shared" si="95"/>
        <v>-174.00234050895523</v>
      </c>
      <c r="F862">
        <f t="shared" si="94"/>
        <v>-174</v>
      </c>
      <c r="G862">
        <f t="shared" si="96"/>
        <v>-5.8349999962956645E-3</v>
      </c>
      <c r="I862">
        <f>G862</f>
        <v>-5.8349999962956645E-3</v>
      </c>
      <c r="P862">
        <f t="shared" ca="1" si="92"/>
        <v>-9.7398615660040629E-4</v>
      </c>
      <c r="S862" s="2">
        <f t="shared" si="97"/>
        <v>29089.307000000001</v>
      </c>
      <c r="W862" s="5"/>
      <c r="AH862" t="s">
        <v>1213</v>
      </c>
      <c r="AJ862" t="s">
        <v>1212</v>
      </c>
    </row>
    <row r="863" spans="1:36" x14ac:dyDescent="0.2">
      <c r="A863" s="10" t="s">
        <v>1287</v>
      </c>
      <c r="B863" s="16"/>
      <c r="C863" s="11">
        <v>44112.798600000002</v>
      </c>
      <c r="D863" s="11"/>
      <c r="E863">
        <f t="shared" si="95"/>
        <v>-172.00013236811509</v>
      </c>
      <c r="F863">
        <f t="shared" si="94"/>
        <v>-172</v>
      </c>
      <c r="G863">
        <f t="shared" si="96"/>
        <v>-3.2999999530147761E-4</v>
      </c>
      <c r="J863">
        <f>+G863</f>
        <v>-3.2999999530147761E-4</v>
      </c>
      <c r="P863">
        <f t="shared" ca="1" si="92"/>
        <v>-9.4783111050051423E-4</v>
      </c>
      <c r="S863" s="2">
        <f t="shared" si="97"/>
        <v>29094.298600000002</v>
      </c>
      <c r="W863" s="5"/>
    </row>
    <row r="864" spans="1:36" x14ac:dyDescent="0.2">
      <c r="A864" s="10" t="s">
        <v>1428</v>
      </c>
      <c r="B864" s="16"/>
      <c r="C864" s="11">
        <v>44112.799700000003</v>
      </c>
      <c r="D864" s="11"/>
      <c r="E864">
        <f t="shared" si="95"/>
        <v>-171.99969114106213</v>
      </c>
      <c r="F864">
        <f t="shared" si="94"/>
        <v>-172</v>
      </c>
      <c r="G864">
        <f t="shared" si="96"/>
        <v>7.7000000601401553E-4</v>
      </c>
      <c r="J864">
        <f>+G864</f>
        <v>7.7000000601401553E-4</v>
      </c>
      <c r="P864">
        <f t="shared" ca="1" si="92"/>
        <v>-9.4783111050051423E-4</v>
      </c>
      <c r="S864" s="2">
        <f t="shared" si="97"/>
        <v>29094.299700000003</v>
      </c>
      <c r="W864" s="5"/>
    </row>
    <row r="865" spans="1:36" x14ac:dyDescent="0.2">
      <c r="A865" s="10" t="s">
        <v>1259</v>
      </c>
      <c r="B865" s="16"/>
      <c r="C865" s="11">
        <v>44117.779000000002</v>
      </c>
      <c r="D865" s="11"/>
      <c r="E865">
        <f t="shared" si="95"/>
        <v>-170.00241672090004</v>
      </c>
      <c r="F865">
        <f t="shared" si="94"/>
        <v>-170</v>
      </c>
      <c r="G865">
        <f t="shared" si="96"/>
        <v>-6.0249999951338395E-3</v>
      </c>
      <c r="I865">
        <f>G865</f>
        <v>-6.0249999951338395E-3</v>
      </c>
      <c r="P865">
        <f t="shared" ca="1" si="92"/>
        <v>-9.2167606440062217E-4</v>
      </c>
      <c r="S865" s="2">
        <f t="shared" si="97"/>
        <v>29099.279000000002</v>
      </c>
      <c r="W865" s="5"/>
      <c r="AH865" t="s">
        <v>1277</v>
      </c>
      <c r="AJ865" t="s">
        <v>1212</v>
      </c>
    </row>
    <row r="866" spans="1:36" x14ac:dyDescent="0.2">
      <c r="A866" s="10" t="s">
        <v>1428</v>
      </c>
      <c r="B866" s="16"/>
      <c r="C866" s="11">
        <v>44122.770799999998</v>
      </c>
      <c r="D866" s="11"/>
      <c r="E866">
        <f t="shared" si="95"/>
        <v>-168.00012835696145</v>
      </c>
      <c r="F866">
        <f t="shared" si="94"/>
        <v>-168</v>
      </c>
      <c r="G866">
        <f t="shared" si="96"/>
        <v>-3.1999999919207767E-4</v>
      </c>
      <c r="J866">
        <f>+G866</f>
        <v>-3.1999999919207767E-4</v>
      </c>
      <c r="P866">
        <f t="shared" ca="1" si="92"/>
        <v>-8.9552101830073054E-4</v>
      </c>
      <c r="S866" s="2">
        <f t="shared" si="97"/>
        <v>29104.270799999998</v>
      </c>
      <c r="W866" s="5"/>
    </row>
    <row r="867" spans="1:36" x14ac:dyDescent="0.2">
      <c r="A867" s="10" t="s">
        <v>1259</v>
      </c>
      <c r="B867" s="16"/>
      <c r="C867" s="11">
        <v>44127.754999999997</v>
      </c>
      <c r="D867" s="11"/>
      <c r="E867">
        <f t="shared" si="95"/>
        <v>-166.00088847083856</v>
      </c>
      <c r="F867">
        <f t="shared" si="94"/>
        <v>-166</v>
      </c>
      <c r="G867">
        <f t="shared" si="96"/>
        <v>-2.215000000433065E-3</v>
      </c>
      <c r="I867">
        <f>G867</f>
        <v>-2.215000000433065E-3</v>
      </c>
      <c r="P867">
        <f t="shared" ca="1" si="92"/>
        <v>-8.6936597220083848E-4</v>
      </c>
      <c r="S867" s="2">
        <f t="shared" si="97"/>
        <v>29109.254999999997</v>
      </c>
      <c r="W867" s="5"/>
      <c r="AH867" t="s">
        <v>1277</v>
      </c>
      <c r="AJ867" t="s">
        <v>1212</v>
      </c>
    </row>
    <row r="868" spans="1:36" x14ac:dyDescent="0.2">
      <c r="A868" s="10" t="s">
        <v>1259</v>
      </c>
      <c r="B868" s="16"/>
      <c r="C868" s="11">
        <v>44127.756000000001</v>
      </c>
      <c r="D868" s="11"/>
      <c r="E868">
        <f t="shared" si="95"/>
        <v>-166.00048735533483</v>
      </c>
      <c r="F868">
        <f t="shared" si="94"/>
        <v>-166</v>
      </c>
      <c r="G868">
        <f t="shared" si="96"/>
        <v>-1.2149999965913594E-3</v>
      </c>
      <c r="I868">
        <f>G868</f>
        <v>-1.2149999965913594E-3</v>
      </c>
      <c r="P868">
        <f t="shared" ca="1" si="92"/>
        <v>-8.6936597220083848E-4</v>
      </c>
      <c r="S868" s="2">
        <f t="shared" si="97"/>
        <v>29109.256000000001</v>
      </c>
      <c r="W868" s="5"/>
      <c r="AH868" t="s">
        <v>1220</v>
      </c>
      <c r="AJ868" t="s">
        <v>1212</v>
      </c>
    </row>
    <row r="869" spans="1:36" x14ac:dyDescent="0.2">
      <c r="A869" s="10" t="s">
        <v>1287</v>
      </c>
      <c r="B869" s="16"/>
      <c r="C869" s="11">
        <v>44127.7575</v>
      </c>
      <c r="D869" s="11"/>
      <c r="E869">
        <f t="shared" si="95"/>
        <v>-165.99988568208209</v>
      </c>
      <c r="F869">
        <f t="shared" si="94"/>
        <v>-166</v>
      </c>
      <c r="G869">
        <f t="shared" si="96"/>
        <v>2.8500000189524144E-4</v>
      </c>
      <c r="J869">
        <f>+G869</f>
        <v>2.8500000189524144E-4</v>
      </c>
      <c r="P869">
        <f t="shared" ca="1" si="92"/>
        <v>-8.6936597220083848E-4</v>
      </c>
      <c r="S869" s="2">
        <f t="shared" si="97"/>
        <v>29109.2575</v>
      </c>
      <c r="W869" s="5"/>
    </row>
    <row r="870" spans="1:36" x14ac:dyDescent="0.2">
      <c r="A870" s="10" t="s">
        <v>1428</v>
      </c>
      <c r="B870" s="16"/>
      <c r="C870" s="11">
        <v>44127.757799999999</v>
      </c>
      <c r="D870" s="11"/>
      <c r="E870">
        <f t="shared" si="95"/>
        <v>-165.99976534743155</v>
      </c>
      <c r="F870">
        <f t="shared" si="94"/>
        <v>-166</v>
      </c>
      <c r="G870">
        <f t="shared" si="96"/>
        <v>5.850000015925616E-4</v>
      </c>
      <c r="J870">
        <f>+G870</f>
        <v>5.850000015925616E-4</v>
      </c>
      <c r="P870">
        <f t="shared" ca="1" si="92"/>
        <v>-8.6936597220083848E-4</v>
      </c>
      <c r="S870" s="2">
        <f t="shared" si="97"/>
        <v>29109.257799999999</v>
      </c>
      <c r="W870" s="5"/>
    </row>
    <row r="871" spans="1:36" x14ac:dyDescent="0.2">
      <c r="A871" s="56" t="s">
        <v>1084</v>
      </c>
      <c r="B871" s="57" t="s">
        <v>1438</v>
      </c>
      <c r="C871" s="56">
        <v>44127.758699999998</v>
      </c>
      <c r="D871" s="56" t="s">
        <v>1455</v>
      </c>
      <c r="E871">
        <f t="shared" si="95"/>
        <v>-165.99940434347994</v>
      </c>
      <c r="F871">
        <f t="shared" si="94"/>
        <v>-166</v>
      </c>
      <c r="G871">
        <f t="shared" si="96"/>
        <v>1.4850000006845221E-3</v>
      </c>
      <c r="J871">
        <f>+G871</f>
        <v>1.4850000006845221E-3</v>
      </c>
      <c r="P871">
        <f t="shared" ca="1" si="92"/>
        <v>-8.6936597220083848E-4</v>
      </c>
      <c r="S871" s="2">
        <f t="shared" si="97"/>
        <v>29109.258699999998</v>
      </c>
      <c r="W871" s="5"/>
      <c r="AH871" t="s">
        <v>1213</v>
      </c>
      <c r="AJ871" t="s">
        <v>1212</v>
      </c>
    </row>
    <row r="872" spans="1:36" x14ac:dyDescent="0.2">
      <c r="A872" s="10" t="s">
        <v>1259</v>
      </c>
      <c r="B872" s="16"/>
      <c r="C872" s="11">
        <v>44132.74</v>
      </c>
      <c r="D872" s="11"/>
      <c r="E872">
        <f t="shared" si="95"/>
        <v>-164.00132769231325</v>
      </c>
      <c r="F872">
        <f t="shared" si="94"/>
        <v>-164</v>
      </c>
      <c r="G872">
        <f t="shared" si="96"/>
        <v>-3.3100000000558794E-3</v>
      </c>
      <c r="I872">
        <f>G872</f>
        <v>-3.3100000000558794E-3</v>
      </c>
      <c r="P872">
        <f t="shared" ca="1" si="92"/>
        <v>-8.4321092610094685E-4</v>
      </c>
      <c r="S872" s="2">
        <f t="shared" si="97"/>
        <v>29114.239999999998</v>
      </c>
      <c r="W872" s="5"/>
      <c r="AH872" t="s">
        <v>1213</v>
      </c>
      <c r="AJ872" t="s">
        <v>1212</v>
      </c>
    </row>
    <row r="873" spans="1:36" x14ac:dyDescent="0.2">
      <c r="A873" s="10" t="s">
        <v>1428</v>
      </c>
      <c r="B873" s="16"/>
      <c r="C873" s="11">
        <v>44132.743300000002</v>
      </c>
      <c r="D873" s="11"/>
      <c r="E873">
        <f t="shared" si="95"/>
        <v>-164.00000401115437</v>
      </c>
      <c r="F873">
        <f t="shared" si="94"/>
        <v>-164</v>
      </c>
      <c r="G873">
        <f t="shared" si="96"/>
        <v>-9.9999961093999445E-6</v>
      </c>
      <c r="J873">
        <f>+G873</f>
        <v>-9.9999961093999445E-6</v>
      </c>
      <c r="P873">
        <f t="shared" ca="1" si="92"/>
        <v>-8.4321092610094685E-4</v>
      </c>
      <c r="S873" s="2">
        <f t="shared" si="97"/>
        <v>29114.243300000002</v>
      </c>
      <c r="W873" s="5"/>
    </row>
    <row r="874" spans="1:36" x14ac:dyDescent="0.2">
      <c r="A874" s="10" t="s">
        <v>1287</v>
      </c>
      <c r="B874" s="16"/>
      <c r="C874" s="11">
        <v>44132.743399999999</v>
      </c>
      <c r="D874" s="11"/>
      <c r="E874">
        <f t="shared" si="95"/>
        <v>-163.99996389960518</v>
      </c>
      <c r="F874">
        <f t="shared" si="94"/>
        <v>-164</v>
      </c>
      <c r="G874">
        <f t="shared" si="96"/>
        <v>9.0000001364387572E-5</v>
      </c>
      <c r="J874">
        <f>+G874</f>
        <v>9.0000001364387572E-5</v>
      </c>
      <c r="P874">
        <f t="shared" ca="1" si="92"/>
        <v>-8.4321092610094685E-4</v>
      </c>
      <c r="S874" s="2">
        <f t="shared" si="97"/>
        <v>29114.243399999999</v>
      </c>
      <c r="W874" s="5"/>
    </row>
    <row r="875" spans="1:36" x14ac:dyDescent="0.2">
      <c r="A875" s="10" t="s">
        <v>1259</v>
      </c>
      <c r="B875" s="16"/>
      <c r="C875" s="11">
        <v>44142.714</v>
      </c>
      <c r="D875" s="11"/>
      <c r="E875">
        <f t="shared" si="95"/>
        <v>-160.00060167325347</v>
      </c>
      <c r="F875">
        <f t="shared" si="94"/>
        <v>-160</v>
      </c>
      <c r="G875">
        <f t="shared" si="96"/>
        <v>-1.4999999984866008E-3</v>
      </c>
      <c r="I875">
        <f t="shared" ref="I875:I880" si="98">G875</f>
        <v>-1.4999999984866008E-3</v>
      </c>
      <c r="P875">
        <f t="shared" ca="1" si="92"/>
        <v>-7.9090083390116273E-4</v>
      </c>
      <c r="S875" s="2">
        <f t="shared" si="97"/>
        <v>29124.214</v>
      </c>
      <c r="W875" s="5"/>
      <c r="AH875" t="s">
        <v>1277</v>
      </c>
      <c r="AJ875" t="s">
        <v>1212</v>
      </c>
    </row>
    <row r="876" spans="1:36" x14ac:dyDescent="0.2">
      <c r="A876" s="10" t="s">
        <v>1291</v>
      </c>
      <c r="B876" s="16"/>
      <c r="C876" s="11">
        <v>44147.625999999997</v>
      </c>
      <c r="D876" s="11"/>
      <c r="E876">
        <f t="shared" si="95"/>
        <v>-158.03032232639117</v>
      </c>
      <c r="F876">
        <f t="shared" si="94"/>
        <v>-158</v>
      </c>
      <c r="G876">
        <f t="shared" si="96"/>
        <v>-7.5595000002067536E-2</v>
      </c>
      <c r="I876">
        <f t="shared" si="98"/>
        <v>-7.5595000002067536E-2</v>
      </c>
      <c r="P876">
        <f t="shared" ca="1" si="92"/>
        <v>-7.647457878012711E-4</v>
      </c>
      <c r="S876" s="2">
        <f t="shared" si="97"/>
        <v>29129.125999999997</v>
      </c>
      <c r="W876" s="5"/>
      <c r="AH876" t="s">
        <v>1355</v>
      </c>
      <c r="AJ876" t="s">
        <v>1212</v>
      </c>
    </row>
    <row r="877" spans="1:36" x14ac:dyDescent="0.2">
      <c r="A877" s="10" t="s">
        <v>1292</v>
      </c>
      <c r="B877" s="16"/>
      <c r="C877" s="11">
        <v>44177.625999999997</v>
      </c>
      <c r="D877" s="11"/>
      <c r="E877">
        <f t="shared" si="95"/>
        <v>-145.99685726004165</v>
      </c>
      <c r="F877">
        <f t="shared" si="94"/>
        <v>-146</v>
      </c>
      <c r="G877">
        <f t="shared" si="96"/>
        <v>7.8349999967031181E-3</v>
      </c>
      <c r="I877">
        <f t="shared" si="98"/>
        <v>7.8349999967031181E-3</v>
      </c>
      <c r="P877">
        <f t="shared" ca="1" si="92"/>
        <v>-6.078155112019196E-4</v>
      </c>
      <c r="S877" s="2">
        <f t="shared" si="97"/>
        <v>29159.125999999997</v>
      </c>
      <c r="W877" s="5"/>
    </row>
    <row r="878" spans="1:36" x14ac:dyDescent="0.2">
      <c r="A878" s="10" t="s">
        <v>1293</v>
      </c>
      <c r="B878" s="16"/>
      <c r="C878" s="11">
        <v>44247.432999999997</v>
      </c>
      <c r="D878" s="11"/>
      <c r="E878">
        <f t="shared" si="95"/>
        <v>-117.9961873971527</v>
      </c>
      <c r="F878">
        <f t="shared" si="94"/>
        <v>-118</v>
      </c>
      <c r="G878">
        <f t="shared" si="96"/>
        <v>9.5049999945331365E-3</v>
      </c>
      <c r="I878">
        <f t="shared" si="98"/>
        <v>9.5049999945331365E-3</v>
      </c>
      <c r="P878">
        <f t="shared" ca="1" si="92"/>
        <v>-2.4164486580343313E-4</v>
      </c>
      <c r="S878" s="2">
        <f t="shared" si="97"/>
        <v>29228.932999999997</v>
      </c>
      <c r="W878" s="5"/>
    </row>
    <row r="879" spans="1:36" x14ac:dyDescent="0.2">
      <c r="A879" s="10" t="s">
        <v>1293</v>
      </c>
      <c r="B879" s="16"/>
      <c r="C879" s="11">
        <v>44267.368999999999</v>
      </c>
      <c r="D879" s="11"/>
      <c r="E879">
        <f t="shared" si="95"/>
        <v>-109.99954874506062</v>
      </c>
      <c r="F879">
        <f t="shared" si="94"/>
        <v>-110</v>
      </c>
      <c r="G879">
        <f t="shared" si="96"/>
        <v>1.1249999952269718E-3</v>
      </c>
      <c r="I879">
        <f t="shared" si="98"/>
        <v>1.1249999952269718E-3</v>
      </c>
      <c r="P879">
        <f t="shared" ca="1" si="92"/>
        <v>-1.3702468140386554E-4</v>
      </c>
      <c r="S879" s="2">
        <f t="shared" si="97"/>
        <v>29248.868999999999</v>
      </c>
      <c r="W879" s="5"/>
    </row>
    <row r="880" spans="1:36" x14ac:dyDescent="0.2">
      <c r="A880" s="10" t="s">
        <v>1293</v>
      </c>
      <c r="B880" s="16"/>
      <c r="C880" s="11">
        <v>44282.326999999997</v>
      </c>
      <c r="D880" s="11"/>
      <c r="E880">
        <f t="shared" si="95"/>
        <v>-103.99966306297927</v>
      </c>
      <c r="F880">
        <f t="shared" si="94"/>
        <v>-104</v>
      </c>
      <c r="G880">
        <f t="shared" si="96"/>
        <v>8.4000000060768798E-4</v>
      </c>
      <c r="I880">
        <f t="shared" si="98"/>
        <v>8.4000000060768798E-4</v>
      </c>
      <c r="P880">
        <f t="shared" ca="1" si="92"/>
        <v>-5.8559543104189787E-5</v>
      </c>
      <c r="S880" s="2">
        <f t="shared" si="97"/>
        <v>29263.826999999997</v>
      </c>
      <c r="W880" s="5"/>
    </row>
    <row r="881" spans="1:36" x14ac:dyDescent="0.2">
      <c r="A881" s="10" t="s">
        <v>1282</v>
      </c>
      <c r="B881" s="16"/>
      <c r="C881" s="11">
        <v>44292.302000000003</v>
      </c>
      <c r="D881" s="11"/>
      <c r="E881">
        <f t="shared" si="95"/>
        <v>-99.998535928415706</v>
      </c>
      <c r="F881">
        <f t="shared" si="94"/>
        <v>-100</v>
      </c>
      <c r="G881">
        <f t="shared" si="96"/>
        <v>3.6500000060186721E-3</v>
      </c>
      <c r="I881">
        <f>+G881</f>
        <v>3.6500000060186721E-3</v>
      </c>
      <c r="P881">
        <f t="shared" ca="1" si="92"/>
        <v>-6.2494509044060988E-6</v>
      </c>
      <c r="S881" s="2">
        <f t="shared" si="97"/>
        <v>29273.802000000003</v>
      </c>
      <c r="W881" s="5"/>
    </row>
    <row r="882" spans="1:36" x14ac:dyDescent="0.2">
      <c r="A882" s="10" t="s">
        <v>1428</v>
      </c>
      <c r="B882" s="16"/>
      <c r="C882" s="11">
        <v>44294.791100000002</v>
      </c>
      <c r="D882" s="11"/>
      <c r="E882">
        <f t="shared" si="95"/>
        <v>-99.000119331861143</v>
      </c>
      <c r="F882">
        <f t="shared" si="94"/>
        <v>-99</v>
      </c>
      <c r="G882">
        <f t="shared" si="96"/>
        <v>-2.9749999521300197E-4</v>
      </c>
      <c r="J882">
        <f>+G882</f>
        <v>-2.9749999521300197E-4</v>
      </c>
      <c r="P882">
        <f t="shared" ca="1" si="92"/>
        <v>6.8280721455399318E-6</v>
      </c>
      <c r="S882" s="2">
        <f t="shared" si="97"/>
        <v>29276.291100000002</v>
      </c>
      <c r="W882" s="5"/>
    </row>
    <row r="883" spans="1:36" x14ac:dyDescent="0.2">
      <c r="A883" s="10" t="s">
        <v>1293</v>
      </c>
      <c r="B883" s="16"/>
      <c r="C883" s="11">
        <v>44297.284</v>
      </c>
      <c r="D883" s="11"/>
      <c r="E883">
        <f t="shared" si="95"/>
        <v>-98.000178496398732</v>
      </c>
      <c r="F883">
        <f t="shared" si="94"/>
        <v>-98</v>
      </c>
      <c r="G883">
        <f t="shared" si="96"/>
        <v>-4.4499999785330147E-4</v>
      </c>
      <c r="I883">
        <f>G883</f>
        <v>-4.4499999785330147E-4</v>
      </c>
      <c r="P883">
        <f t="shared" ca="1" si="92"/>
        <v>1.9905595195485962E-5</v>
      </c>
      <c r="S883" s="2">
        <f t="shared" si="97"/>
        <v>29278.784</v>
      </c>
      <c r="W883" s="5"/>
    </row>
    <row r="884" spans="1:36" x14ac:dyDescent="0.2">
      <c r="A884" s="10" t="s">
        <v>1428</v>
      </c>
      <c r="B884" s="16"/>
      <c r="C884" s="11">
        <v>44334.685100000002</v>
      </c>
      <c r="D884" s="11"/>
      <c r="E884">
        <f t="shared" si="95"/>
        <v>-82.998017486629465</v>
      </c>
      <c r="F884">
        <f t="shared" si="94"/>
        <v>-83</v>
      </c>
      <c r="G884">
        <f t="shared" si="96"/>
        <v>4.9425000033807009E-3</v>
      </c>
      <c r="J884">
        <f>+G884</f>
        <v>4.9425000033807009E-3</v>
      </c>
      <c r="P884">
        <f t="shared" ca="1" si="92"/>
        <v>2.1606844094467512E-4</v>
      </c>
      <c r="S884" s="2">
        <f t="shared" si="97"/>
        <v>29316.185100000002</v>
      </c>
      <c r="W884" s="5"/>
    </row>
    <row r="885" spans="1:36" x14ac:dyDescent="0.2">
      <c r="A885" s="10" t="s">
        <v>1259</v>
      </c>
      <c r="B885" s="16"/>
      <c r="C885" s="11">
        <v>44334.686000000002</v>
      </c>
      <c r="D885" s="11"/>
      <c r="E885">
        <f t="shared" si="95"/>
        <v>-82.99765648267784</v>
      </c>
      <c r="F885">
        <f t="shared" si="94"/>
        <v>-83</v>
      </c>
      <c r="G885">
        <f t="shared" si="96"/>
        <v>5.8425000024726614E-3</v>
      </c>
      <c r="I885">
        <f t="shared" ref="I885:I901" si="99">G885</f>
        <v>5.8425000024726614E-3</v>
      </c>
      <c r="P885">
        <f t="shared" ca="1" si="92"/>
        <v>2.1606844094467512E-4</v>
      </c>
      <c r="S885" s="2">
        <f t="shared" si="97"/>
        <v>29316.186000000002</v>
      </c>
      <c r="W885" s="5"/>
      <c r="AJ885" t="s">
        <v>1283</v>
      </c>
    </row>
    <row r="886" spans="1:36" x14ac:dyDescent="0.2">
      <c r="A886" s="10" t="s">
        <v>1259</v>
      </c>
      <c r="B886" s="16"/>
      <c r="C886" s="11">
        <v>44349.642</v>
      </c>
      <c r="D886" s="11"/>
      <c r="E886">
        <f t="shared" si="95"/>
        <v>-76.998573031601069</v>
      </c>
      <c r="F886">
        <f t="shared" si="94"/>
        <v>-77</v>
      </c>
      <c r="G886">
        <f t="shared" si="96"/>
        <v>3.5575000001699664E-3</v>
      </c>
      <c r="I886">
        <f t="shared" si="99"/>
        <v>3.5575000001699664E-3</v>
      </c>
      <c r="P886">
        <f t="shared" ca="1" si="92"/>
        <v>2.9453357924435065E-4</v>
      </c>
      <c r="S886" s="2">
        <f t="shared" si="97"/>
        <v>29331.142</v>
      </c>
      <c r="W886" s="5"/>
      <c r="AH886" t="s">
        <v>1264</v>
      </c>
      <c r="AJ886" t="s">
        <v>1260</v>
      </c>
    </row>
    <row r="887" spans="1:36" x14ac:dyDescent="0.2">
      <c r="A887" s="10" t="s">
        <v>1259</v>
      </c>
      <c r="B887" s="16"/>
      <c r="C887" s="11">
        <v>44349.644999999997</v>
      </c>
      <c r="D887" s="11"/>
      <c r="E887">
        <f t="shared" si="95"/>
        <v>-76.997369685095649</v>
      </c>
      <c r="F887">
        <f t="shared" si="94"/>
        <v>-77</v>
      </c>
      <c r="G887">
        <f t="shared" si="96"/>
        <v>6.557499997143168E-3</v>
      </c>
      <c r="I887">
        <f t="shared" si="99"/>
        <v>6.557499997143168E-3</v>
      </c>
      <c r="P887">
        <f t="shared" ca="1" si="92"/>
        <v>2.9453357924435065E-4</v>
      </c>
      <c r="S887" s="2">
        <f t="shared" si="97"/>
        <v>29331.144999999997</v>
      </c>
      <c r="W887" s="5"/>
      <c r="AJ887" t="s">
        <v>1283</v>
      </c>
    </row>
    <row r="888" spans="1:36" x14ac:dyDescent="0.2">
      <c r="A888" s="10" t="s">
        <v>1295</v>
      </c>
      <c r="B888" s="16"/>
      <c r="C888" s="11">
        <v>44379.555999999997</v>
      </c>
      <c r="D888" s="11"/>
      <c r="E888">
        <f t="shared" si="95"/>
        <v>-64.999603898442942</v>
      </c>
      <c r="F888">
        <f t="shared" si="94"/>
        <v>-65</v>
      </c>
      <c r="G888">
        <f t="shared" si="96"/>
        <v>9.8749999597202986E-4</v>
      </c>
      <c r="I888">
        <f t="shared" si="99"/>
        <v>9.8749999597202986E-4</v>
      </c>
      <c r="P888">
        <f t="shared" ca="1" si="92"/>
        <v>4.5146385584370215E-4</v>
      </c>
      <c r="S888" s="2">
        <f t="shared" si="97"/>
        <v>29361.055999999997</v>
      </c>
      <c r="W888" s="5"/>
    </row>
    <row r="889" spans="1:36" x14ac:dyDescent="0.2">
      <c r="A889" s="10" t="s">
        <v>1297</v>
      </c>
      <c r="B889" s="16"/>
      <c r="C889" s="11">
        <v>44384.542999999998</v>
      </c>
      <c r="D889" s="11"/>
      <c r="E889">
        <f t="shared" si="95"/>
        <v>-62.999240888913036</v>
      </c>
      <c r="F889">
        <f t="shared" si="94"/>
        <v>-63</v>
      </c>
      <c r="G889">
        <f t="shared" si="96"/>
        <v>1.8924999967566691E-3</v>
      </c>
      <c r="I889">
        <f t="shared" si="99"/>
        <v>1.8924999967566691E-3</v>
      </c>
      <c r="P889">
        <f t="shared" ca="1" si="92"/>
        <v>4.77618901943594E-4</v>
      </c>
      <c r="S889" s="2">
        <f t="shared" si="97"/>
        <v>29366.042999999998</v>
      </c>
      <c r="W889" s="5"/>
    </row>
    <row r="890" spans="1:36" x14ac:dyDescent="0.2">
      <c r="A890" s="10" t="s">
        <v>1297</v>
      </c>
      <c r="B890" s="16"/>
      <c r="C890" s="11">
        <v>44389.525999999998</v>
      </c>
      <c r="D890" s="11"/>
      <c r="E890">
        <f t="shared" si="95"/>
        <v>-61.000482341392313</v>
      </c>
      <c r="F890">
        <f t="shared" si="94"/>
        <v>-61</v>
      </c>
      <c r="G890">
        <f t="shared" si="96"/>
        <v>-1.2025000032735988E-3</v>
      </c>
      <c r="I890">
        <f t="shared" si="99"/>
        <v>-1.2025000032735988E-3</v>
      </c>
      <c r="P890">
        <f t="shared" ca="1" si="92"/>
        <v>5.0377394804348595E-4</v>
      </c>
      <c r="S890" s="2">
        <f t="shared" si="97"/>
        <v>29371.025999999998</v>
      </c>
      <c r="W890" s="5"/>
    </row>
    <row r="891" spans="1:36" x14ac:dyDescent="0.2">
      <c r="A891" s="10" t="s">
        <v>1297</v>
      </c>
      <c r="B891" s="16"/>
      <c r="C891" s="11">
        <v>44394.512000000002</v>
      </c>
      <c r="D891" s="11"/>
      <c r="E891">
        <f t="shared" si="95"/>
        <v>-59.00052044736325</v>
      </c>
      <c r="F891">
        <f t="shared" si="94"/>
        <v>-59</v>
      </c>
      <c r="G891">
        <f t="shared" si="96"/>
        <v>-1.2974999990547076E-3</v>
      </c>
      <c r="I891">
        <f t="shared" si="99"/>
        <v>-1.2974999990547076E-3</v>
      </c>
      <c r="P891">
        <f t="shared" ca="1" si="92"/>
        <v>5.2992899414337779E-4</v>
      </c>
      <c r="S891" s="2">
        <f t="shared" si="97"/>
        <v>29376.012000000002</v>
      </c>
      <c r="W891" s="5"/>
    </row>
    <row r="892" spans="1:36" x14ac:dyDescent="0.2">
      <c r="A892" s="10" t="s">
        <v>1297</v>
      </c>
      <c r="B892" s="16"/>
      <c r="C892" s="11">
        <v>44399.497000000003</v>
      </c>
      <c r="D892" s="11"/>
      <c r="E892">
        <f t="shared" si="95"/>
        <v>-57.000959668837936</v>
      </c>
      <c r="F892">
        <f t="shared" si="94"/>
        <v>-57</v>
      </c>
      <c r="G892">
        <f t="shared" si="96"/>
        <v>-2.3924999986775219E-3</v>
      </c>
      <c r="I892">
        <f t="shared" si="99"/>
        <v>-2.3924999986775219E-3</v>
      </c>
      <c r="P892">
        <f t="shared" ref="P892:P955" ca="1" si="100">+C$11+C$12*F892</f>
        <v>5.5608404024326975E-4</v>
      </c>
      <c r="S892" s="2">
        <f t="shared" si="97"/>
        <v>29380.997000000003</v>
      </c>
      <c r="W892" s="5"/>
    </row>
    <row r="893" spans="1:36" x14ac:dyDescent="0.2">
      <c r="A893" s="10" t="s">
        <v>1297</v>
      </c>
      <c r="B893" s="16"/>
      <c r="C893" s="11">
        <v>44404.491999999998</v>
      </c>
      <c r="D893" s="11"/>
      <c r="E893">
        <f t="shared" si="95"/>
        <v>-54.997387735292612</v>
      </c>
      <c r="F893">
        <f t="shared" si="94"/>
        <v>-55</v>
      </c>
      <c r="G893">
        <f t="shared" si="96"/>
        <v>6.5124999964609742E-3</v>
      </c>
      <c r="I893">
        <f t="shared" si="99"/>
        <v>6.5124999964609742E-3</v>
      </c>
      <c r="P893">
        <f t="shared" ca="1" si="100"/>
        <v>5.8223908634316159E-4</v>
      </c>
      <c r="S893" s="2">
        <f t="shared" si="97"/>
        <v>29385.991999999998</v>
      </c>
      <c r="W893" s="5"/>
    </row>
    <row r="894" spans="1:36" x14ac:dyDescent="0.2">
      <c r="A894" s="10" t="s">
        <v>1295</v>
      </c>
      <c r="B894" s="16"/>
      <c r="C894" s="11">
        <v>44404.493999999999</v>
      </c>
      <c r="D894" s="11"/>
      <c r="E894">
        <f t="shared" si="95"/>
        <v>-54.996585504288021</v>
      </c>
      <c r="F894">
        <f t="shared" si="94"/>
        <v>-55</v>
      </c>
      <c r="G894">
        <f t="shared" si="96"/>
        <v>8.5124999968684278E-3</v>
      </c>
      <c r="I894">
        <f t="shared" si="99"/>
        <v>8.5124999968684278E-3</v>
      </c>
      <c r="P894">
        <f t="shared" ca="1" si="100"/>
        <v>5.8223908634316159E-4</v>
      </c>
      <c r="S894" s="2">
        <f t="shared" si="97"/>
        <v>29385.993999999999</v>
      </c>
      <c r="W894" s="5"/>
      <c r="AD894" t="s">
        <v>1298</v>
      </c>
    </row>
    <row r="895" spans="1:36" x14ac:dyDescent="0.2">
      <c r="A895" s="56" t="s">
        <v>2772</v>
      </c>
      <c r="B895" s="57" t="s">
        <v>1438</v>
      </c>
      <c r="C895" s="56">
        <v>44404.495999999999</v>
      </c>
      <c r="D895" s="56" t="s">
        <v>1455</v>
      </c>
      <c r="E895">
        <f t="shared" si="95"/>
        <v>-54.995783273283436</v>
      </c>
      <c r="F895">
        <f t="shared" si="94"/>
        <v>-55</v>
      </c>
      <c r="G895">
        <f t="shared" si="96"/>
        <v>1.0512499997275881E-2</v>
      </c>
      <c r="I895">
        <f t="shared" si="99"/>
        <v>1.0512499997275881E-2</v>
      </c>
      <c r="P895">
        <f t="shared" ca="1" si="100"/>
        <v>5.8223908634316159E-4</v>
      </c>
      <c r="S895" s="2">
        <f t="shared" si="97"/>
        <v>29385.995999999999</v>
      </c>
      <c r="W895" s="5"/>
      <c r="AH895" t="s">
        <v>1210</v>
      </c>
      <c r="AJ895" t="s">
        <v>1212</v>
      </c>
    </row>
    <row r="896" spans="1:36" x14ac:dyDescent="0.2">
      <c r="A896" s="10" t="s">
        <v>1297</v>
      </c>
      <c r="B896" s="16"/>
      <c r="C896" s="11">
        <v>44409.47</v>
      </c>
      <c r="D896" s="11"/>
      <c r="E896">
        <f t="shared" si="95"/>
        <v>-53.000634765281895</v>
      </c>
      <c r="F896">
        <f t="shared" si="94"/>
        <v>-53</v>
      </c>
      <c r="G896">
        <f t="shared" si="96"/>
        <v>-1.582500000949949E-3</v>
      </c>
      <c r="I896">
        <f t="shared" si="99"/>
        <v>-1.582500000949949E-3</v>
      </c>
      <c r="P896">
        <f t="shared" ca="1" si="100"/>
        <v>6.0839413244305354E-4</v>
      </c>
      <c r="S896" s="2">
        <f t="shared" si="97"/>
        <v>29390.97</v>
      </c>
      <c r="W896" s="5"/>
    </row>
    <row r="897" spans="1:36" x14ac:dyDescent="0.2">
      <c r="A897" s="10" t="s">
        <v>1297</v>
      </c>
      <c r="B897" s="16"/>
      <c r="C897" s="11">
        <v>44414.457000000002</v>
      </c>
      <c r="D897" s="11"/>
      <c r="E897">
        <f t="shared" si="95"/>
        <v>-51.000271755751996</v>
      </c>
      <c r="F897">
        <f t="shared" si="94"/>
        <v>-51</v>
      </c>
      <c r="G897">
        <f t="shared" si="96"/>
        <v>-6.7750000016530976E-4</v>
      </c>
      <c r="I897">
        <f t="shared" si="99"/>
        <v>-6.7750000016530976E-4</v>
      </c>
      <c r="P897">
        <f t="shared" ca="1" si="100"/>
        <v>6.3454917854294539E-4</v>
      </c>
      <c r="S897" s="2">
        <f t="shared" si="97"/>
        <v>29395.957000000002</v>
      </c>
      <c r="W897" s="5"/>
    </row>
    <row r="898" spans="1:36" x14ac:dyDescent="0.2">
      <c r="A898" s="10" t="s">
        <v>1297</v>
      </c>
      <c r="B898" s="16"/>
      <c r="C898" s="11">
        <v>44424.44</v>
      </c>
      <c r="D898" s="11"/>
      <c r="E898">
        <f t="shared" si="95"/>
        <v>-46.995935697173017</v>
      </c>
      <c r="F898">
        <f t="shared" si="94"/>
        <v>-47</v>
      </c>
      <c r="G898">
        <f t="shared" si="96"/>
        <v>1.0132499999599531E-2</v>
      </c>
      <c r="I898">
        <f t="shared" si="99"/>
        <v>1.0132499999599531E-2</v>
      </c>
      <c r="P898">
        <f t="shared" ca="1" si="100"/>
        <v>6.8685927074272918E-4</v>
      </c>
      <c r="S898" s="2">
        <f t="shared" si="97"/>
        <v>29405.940000000002</v>
      </c>
      <c r="W898" s="5"/>
    </row>
    <row r="899" spans="1:36" x14ac:dyDescent="0.2">
      <c r="A899" s="10" t="s">
        <v>1300</v>
      </c>
      <c r="B899" s="16"/>
      <c r="C899" s="11">
        <v>44429.421000000002</v>
      </c>
      <c r="D899" s="11"/>
      <c r="E899">
        <f t="shared" si="95"/>
        <v>-44.997979380656879</v>
      </c>
      <c r="F899">
        <f t="shared" si="94"/>
        <v>-45</v>
      </c>
      <c r="G899">
        <f t="shared" si="96"/>
        <v>5.0374999991618097E-3</v>
      </c>
      <c r="I899">
        <f t="shared" si="99"/>
        <v>5.0374999991618097E-3</v>
      </c>
      <c r="P899">
        <f t="shared" ca="1" si="100"/>
        <v>7.1301431684262103E-4</v>
      </c>
      <c r="S899" s="2">
        <f t="shared" si="97"/>
        <v>29410.921000000002</v>
      </c>
      <c r="W899" s="5"/>
    </row>
    <row r="900" spans="1:36" x14ac:dyDescent="0.2">
      <c r="A900" s="10" t="s">
        <v>1297</v>
      </c>
      <c r="B900" s="16"/>
      <c r="C900" s="11">
        <v>44429.423000000003</v>
      </c>
      <c r="D900" s="11"/>
      <c r="E900">
        <f t="shared" si="95"/>
        <v>-44.997177149652295</v>
      </c>
      <c r="F900">
        <f t="shared" si="94"/>
        <v>-45</v>
      </c>
      <c r="G900">
        <f t="shared" si="96"/>
        <v>7.0374999995692633E-3</v>
      </c>
      <c r="I900">
        <f t="shared" si="99"/>
        <v>7.0374999995692633E-3</v>
      </c>
      <c r="P900">
        <f t="shared" ca="1" si="100"/>
        <v>7.1301431684262103E-4</v>
      </c>
      <c r="S900" s="2">
        <f t="shared" si="97"/>
        <v>29410.923000000003</v>
      </c>
      <c r="W900" s="5"/>
    </row>
    <row r="901" spans="1:36" x14ac:dyDescent="0.2">
      <c r="A901" s="10" t="s">
        <v>1297</v>
      </c>
      <c r="B901" s="16"/>
      <c r="C901" s="11">
        <v>44444.373</v>
      </c>
      <c r="D901" s="11"/>
      <c r="E901">
        <f t="shared" si="95"/>
        <v>-39.000500391589284</v>
      </c>
      <c r="F901">
        <f t="shared" si="94"/>
        <v>-39</v>
      </c>
      <c r="G901">
        <f t="shared" si="96"/>
        <v>-1.2475000039557926E-3</v>
      </c>
      <c r="I901">
        <f t="shared" si="99"/>
        <v>-1.2475000039557926E-3</v>
      </c>
      <c r="P901">
        <f t="shared" ca="1" si="100"/>
        <v>7.9147945514229678E-4</v>
      </c>
      <c r="S901" s="2">
        <f t="shared" si="97"/>
        <v>29425.873</v>
      </c>
      <c r="W901" s="5"/>
    </row>
    <row r="902" spans="1:36" x14ac:dyDescent="0.2">
      <c r="A902" s="10" t="s">
        <v>1287</v>
      </c>
      <c r="B902" s="16"/>
      <c r="C902" s="11">
        <v>44451.853600000002</v>
      </c>
      <c r="D902" s="11"/>
      <c r="E902">
        <f t="shared" si="95"/>
        <v>-35.999915765743765</v>
      </c>
      <c r="F902">
        <f t="shared" si="94"/>
        <v>-36</v>
      </c>
      <c r="G902">
        <f t="shared" si="96"/>
        <v>2.0999999833293259E-4</v>
      </c>
      <c r="J902">
        <f>+G902</f>
        <v>2.0999999833293259E-4</v>
      </c>
      <c r="P902">
        <f t="shared" ca="1" si="100"/>
        <v>8.3071202429213465E-4</v>
      </c>
      <c r="S902" s="2">
        <f t="shared" si="97"/>
        <v>29433.353600000002</v>
      </c>
      <c r="W902" s="5"/>
    </row>
    <row r="903" spans="1:36" x14ac:dyDescent="0.2">
      <c r="A903" s="10" t="s">
        <v>1297</v>
      </c>
      <c r="B903" s="16"/>
      <c r="C903" s="11">
        <v>44454.351999999999</v>
      </c>
      <c r="D903" s="11"/>
      <c r="E903">
        <f t="shared" si="95"/>
        <v>-34.997768795019475</v>
      </c>
      <c r="F903">
        <f t="shared" si="94"/>
        <v>-35</v>
      </c>
      <c r="G903">
        <f t="shared" si="96"/>
        <v>5.5625000022700988E-3</v>
      </c>
      <c r="I903">
        <f>G903</f>
        <v>5.5625000022700988E-3</v>
      </c>
      <c r="P903">
        <f t="shared" ca="1" si="100"/>
        <v>8.4378954734208058E-4</v>
      </c>
      <c r="S903" s="2">
        <f t="shared" si="97"/>
        <v>29435.851999999999</v>
      </c>
      <c r="W903" s="5"/>
    </row>
    <row r="904" spans="1:36" x14ac:dyDescent="0.2">
      <c r="A904" s="10" t="s">
        <v>1428</v>
      </c>
      <c r="B904" s="16"/>
      <c r="C904" s="11">
        <v>44456.840499999998</v>
      </c>
      <c r="D904" s="11"/>
      <c r="E904">
        <f t="shared" si="95"/>
        <v>-33.999592867765998</v>
      </c>
      <c r="F904">
        <f t="shared" si="94"/>
        <v>-34</v>
      </c>
      <c r="G904">
        <f t="shared" si="96"/>
        <v>1.0150000016437843E-3</v>
      </c>
      <c r="J904">
        <f>+G904</f>
        <v>1.0150000016437843E-3</v>
      </c>
      <c r="P904">
        <f t="shared" ca="1" si="100"/>
        <v>8.568670703920265E-4</v>
      </c>
      <c r="S904" s="2">
        <f t="shared" si="97"/>
        <v>29438.340499999998</v>
      </c>
      <c r="W904" s="5"/>
    </row>
    <row r="905" spans="1:36" x14ac:dyDescent="0.2">
      <c r="A905" s="10" t="s">
        <v>1300</v>
      </c>
      <c r="B905" s="16"/>
      <c r="C905" s="11">
        <v>44459.34</v>
      </c>
      <c r="D905" s="11"/>
      <c r="E905">
        <f t="shared" si="95"/>
        <v>-32.997004669988748</v>
      </c>
      <c r="F905">
        <f t="shared" ref="F905:F968" si="101">ROUND(2*E905,0)/2</f>
        <v>-33</v>
      </c>
      <c r="G905">
        <f t="shared" si="96"/>
        <v>7.4674999996204861E-3</v>
      </c>
      <c r="I905">
        <f>G905</f>
        <v>7.4674999996204861E-3</v>
      </c>
      <c r="P905">
        <f t="shared" ca="1" si="100"/>
        <v>8.6994459344197253E-4</v>
      </c>
      <c r="S905" s="2">
        <f t="shared" si="97"/>
        <v>29440.839999999997</v>
      </c>
      <c r="W905" s="5"/>
    </row>
    <row r="906" spans="1:36" x14ac:dyDescent="0.2">
      <c r="A906" s="10" t="s">
        <v>1297</v>
      </c>
      <c r="B906" s="16"/>
      <c r="C906" s="11">
        <v>44459.347999999998</v>
      </c>
      <c r="D906" s="11"/>
      <c r="E906">
        <f t="shared" si="95"/>
        <v>-32.993795745970395</v>
      </c>
      <c r="F906">
        <f t="shared" si="101"/>
        <v>-33</v>
      </c>
      <c r="G906">
        <f t="shared" si="96"/>
        <v>1.5467500001250301E-2</v>
      </c>
      <c r="J906">
        <f>+G906</f>
        <v>1.5467500001250301E-2</v>
      </c>
      <c r="P906">
        <f t="shared" ca="1" si="100"/>
        <v>8.6994459344197253E-4</v>
      </c>
      <c r="S906" s="2">
        <f t="shared" si="97"/>
        <v>29440.847999999998</v>
      </c>
      <c r="W906" s="5"/>
    </row>
    <row r="907" spans="1:36" x14ac:dyDescent="0.2">
      <c r="A907" s="10" t="s">
        <v>1287</v>
      </c>
      <c r="B907" s="16"/>
      <c r="C907" s="11">
        <v>44461.826999999997</v>
      </c>
      <c r="D907" s="11"/>
      <c r="E907">
        <f t="shared" si="95"/>
        <v>-31.999430415987973</v>
      </c>
      <c r="F907">
        <f t="shared" si="101"/>
        <v>-32</v>
      </c>
      <c r="G907">
        <f t="shared" si="96"/>
        <v>1.4200000005075708E-3</v>
      </c>
      <c r="I907">
        <f>+G907</f>
        <v>1.4200000005075708E-3</v>
      </c>
      <c r="P907">
        <f t="shared" ca="1" si="100"/>
        <v>8.8302211649191834E-4</v>
      </c>
      <c r="S907" s="2">
        <f t="shared" si="97"/>
        <v>29443.326999999997</v>
      </c>
      <c r="W907" s="5"/>
    </row>
    <row r="908" spans="1:36" x14ac:dyDescent="0.2">
      <c r="A908" s="10" t="s">
        <v>1287</v>
      </c>
      <c r="B908" s="16"/>
      <c r="C908" s="11">
        <v>44471.798600000002</v>
      </c>
      <c r="D908" s="11"/>
      <c r="E908">
        <f t="shared" si="95"/>
        <v>-27.99966707413251</v>
      </c>
      <c r="F908">
        <f t="shared" si="101"/>
        <v>-28</v>
      </c>
      <c r="G908">
        <f t="shared" si="96"/>
        <v>8.3000000449828804E-4</v>
      </c>
      <c r="J908">
        <f>+G908</f>
        <v>8.3000000449828804E-4</v>
      </c>
      <c r="P908">
        <f t="shared" ca="1" si="100"/>
        <v>9.3533220869170225E-4</v>
      </c>
      <c r="S908" s="2">
        <f t="shared" si="97"/>
        <v>29453.298600000002</v>
      </c>
      <c r="W908" s="5"/>
    </row>
    <row r="909" spans="1:36" x14ac:dyDescent="0.2">
      <c r="A909" s="10" t="s">
        <v>1428</v>
      </c>
      <c r="B909" s="16"/>
      <c r="C909" s="11">
        <v>44496.727599999998</v>
      </c>
      <c r="D909" s="11"/>
      <c r="E909">
        <f t="shared" si="95"/>
        <v>-18.000258719499698</v>
      </c>
      <c r="F909">
        <f t="shared" si="101"/>
        <v>-18</v>
      </c>
      <c r="G909">
        <f t="shared" si="96"/>
        <v>-6.4500000007683411E-4</v>
      </c>
      <c r="J909">
        <f>+G909</f>
        <v>-6.4500000007683411E-4</v>
      </c>
      <c r="P909">
        <f t="shared" ca="1" si="100"/>
        <v>1.0661074391911617E-3</v>
      </c>
      <c r="S909" s="2">
        <f t="shared" si="97"/>
        <v>29478.227599999998</v>
      </c>
      <c r="W909" s="5"/>
    </row>
    <row r="910" spans="1:36" x14ac:dyDescent="0.2">
      <c r="A910" s="10" t="s">
        <v>1259</v>
      </c>
      <c r="B910" s="16"/>
      <c r="C910" s="11">
        <v>44496.728000000003</v>
      </c>
      <c r="D910" s="11"/>
      <c r="E910">
        <f t="shared" si="95"/>
        <v>-18.000098273297031</v>
      </c>
      <c r="F910">
        <f t="shared" si="101"/>
        <v>-18</v>
      </c>
      <c r="G910">
        <f t="shared" si="96"/>
        <v>-2.4499999562976882E-4</v>
      </c>
      <c r="I910">
        <f>G910</f>
        <v>-2.4499999562976882E-4</v>
      </c>
      <c r="P910">
        <f t="shared" ca="1" si="100"/>
        <v>1.0661074391911617E-3</v>
      </c>
      <c r="S910" s="2">
        <f t="shared" si="97"/>
        <v>29478.228000000003</v>
      </c>
      <c r="W910" s="5"/>
      <c r="AH910" t="s">
        <v>1213</v>
      </c>
      <c r="AJ910" t="s">
        <v>1212</v>
      </c>
    </row>
    <row r="911" spans="1:36" x14ac:dyDescent="0.2">
      <c r="A911" s="10" t="s">
        <v>1259</v>
      </c>
      <c r="B911" s="16"/>
      <c r="C911" s="11">
        <v>44506.696000000004</v>
      </c>
      <c r="D911" s="11"/>
      <c r="E911">
        <f t="shared" si="95"/>
        <v>-14.001778947250992</v>
      </c>
      <c r="F911">
        <f t="shared" si="101"/>
        <v>-14</v>
      </c>
      <c r="G911">
        <f t="shared" si="96"/>
        <v>-4.4349999952828512E-3</v>
      </c>
      <c r="I911">
        <f>G911</f>
        <v>-4.4349999952828512E-3</v>
      </c>
      <c r="P911">
        <f t="shared" ca="1" si="100"/>
        <v>1.1184175313909454E-3</v>
      </c>
      <c r="S911" s="2">
        <f t="shared" si="97"/>
        <v>29488.196000000004</v>
      </c>
      <c r="W911" s="5"/>
      <c r="AH911" t="s">
        <v>1213</v>
      </c>
      <c r="AJ911" t="s">
        <v>1212</v>
      </c>
    </row>
    <row r="912" spans="1:36" x14ac:dyDescent="0.2">
      <c r="A912" s="10" t="s">
        <v>1428</v>
      </c>
      <c r="B912" s="16"/>
      <c r="C912" s="11">
        <v>44531.631200000003</v>
      </c>
      <c r="D912" s="11"/>
      <c r="E912">
        <f t="shared" si="95"/>
        <v>-3.9998836765030839</v>
      </c>
      <c r="F912">
        <f t="shared" si="101"/>
        <v>-4</v>
      </c>
      <c r="G912">
        <f t="shared" si="96"/>
        <v>2.9000000358792022E-4</v>
      </c>
      <c r="J912">
        <f>+G912</f>
        <v>2.9000000358792022E-4</v>
      </c>
      <c r="P912">
        <f t="shared" ca="1" si="100"/>
        <v>1.249192761890405E-3</v>
      </c>
      <c r="S912" s="2">
        <f t="shared" si="97"/>
        <v>29513.131200000003</v>
      </c>
      <c r="W912" s="5"/>
    </row>
    <row r="913" spans="1:36" x14ac:dyDescent="0.2">
      <c r="A913" s="10" t="s">
        <v>1259</v>
      </c>
      <c r="B913" s="16"/>
      <c r="C913" s="11">
        <v>44531.633999999998</v>
      </c>
      <c r="D913" s="11"/>
      <c r="E913">
        <f t="shared" si="95"/>
        <v>-3.9987605530989976</v>
      </c>
      <c r="F913">
        <f t="shared" si="101"/>
        <v>-4</v>
      </c>
      <c r="G913">
        <f t="shared" si="96"/>
        <v>3.0899999983375892E-3</v>
      </c>
      <c r="I913">
        <f>G913</f>
        <v>3.0899999983375892E-3</v>
      </c>
      <c r="P913">
        <f t="shared" ca="1" si="100"/>
        <v>1.249192761890405E-3</v>
      </c>
      <c r="S913" s="2">
        <f t="shared" si="97"/>
        <v>29513.133999999998</v>
      </c>
      <c r="W913" s="5"/>
      <c r="AH913" t="s">
        <v>1277</v>
      </c>
      <c r="AJ913" t="s">
        <v>1212</v>
      </c>
    </row>
    <row r="914" spans="1:36" x14ac:dyDescent="0.2">
      <c r="A914" s="10" t="s">
        <v>1405</v>
      </c>
      <c r="B914" s="16"/>
      <c r="C914" s="11">
        <v>44541.6031</v>
      </c>
      <c r="D914" s="11" t="s">
        <v>1407</v>
      </c>
      <c r="E914">
        <f t="shared" si="95"/>
        <v>0</v>
      </c>
      <c r="F914">
        <f t="shared" si="101"/>
        <v>0</v>
      </c>
      <c r="G914">
        <f t="shared" si="96"/>
        <v>0</v>
      </c>
      <c r="H914">
        <f>+G914</f>
        <v>0</v>
      </c>
      <c r="J914">
        <f>+G914</f>
        <v>0</v>
      </c>
      <c r="P914">
        <f t="shared" ca="1" si="100"/>
        <v>1.3015028540901887E-3</v>
      </c>
      <c r="S914" s="2">
        <f t="shared" si="97"/>
        <v>29523.1031</v>
      </c>
      <c r="W914" s="5"/>
    </row>
    <row r="915" spans="1:36" x14ac:dyDescent="0.2">
      <c r="A915" s="10" t="s">
        <v>1428</v>
      </c>
      <c r="B915" s="16"/>
      <c r="C915" s="11">
        <v>44541.603199999998</v>
      </c>
      <c r="D915" s="11"/>
      <c r="E915">
        <f t="shared" si="95"/>
        <v>4.0111549207862073E-5</v>
      </c>
      <c r="F915">
        <f t="shared" si="101"/>
        <v>0</v>
      </c>
      <c r="G915">
        <f t="shared" si="96"/>
        <v>9.9999997473787516E-5</v>
      </c>
      <c r="J915">
        <f>+G915</f>
        <v>9.9999997473787516E-5</v>
      </c>
      <c r="P915">
        <f t="shared" ca="1" si="100"/>
        <v>1.3015028540901887E-3</v>
      </c>
      <c r="S915" s="2">
        <f t="shared" si="97"/>
        <v>29523.103199999998</v>
      </c>
      <c r="W915" s="5"/>
    </row>
    <row r="916" spans="1:36" x14ac:dyDescent="0.2">
      <c r="A916" s="10" t="s">
        <v>1428</v>
      </c>
      <c r="B916" s="16"/>
      <c r="C916" s="11">
        <v>44546.591500000002</v>
      </c>
      <c r="D916" s="11"/>
      <c r="E916">
        <f t="shared" si="95"/>
        <v>2.000924571233401</v>
      </c>
      <c r="F916">
        <f t="shared" si="101"/>
        <v>2</v>
      </c>
      <c r="G916">
        <f t="shared" si="96"/>
        <v>2.3050000017974526E-3</v>
      </c>
      <c r="J916">
        <f>+G916</f>
        <v>2.3050000017974526E-3</v>
      </c>
      <c r="P916">
        <f t="shared" ca="1" si="100"/>
        <v>1.3276579001900806E-3</v>
      </c>
      <c r="S916" s="2">
        <f t="shared" si="97"/>
        <v>29528.091500000002</v>
      </c>
      <c r="W916" s="5"/>
    </row>
    <row r="917" spans="1:36" x14ac:dyDescent="0.2">
      <c r="A917" s="10" t="s">
        <v>1299</v>
      </c>
      <c r="B917" s="16"/>
      <c r="C917" s="11">
        <v>44561.548000000003</v>
      </c>
      <c r="D917" s="11"/>
      <c r="E917">
        <f t="shared" ref="E917:E980" si="102">+(C917-C$7)/C$8</f>
        <v>8.000208580062047</v>
      </c>
      <c r="F917">
        <f t="shared" si="101"/>
        <v>8</v>
      </c>
      <c r="G917">
        <f t="shared" ref="G917:G980" si="103">+C917-(C$7+F917*C$8)</f>
        <v>5.2000000141561031E-4</v>
      </c>
      <c r="I917">
        <f>G917</f>
        <v>5.2000000141561031E-4</v>
      </c>
      <c r="P917">
        <f t="shared" ca="1" si="100"/>
        <v>1.4061230384897563E-3</v>
      </c>
      <c r="S917" s="2">
        <f t="shared" ref="S917:S980" si="104">+C917-15018.5</f>
        <v>29543.048000000003</v>
      </c>
      <c r="W917" s="5"/>
      <c r="AD917" t="s">
        <v>1298</v>
      </c>
    </row>
    <row r="918" spans="1:36" x14ac:dyDescent="0.2">
      <c r="A918" s="10" t="s">
        <v>1300</v>
      </c>
      <c r="B918" s="16"/>
      <c r="C918" s="11">
        <v>44586.476000000002</v>
      </c>
      <c r="D918" s="11"/>
      <c r="E918">
        <f t="shared" si="102"/>
        <v>17.999215819194028</v>
      </c>
      <c r="F918">
        <f t="shared" si="101"/>
        <v>18</v>
      </c>
      <c r="G918">
        <f t="shared" si="103"/>
        <v>-1.9549999997252598E-3</v>
      </c>
      <c r="I918">
        <f>G918</f>
        <v>-1.9549999997252598E-3</v>
      </c>
      <c r="P918">
        <f t="shared" ca="1" si="100"/>
        <v>1.5368982689892158E-3</v>
      </c>
      <c r="S918" s="2">
        <f t="shared" si="104"/>
        <v>29567.976000000002</v>
      </c>
      <c r="W918" s="5"/>
    </row>
    <row r="919" spans="1:36" x14ac:dyDescent="0.2">
      <c r="A919" s="10" t="s">
        <v>1300</v>
      </c>
      <c r="B919" s="16"/>
      <c r="C919" s="11">
        <v>44591.472999999998</v>
      </c>
      <c r="D919" s="11"/>
      <c r="E919">
        <f t="shared" si="102"/>
        <v>20.003589983743939</v>
      </c>
      <c r="F919">
        <f t="shared" si="101"/>
        <v>20</v>
      </c>
      <c r="G919">
        <f t="shared" si="103"/>
        <v>8.9499999958206899E-3</v>
      </c>
      <c r="J919">
        <f>+G919</f>
        <v>8.9499999958206899E-3</v>
      </c>
      <c r="P919">
        <f t="shared" ca="1" si="100"/>
        <v>1.5630533150891076E-3</v>
      </c>
      <c r="S919" s="2">
        <f t="shared" si="104"/>
        <v>29572.972999999998</v>
      </c>
      <c r="W919" s="5"/>
    </row>
    <row r="920" spans="1:36" x14ac:dyDescent="0.2">
      <c r="A920" s="10" t="s">
        <v>1300</v>
      </c>
      <c r="B920" s="16"/>
      <c r="C920" s="11">
        <v>44601.434000000001</v>
      </c>
      <c r="D920" s="11"/>
      <c r="E920">
        <f t="shared" si="102"/>
        <v>23.999101501275383</v>
      </c>
      <c r="F920">
        <f t="shared" si="101"/>
        <v>24</v>
      </c>
      <c r="G920">
        <f t="shared" si="103"/>
        <v>-2.2400000016205013E-3</v>
      </c>
      <c r="I920">
        <f>G920</f>
        <v>-2.2400000016205013E-3</v>
      </c>
      <c r="P920">
        <f t="shared" ca="1" si="100"/>
        <v>1.6153634072888915E-3</v>
      </c>
      <c r="S920" s="2">
        <f t="shared" si="104"/>
        <v>29582.934000000001</v>
      </c>
      <c r="W920" s="5"/>
    </row>
    <row r="921" spans="1:36" x14ac:dyDescent="0.2">
      <c r="A921" s="10" t="s">
        <v>1300</v>
      </c>
      <c r="B921" s="16"/>
      <c r="C921" s="11">
        <v>44611.404000000002</v>
      </c>
      <c r="D921" s="11"/>
      <c r="E921">
        <f t="shared" si="102"/>
        <v>27.998223058326008</v>
      </c>
      <c r="F921">
        <f t="shared" si="101"/>
        <v>28</v>
      </c>
      <c r="G921">
        <f t="shared" si="103"/>
        <v>-4.43000000086613E-3</v>
      </c>
      <c r="I921">
        <f>G921</f>
        <v>-4.43000000086613E-3</v>
      </c>
      <c r="P921">
        <f t="shared" ca="1" si="100"/>
        <v>1.6676734994886752E-3</v>
      </c>
      <c r="S921" s="2">
        <f t="shared" si="104"/>
        <v>29592.904000000002</v>
      </c>
      <c r="W921" s="5"/>
    </row>
    <row r="922" spans="1:36" x14ac:dyDescent="0.2">
      <c r="A922" s="10" t="s">
        <v>1300</v>
      </c>
      <c r="B922" s="16"/>
      <c r="C922" s="11">
        <v>44626.364999999998</v>
      </c>
      <c r="D922" s="11"/>
      <c r="E922">
        <f t="shared" si="102"/>
        <v>33.999312086912788</v>
      </c>
      <c r="F922">
        <f t="shared" si="101"/>
        <v>34</v>
      </c>
      <c r="G922">
        <f t="shared" si="103"/>
        <v>-1.7150000057881698E-3</v>
      </c>
      <c r="I922">
        <f>G922</f>
        <v>-1.7150000057881698E-3</v>
      </c>
      <c r="P922">
        <f t="shared" ca="1" si="100"/>
        <v>1.7461386377883509E-3</v>
      </c>
      <c r="S922" s="2">
        <f t="shared" si="104"/>
        <v>29607.864999999998</v>
      </c>
      <c r="W922" s="5"/>
    </row>
    <row r="923" spans="1:36" x14ac:dyDescent="0.2">
      <c r="A923" s="10" t="s">
        <v>1301</v>
      </c>
      <c r="B923" s="16"/>
      <c r="C923" s="11">
        <v>44631.355000000003</v>
      </c>
      <c r="D923" s="11"/>
      <c r="E923">
        <f t="shared" si="102"/>
        <v>36.00087844295102</v>
      </c>
      <c r="F923">
        <f t="shared" si="101"/>
        <v>36</v>
      </c>
      <c r="G923">
        <f t="shared" si="103"/>
        <v>2.1900000065215863E-3</v>
      </c>
      <c r="I923">
        <f>+G923</f>
        <v>2.1900000065215863E-3</v>
      </c>
      <c r="P923">
        <f t="shared" ca="1" si="100"/>
        <v>1.7722936838882428E-3</v>
      </c>
      <c r="S923" s="2">
        <f t="shared" si="104"/>
        <v>29612.855000000003</v>
      </c>
      <c r="W923" s="5"/>
    </row>
    <row r="924" spans="1:36" x14ac:dyDescent="0.2">
      <c r="A924" s="10" t="s">
        <v>1301</v>
      </c>
      <c r="B924" s="16"/>
      <c r="C924" s="11">
        <v>44631.358</v>
      </c>
      <c r="D924" s="11"/>
      <c r="E924">
        <f t="shared" si="102"/>
        <v>36.00208178945644</v>
      </c>
      <c r="F924">
        <f t="shared" si="101"/>
        <v>36</v>
      </c>
      <c r="G924">
        <f t="shared" si="103"/>
        <v>5.190000003494788E-3</v>
      </c>
      <c r="I924">
        <f>+G924</f>
        <v>5.190000003494788E-3</v>
      </c>
      <c r="P924">
        <f t="shared" ca="1" si="100"/>
        <v>1.7722936838882428E-3</v>
      </c>
      <c r="S924" s="2">
        <f t="shared" si="104"/>
        <v>29612.858</v>
      </c>
      <c r="W924" s="5"/>
    </row>
    <row r="925" spans="1:36" x14ac:dyDescent="0.2">
      <c r="A925" s="10" t="s">
        <v>1300</v>
      </c>
      <c r="B925" s="16"/>
      <c r="C925" s="11">
        <v>44631.360999999997</v>
      </c>
      <c r="D925" s="11"/>
      <c r="E925">
        <f t="shared" si="102"/>
        <v>36.003285135961868</v>
      </c>
      <c r="F925">
        <f t="shared" si="101"/>
        <v>36</v>
      </c>
      <c r="G925">
        <f t="shared" si="103"/>
        <v>8.1900000004679896E-3</v>
      </c>
      <c r="I925">
        <f>G925</f>
        <v>8.1900000004679896E-3</v>
      </c>
      <c r="P925">
        <f t="shared" ca="1" si="100"/>
        <v>1.7722936838882428E-3</v>
      </c>
      <c r="S925" s="2">
        <f t="shared" si="104"/>
        <v>29612.860999999997</v>
      </c>
      <c r="W925" s="5"/>
    </row>
    <row r="926" spans="1:36" x14ac:dyDescent="0.2">
      <c r="A926" s="10" t="s">
        <v>1425</v>
      </c>
      <c r="B926" s="16"/>
      <c r="C926" s="11">
        <v>44633.845500000003</v>
      </c>
      <c r="D926" s="11"/>
      <c r="E926">
        <f t="shared" si="102"/>
        <v>36.999856601209089</v>
      </c>
      <c r="F926">
        <f t="shared" si="101"/>
        <v>37</v>
      </c>
      <c r="G926">
        <f t="shared" si="103"/>
        <v>-3.5749999369727448E-4</v>
      </c>
      <c r="J926">
        <f>+G926</f>
        <v>-3.5749999369727448E-4</v>
      </c>
      <c r="P926">
        <f t="shared" ca="1" si="100"/>
        <v>1.7853712069381888E-3</v>
      </c>
      <c r="R926" t="s">
        <v>1474</v>
      </c>
      <c r="S926" s="2">
        <f t="shared" si="104"/>
        <v>29615.345500000003</v>
      </c>
      <c r="W926" s="5"/>
    </row>
    <row r="927" spans="1:36" x14ac:dyDescent="0.2">
      <c r="A927" s="10" t="s">
        <v>1300</v>
      </c>
      <c r="B927" s="16"/>
      <c r="C927" s="11">
        <v>44636.332999999999</v>
      </c>
      <c r="D927" s="11"/>
      <c r="E927">
        <f t="shared" si="102"/>
        <v>37.997631412958825</v>
      </c>
      <c r="F927">
        <f t="shared" si="101"/>
        <v>38</v>
      </c>
      <c r="G927">
        <f t="shared" si="103"/>
        <v>-5.9049999981652945E-3</v>
      </c>
      <c r="I927">
        <f t="shared" ref="I927:I933" si="105">G927</f>
        <v>-5.9049999981652945E-3</v>
      </c>
      <c r="P927">
        <f t="shared" ca="1" si="100"/>
        <v>1.7984487299881348E-3</v>
      </c>
      <c r="S927" s="2">
        <f t="shared" si="104"/>
        <v>29617.832999999999</v>
      </c>
      <c r="W927" s="5"/>
    </row>
    <row r="928" spans="1:36" x14ac:dyDescent="0.2">
      <c r="A928" s="10" t="s">
        <v>1300</v>
      </c>
      <c r="B928" s="16"/>
      <c r="C928" s="11">
        <v>44636.338000000003</v>
      </c>
      <c r="D928" s="11"/>
      <c r="E928">
        <f t="shared" si="102"/>
        <v>37.99963699047175</v>
      </c>
      <c r="F928">
        <f t="shared" si="101"/>
        <v>38</v>
      </c>
      <c r="G928">
        <f t="shared" si="103"/>
        <v>-9.0499999350868165E-4</v>
      </c>
      <c r="I928">
        <f t="shared" si="105"/>
        <v>-9.0499999350868165E-4</v>
      </c>
      <c r="P928">
        <f t="shared" ca="1" si="100"/>
        <v>1.7984487299881348E-3</v>
      </c>
      <c r="S928" s="2">
        <f t="shared" si="104"/>
        <v>29617.838000000003</v>
      </c>
      <c r="W928" s="5"/>
    </row>
    <row r="929" spans="1:36" x14ac:dyDescent="0.2">
      <c r="A929" s="10" t="s">
        <v>1259</v>
      </c>
      <c r="B929" s="16"/>
      <c r="C929" s="11">
        <v>44636.341</v>
      </c>
      <c r="D929" s="11"/>
      <c r="E929">
        <f t="shared" si="102"/>
        <v>38.00084033697717</v>
      </c>
      <c r="F929">
        <f t="shared" si="101"/>
        <v>38</v>
      </c>
      <c r="G929">
        <f t="shared" si="103"/>
        <v>2.09500000346452E-3</v>
      </c>
      <c r="I929">
        <f t="shared" si="105"/>
        <v>2.09500000346452E-3</v>
      </c>
      <c r="P929">
        <f t="shared" ca="1" si="100"/>
        <v>1.7984487299881348E-3</v>
      </c>
      <c r="S929" s="2">
        <f t="shared" si="104"/>
        <v>29617.841</v>
      </c>
      <c r="W929" s="5"/>
      <c r="AJ929" t="s">
        <v>1283</v>
      </c>
    </row>
    <row r="930" spans="1:36" x14ac:dyDescent="0.2">
      <c r="A930" s="10" t="s">
        <v>1300</v>
      </c>
      <c r="B930" s="16"/>
      <c r="C930" s="11">
        <v>44636.343999999997</v>
      </c>
      <c r="D930" s="11"/>
      <c r="E930">
        <f t="shared" si="102"/>
        <v>38.00204368348259</v>
      </c>
      <c r="F930">
        <f t="shared" si="101"/>
        <v>38</v>
      </c>
      <c r="G930">
        <f t="shared" si="103"/>
        <v>5.0950000004377216E-3</v>
      </c>
      <c r="I930">
        <f t="shared" si="105"/>
        <v>5.0950000004377216E-3</v>
      </c>
      <c r="P930">
        <f t="shared" ca="1" si="100"/>
        <v>1.7984487299881348E-3</v>
      </c>
      <c r="S930" s="2">
        <f t="shared" si="104"/>
        <v>29617.843999999997</v>
      </c>
      <c r="W930" s="5"/>
    </row>
    <row r="931" spans="1:36" x14ac:dyDescent="0.2">
      <c r="A931" s="10" t="s">
        <v>1303</v>
      </c>
      <c r="B931" s="16"/>
      <c r="C931" s="11">
        <v>44636.345000000001</v>
      </c>
      <c r="D931" s="11"/>
      <c r="E931">
        <f t="shared" si="102"/>
        <v>38.002444798986339</v>
      </c>
      <c r="F931">
        <f t="shared" si="101"/>
        <v>38</v>
      </c>
      <c r="G931">
        <f t="shared" si="103"/>
        <v>6.0950000042794272E-3</v>
      </c>
      <c r="I931">
        <f t="shared" si="105"/>
        <v>6.0950000042794272E-3</v>
      </c>
      <c r="P931">
        <f t="shared" ca="1" si="100"/>
        <v>1.7984487299881348E-3</v>
      </c>
      <c r="S931" s="2">
        <f t="shared" si="104"/>
        <v>29617.845000000001</v>
      </c>
      <c r="W931" s="5"/>
    </row>
    <row r="932" spans="1:36" x14ac:dyDescent="0.2">
      <c r="A932" s="10" t="s">
        <v>1304</v>
      </c>
      <c r="B932" s="16"/>
      <c r="C932" s="11">
        <v>44646.317000000003</v>
      </c>
      <c r="D932" s="11"/>
      <c r="E932">
        <f t="shared" si="102"/>
        <v>42.002368587041552</v>
      </c>
      <c r="F932">
        <f t="shared" si="101"/>
        <v>42</v>
      </c>
      <c r="G932">
        <f t="shared" si="103"/>
        <v>5.9050000054412521E-3</v>
      </c>
      <c r="I932">
        <f t="shared" si="105"/>
        <v>5.9050000054412521E-3</v>
      </c>
      <c r="P932">
        <f t="shared" ca="1" si="100"/>
        <v>1.8507588221879185E-3</v>
      </c>
      <c r="S932" s="2">
        <f t="shared" si="104"/>
        <v>29627.817000000003</v>
      </c>
      <c r="W932" s="5"/>
    </row>
    <row r="933" spans="1:36" x14ac:dyDescent="0.2">
      <c r="A933" s="10" t="s">
        <v>1303</v>
      </c>
      <c r="B933" s="16"/>
      <c r="C933" s="11">
        <v>44651.296999999999</v>
      </c>
      <c r="D933" s="11"/>
      <c r="E933">
        <f t="shared" si="102"/>
        <v>43.999923788053941</v>
      </c>
      <c r="F933">
        <f t="shared" si="101"/>
        <v>44</v>
      </c>
      <c r="G933">
        <f t="shared" si="103"/>
        <v>-1.8999999883817509E-4</v>
      </c>
      <c r="I933">
        <f t="shared" si="105"/>
        <v>-1.8999999883817509E-4</v>
      </c>
      <c r="P933">
        <f t="shared" ca="1" si="100"/>
        <v>1.8769138682878104E-3</v>
      </c>
      <c r="S933" s="2">
        <f t="shared" si="104"/>
        <v>29632.796999999999</v>
      </c>
      <c r="W933" s="5"/>
    </row>
    <row r="934" spans="1:36" x14ac:dyDescent="0.2">
      <c r="A934" s="10" t="s">
        <v>1425</v>
      </c>
      <c r="B934" s="16"/>
      <c r="C934" s="11">
        <v>44658.7768</v>
      </c>
      <c r="D934" s="11"/>
      <c r="E934">
        <f t="shared" si="102"/>
        <v>47.000187521497033</v>
      </c>
      <c r="F934">
        <f t="shared" si="101"/>
        <v>47</v>
      </c>
      <c r="G934">
        <f t="shared" si="103"/>
        <v>4.6750000183237717E-4</v>
      </c>
      <c r="J934">
        <f>+G934</f>
        <v>4.6750000183237717E-4</v>
      </c>
      <c r="P934">
        <f t="shared" ca="1" si="100"/>
        <v>1.9161464374376483E-3</v>
      </c>
      <c r="R934" t="s">
        <v>1474</v>
      </c>
      <c r="S934" s="2">
        <f t="shared" si="104"/>
        <v>29640.2768</v>
      </c>
      <c r="W934" s="5"/>
    </row>
    <row r="935" spans="1:36" x14ac:dyDescent="0.2">
      <c r="A935" s="10" t="s">
        <v>1305</v>
      </c>
      <c r="B935" s="16"/>
      <c r="C935" s="11">
        <v>44708.639000000003</v>
      </c>
      <c r="D935" s="11"/>
      <c r="E935">
        <f t="shared" si="102"/>
        <v>67.000688915876083</v>
      </c>
      <c r="F935">
        <f t="shared" si="101"/>
        <v>67</v>
      </c>
      <c r="G935">
        <f t="shared" si="103"/>
        <v>1.7175000029965304E-3</v>
      </c>
      <c r="I935">
        <f>+G935</f>
        <v>1.7175000029965304E-3</v>
      </c>
      <c r="P935">
        <f t="shared" ca="1" si="100"/>
        <v>2.1776968984365671E-3</v>
      </c>
      <c r="S935" s="2">
        <f t="shared" si="104"/>
        <v>29690.139000000003</v>
      </c>
      <c r="W935" s="5"/>
    </row>
    <row r="936" spans="1:36" x14ac:dyDescent="0.2">
      <c r="A936" s="10" t="s">
        <v>1305</v>
      </c>
      <c r="B936" s="16"/>
      <c r="C936" s="11">
        <v>44733.569000000003</v>
      </c>
      <c r="D936" s="11"/>
      <c r="E936">
        <f t="shared" si="102"/>
        <v>77.000498386012652</v>
      </c>
      <c r="F936">
        <f t="shared" si="101"/>
        <v>77</v>
      </c>
      <c r="G936">
        <f t="shared" si="103"/>
        <v>1.2425000022631139E-3</v>
      </c>
      <c r="I936">
        <f>+G936</f>
        <v>1.2425000022631139E-3</v>
      </c>
      <c r="P936">
        <f t="shared" ca="1" si="100"/>
        <v>2.3084721289360266E-3</v>
      </c>
      <c r="S936" s="2">
        <f t="shared" si="104"/>
        <v>29715.069000000003</v>
      </c>
      <c r="W936" s="5"/>
    </row>
    <row r="937" spans="1:36" x14ac:dyDescent="0.2">
      <c r="A937" s="10" t="s">
        <v>1304</v>
      </c>
      <c r="B937" s="16"/>
      <c r="C937" s="11">
        <v>44733.578000000001</v>
      </c>
      <c r="D937" s="11"/>
      <c r="E937">
        <f t="shared" si="102"/>
        <v>77.00410842553184</v>
      </c>
      <c r="F937">
        <f t="shared" si="101"/>
        <v>77</v>
      </c>
      <c r="G937">
        <f t="shared" si="103"/>
        <v>1.0242500000458676E-2</v>
      </c>
      <c r="I937">
        <f>G937</f>
        <v>1.0242500000458676E-2</v>
      </c>
      <c r="P937">
        <f t="shared" ca="1" si="100"/>
        <v>2.3084721289360266E-3</v>
      </c>
      <c r="S937" s="2">
        <f t="shared" si="104"/>
        <v>29715.078000000001</v>
      </c>
      <c r="W937" s="5"/>
    </row>
    <row r="938" spans="1:36" x14ac:dyDescent="0.2">
      <c r="A938" s="10" t="s">
        <v>1305</v>
      </c>
      <c r="B938" s="16"/>
      <c r="C938" s="11">
        <v>44738.557000000001</v>
      </c>
      <c r="D938" s="11"/>
      <c r="E938">
        <f t="shared" si="102"/>
        <v>79.001262511043393</v>
      </c>
      <c r="F938">
        <f t="shared" si="101"/>
        <v>79</v>
      </c>
      <c r="G938">
        <f t="shared" si="103"/>
        <v>3.1474999996135011E-3</v>
      </c>
      <c r="I938">
        <f>+G938</f>
        <v>3.1474999996135011E-3</v>
      </c>
      <c r="P938">
        <f t="shared" ca="1" si="100"/>
        <v>2.3346271750359186E-3</v>
      </c>
      <c r="S938" s="2">
        <f t="shared" si="104"/>
        <v>29720.057000000001</v>
      </c>
      <c r="W938" s="5"/>
    </row>
    <row r="939" spans="1:36" x14ac:dyDescent="0.2">
      <c r="A939" s="10" t="s">
        <v>1305</v>
      </c>
      <c r="B939" s="16"/>
      <c r="C939" s="11">
        <v>44753.516000000003</v>
      </c>
      <c r="D939" s="11"/>
      <c r="E939">
        <f t="shared" si="102"/>
        <v>85.001549308628498</v>
      </c>
      <c r="F939">
        <f t="shared" si="101"/>
        <v>85</v>
      </c>
      <c r="G939">
        <f t="shared" si="103"/>
        <v>3.8625000015599653E-3</v>
      </c>
      <c r="I939">
        <f>+G939</f>
        <v>3.8625000015599653E-3</v>
      </c>
      <c r="P939">
        <f t="shared" ca="1" si="100"/>
        <v>2.4130923133355939E-3</v>
      </c>
      <c r="S939" s="2">
        <f t="shared" si="104"/>
        <v>29735.016000000003</v>
      </c>
      <c r="W939" s="5"/>
    </row>
    <row r="940" spans="1:36" x14ac:dyDescent="0.2">
      <c r="A940" s="10" t="s">
        <v>1306</v>
      </c>
      <c r="B940" s="16"/>
      <c r="C940" s="11">
        <v>44758.5</v>
      </c>
      <c r="D940" s="11"/>
      <c r="E940">
        <f t="shared" si="102"/>
        <v>87.000708971650056</v>
      </c>
      <c r="F940">
        <f t="shared" si="101"/>
        <v>87</v>
      </c>
      <c r="G940">
        <f t="shared" si="103"/>
        <v>1.7674999980954453E-3</v>
      </c>
      <c r="I940">
        <f>G940</f>
        <v>1.7674999980954453E-3</v>
      </c>
      <c r="P940">
        <f t="shared" ca="1" si="100"/>
        <v>2.439247359435486E-3</v>
      </c>
      <c r="S940" s="2">
        <f t="shared" si="104"/>
        <v>29740</v>
      </c>
      <c r="W940" s="5"/>
    </row>
    <row r="941" spans="1:36" x14ac:dyDescent="0.2">
      <c r="A941" s="10" t="s">
        <v>1305</v>
      </c>
      <c r="B941" s="16"/>
      <c r="C941" s="11">
        <v>44783.434000000001</v>
      </c>
      <c r="D941" s="11"/>
      <c r="E941">
        <f t="shared" si="102"/>
        <v>97.002122903795794</v>
      </c>
      <c r="F941">
        <f t="shared" si="101"/>
        <v>97</v>
      </c>
      <c r="G941">
        <f t="shared" si="103"/>
        <v>5.2924999981769361E-3</v>
      </c>
      <c r="I941">
        <f>+G941</f>
        <v>5.2924999981769361E-3</v>
      </c>
      <c r="P941">
        <f t="shared" ca="1" si="100"/>
        <v>2.5700225899349454E-3</v>
      </c>
      <c r="S941" s="2">
        <f t="shared" si="104"/>
        <v>29764.934000000001</v>
      </c>
      <c r="W941" s="5"/>
      <c r="AD941" t="s">
        <v>1298</v>
      </c>
    </row>
    <row r="942" spans="1:36" x14ac:dyDescent="0.2">
      <c r="A942" s="10" t="s">
        <v>1307</v>
      </c>
      <c r="B942" s="16"/>
      <c r="C942" s="11">
        <v>44793.392</v>
      </c>
      <c r="D942" s="11"/>
      <c r="E942">
        <f t="shared" si="102"/>
        <v>100.9964310748189</v>
      </c>
      <c r="F942">
        <f t="shared" si="101"/>
        <v>101</v>
      </c>
      <c r="G942">
        <f t="shared" si="103"/>
        <v>-8.8975000035134144E-3</v>
      </c>
      <c r="I942">
        <f>G942</f>
        <v>-8.8975000035134144E-3</v>
      </c>
      <c r="P942">
        <f t="shared" ca="1" si="100"/>
        <v>2.6223326821347296E-3</v>
      </c>
      <c r="S942" s="2">
        <f t="shared" si="104"/>
        <v>29774.892</v>
      </c>
      <c r="W942" s="5"/>
    </row>
    <row r="943" spans="1:36" x14ac:dyDescent="0.2">
      <c r="A943" s="10" t="s">
        <v>1287</v>
      </c>
      <c r="B943" s="16"/>
      <c r="C943" s="11">
        <v>44820.825799999999</v>
      </c>
      <c r="D943" s="11"/>
      <c r="E943">
        <f t="shared" si="102"/>
        <v>112.00055353939243</v>
      </c>
      <c r="F943">
        <f t="shared" si="101"/>
        <v>112</v>
      </c>
      <c r="G943">
        <f t="shared" si="103"/>
        <v>1.3800000015180558E-3</v>
      </c>
      <c r="J943">
        <f>+G943</f>
        <v>1.3800000015180558E-3</v>
      </c>
      <c r="P943">
        <f t="shared" ca="1" si="100"/>
        <v>2.7661854356841346E-3</v>
      </c>
      <c r="S943" s="2">
        <f t="shared" si="104"/>
        <v>29802.325799999999</v>
      </c>
      <c r="W943" s="5"/>
    </row>
    <row r="944" spans="1:36" x14ac:dyDescent="0.2">
      <c r="A944" s="10" t="s">
        <v>1305</v>
      </c>
      <c r="B944" s="16"/>
      <c r="C944" s="11">
        <v>44828.315000000002</v>
      </c>
      <c r="D944" s="11"/>
      <c r="E944">
        <f t="shared" si="102"/>
        <v>115.00458775855738</v>
      </c>
      <c r="F944">
        <f t="shared" si="101"/>
        <v>115</v>
      </c>
      <c r="G944">
        <f t="shared" si="103"/>
        <v>1.1437500004831236E-2</v>
      </c>
      <c r="I944">
        <f>+G944</f>
        <v>1.1437500004831236E-2</v>
      </c>
      <c r="P944">
        <f t="shared" ca="1" si="100"/>
        <v>2.8054180048339727E-3</v>
      </c>
      <c r="S944" s="2">
        <f t="shared" si="104"/>
        <v>29809.815000000002</v>
      </c>
      <c r="W944" s="5"/>
    </row>
    <row r="945" spans="1:36" x14ac:dyDescent="0.2">
      <c r="A945" s="10" t="s">
        <v>1287</v>
      </c>
      <c r="B945" s="16"/>
      <c r="C945" s="11">
        <v>44830.797899999998</v>
      </c>
      <c r="D945" s="11"/>
      <c r="E945">
        <f t="shared" si="102"/>
        <v>116.00051743899685</v>
      </c>
      <c r="F945">
        <f t="shared" si="101"/>
        <v>116</v>
      </c>
      <c r="G945">
        <f t="shared" si="103"/>
        <v>1.2900000001536682E-3</v>
      </c>
      <c r="J945">
        <f>+G945</f>
        <v>1.2900000001536682E-3</v>
      </c>
      <c r="P945">
        <f t="shared" ca="1" si="100"/>
        <v>2.8184955278839187E-3</v>
      </c>
      <c r="S945" s="2">
        <f t="shared" si="104"/>
        <v>29812.297899999998</v>
      </c>
      <c r="W945" s="5"/>
    </row>
    <row r="946" spans="1:36" x14ac:dyDescent="0.2">
      <c r="A946" s="10" t="s">
        <v>1305</v>
      </c>
      <c r="B946" s="16"/>
      <c r="C946" s="11">
        <v>44833.302000000003</v>
      </c>
      <c r="D946" s="11"/>
      <c r="E946">
        <f t="shared" si="102"/>
        <v>117.00495076808728</v>
      </c>
      <c r="F946">
        <f t="shared" si="101"/>
        <v>117</v>
      </c>
      <c r="G946">
        <f t="shared" si="103"/>
        <v>1.2342500005615875E-2</v>
      </c>
      <c r="I946">
        <f>+G946</f>
        <v>1.2342500005615875E-2</v>
      </c>
      <c r="P946">
        <f t="shared" ca="1" si="100"/>
        <v>2.8315730509338643E-3</v>
      </c>
      <c r="S946" s="2">
        <f t="shared" si="104"/>
        <v>29814.802000000003</v>
      </c>
      <c r="W946" s="5"/>
    </row>
    <row r="947" spans="1:36" x14ac:dyDescent="0.2">
      <c r="A947" s="10" t="s">
        <v>1259</v>
      </c>
      <c r="B947" s="16"/>
      <c r="C947" s="11">
        <v>44835.781000000003</v>
      </c>
      <c r="D947" s="11"/>
      <c r="E947">
        <f t="shared" si="102"/>
        <v>117.9993160980697</v>
      </c>
      <c r="F947">
        <f t="shared" si="101"/>
        <v>118</v>
      </c>
      <c r="G947">
        <f t="shared" si="103"/>
        <v>-1.7049999951268546E-3</v>
      </c>
      <c r="I947">
        <f>G947</f>
        <v>-1.7049999951268546E-3</v>
      </c>
      <c r="P947">
        <f t="shared" ca="1" si="100"/>
        <v>2.8446505739838108E-3</v>
      </c>
      <c r="S947" s="2">
        <f t="shared" si="104"/>
        <v>29817.281000000003</v>
      </c>
      <c r="W947" s="5"/>
      <c r="AH947" t="s">
        <v>1277</v>
      </c>
      <c r="AJ947" t="s">
        <v>1212</v>
      </c>
    </row>
    <row r="948" spans="1:36" x14ac:dyDescent="0.2">
      <c r="A948" s="10" t="s">
        <v>1287</v>
      </c>
      <c r="B948" s="16"/>
      <c r="C948" s="11">
        <v>44835.783300000003</v>
      </c>
      <c r="D948" s="11"/>
      <c r="E948">
        <f t="shared" si="102"/>
        <v>118.00023866372483</v>
      </c>
      <c r="F948">
        <f t="shared" si="101"/>
        <v>118</v>
      </c>
      <c r="G948">
        <f t="shared" si="103"/>
        <v>5.9500000497791916E-4</v>
      </c>
      <c r="J948">
        <f>+G948</f>
        <v>5.9500000497791916E-4</v>
      </c>
      <c r="P948">
        <f t="shared" ca="1" si="100"/>
        <v>2.8446505739838108E-3</v>
      </c>
      <c r="S948" s="2">
        <f t="shared" si="104"/>
        <v>29817.283300000003</v>
      </c>
      <c r="W948" s="5"/>
    </row>
    <row r="949" spans="1:36" x14ac:dyDescent="0.2">
      <c r="A949" s="10" t="s">
        <v>1425</v>
      </c>
      <c r="B949" s="16"/>
      <c r="C949" s="11">
        <v>44840.768600000003</v>
      </c>
      <c r="D949" s="11"/>
      <c r="E949">
        <f t="shared" si="102"/>
        <v>119.99991977690068</v>
      </c>
      <c r="F949">
        <f t="shared" si="101"/>
        <v>120</v>
      </c>
      <c r="G949">
        <f t="shared" si="103"/>
        <v>-1.9999999494757503E-4</v>
      </c>
      <c r="J949">
        <f>+G949</f>
        <v>-1.9999999494757503E-4</v>
      </c>
      <c r="P949">
        <f t="shared" ca="1" si="100"/>
        <v>2.8708056200837024E-3</v>
      </c>
      <c r="R949" t="s">
        <v>1474</v>
      </c>
      <c r="S949" s="2">
        <f t="shared" si="104"/>
        <v>29822.268600000003</v>
      </c>
      <c r="W949" s="5"/>
    </row>
    <row r="950" spans="1:36" x14ac:dyDescent="0.2">
      <c r="A950" s="10" t="s">
        <v>1305</v>
      </c>
      <c r="B950" s="16"/>
      <c r="C950" s="11">
        <v>44848.258000000002</v>
      </c>
      <c r="D950" s="11"/>
      <c r="E950">
        <f t="shared" si="102"/>
        <v>123.00403421916404</v>
      </c>
      <c r="F950">
        <f t="shared" si="101"/>
        <v>123</v>
      </c>
      <c r="G950">
        <f t="shared" si="103"/>
        <v>1.005750000331318E-2</v>
      </c>
      <c r="I950">
        <f>+G950</f>
        <v>1.005750000331318E-2</v>
      </c>
      <c r="P950">
        <f t="shared" ca="1" si="100"/>
        <v>2.9100381892335405E-3</v>
      </c>
      <c r="S950" s="2">
        <f t="shared" si="104"/>
        <v>29829.758000000002</v>
      </c>
      <c r="W950" s="5"/>
    </row>
    <row r="951" spans="1:36" x14ac:dyDescent="0.2">
      <c r="A951" s="10" t="s">
        <v>1425</v>
      </c>
      <c r="B951" s="16"/>
      <c r="C951" s="11">
        <v>44850.741300000002</v>
      </c>
      <c r="D951" s="11"/>
      <c r="E951">
        <f t="shared" si="102"/>
        <v>124.00012434580619</v>
      </c>
      <c r="F951">
        <f t="shared" si="101"/>
        <v>124</v>
      </c>
      <c r="G951">
        <f t="shared" si="103"/>
        <v>3.1000000308267772E-4</v>
      </c>
      <c r="J951">
        <f>+G951</f>
        <v>3.1000000308267772E-4</v>
      </c>
      <c r="P951">
        <f t="shared" ca="1" si="100"/>
        <v>2.9231157122834861E-3</v>
      </c>
      <c r="R951" t="s">
        <v>1474</v>
      </c>
      <c r="S951" s="2">
        <f t="shared" si="104"/>
        <v>29832.241300000002</v>
      </c>
      <c r="W951" s="5"/>
    </row>
    <row r="952" spans="1:36" x14ac:dyDescent="0.2">
      <c r="A952" s="10" t="s">
        <v>1259</v>
      </c>
      <c r="B952" s="16"/>
      <c r="C952" s="11">
        <v>44865.701000000001</v>
      </c>
      <c r="D952" s="11"/>
      <c r="E952">
        <f t="shared" si="102"/>
        <v>130.00069192424158</v>
      </c>
      <c r="F952">
        <f t="shared" si="101"/>
        <v>130</v>
      </c>
      <c r="G952">
        <f t="shared" si="103"/>
        <v>1.7250000018975697E-3</v>
      </c>
      <c r="I952">
        <f t="shared" ref="I952:I967" si="106">G952</f>
        <v>1.7250000018975697E-3</v>
      </c>
      <c r="P952">
        <f t="shared" ca="1" si="100"/>
        <v>3.0015808505831619E-3</v>
      </c>
      <c r="S952" s="2">
        <f t="shared" si="104"/>
        <v>29847.201000000001</v>
      </c>
      <c r="W952" s="5"/>
      <c r="AJ952" t="s">
        <v>1283</v>
      </c>
    </row>
    <row r="953" spans="1:36" x14ac:dyDescent="0.2">
      <c r="A953" s="10" t="s">
        <v>1259</v>
      </c>
      <c r="B953" s="16"/>
      <c r="C953" s="11">
        <v>44870.684999999998</v>
      </c>
      <c r="D953" s="11"/>
      <c r="E953">
        <f t="shared" si="102"/>
        <v>131.99985158726315</v>
      </c>
      <c r="F953">
        <f t="shared" si="101"/>
        <v>132</v>
      </c>
      <c r="G953">
        <f t="shared" si="103"/>
        <v>-3.7000000156695023E-4</v>
      </c>
      <c r="I953">
        <f t="shared" si="106"/>
        <v>-3.7000000156695023E-4</v>
      </c>
      <c r="P953">
        <f t="shared" ca="1" si="100"/>
        <v>3.0277358966830535E-3</v>
      </c>
      <c r="S953" s="2">
        <f t="shared" si="104"/>
        <v>29852.184999999998</v>
      </c>
      <c r="W953" s="5"/>
      <c r="AH953" t="s">
        <v>1277</v>
      </c>
      <c r="AJ953" t="s">
        <v>1212</v>
      </c>
    </row>
    <row r="954" spans="1:36" x14ac:dyDescent="0.2">
      <c r="A954" s="10" t="s">
        <v>1259</v>
      </c>
      <c r="B954" s="16"/>
      <c r="C954" s="11">
        <v>44870.694000000003</v>
      </c>
      <c r="D954" s="11"/>
      <c r="E954">
        <f t="shared" si="102"/>
        <v>132.00346162678525</v>
      </c>
      <c r="F954">
        <f t="shared" si="101"/>
        <v>132</v>
      </c>
      <c r="G954">
        <f t="shared" si="103"/>
        <v>8.6300000039045699E-3</v>
      </c>
      <c r="I954">
        <f t="shared" si="106"/>
        <v>8.6300000039045699E-3</v>
      </c>
      <c r="P954">
        <f t="shared" ca="1" si="100"/>
        <v>3.0277358966830535E-3</v>
      </c>
      <c r="S954" s="2">
        <f t="shared" si="104"/>
        <v>29852.194000000003</v>
      </c>
      <c r="W954" s="5"/>
      <c r="AJ954" t="s">
        <v>1283</v>
      </c>
    </row>
    <row r="955" spans="1:36" x14ac:dyDescent="0.2">
      <c r="A955" s="10" t="s">
        <v>1259</v>
      </c>
      <c r="B955" s="16"/>
      <c r="C955" s="11">
        <v>44875.673999999999</v>
      </c>
      <c r="D955" s="11"/>
      <c r="E955">
        <f t="shared" si="102"/>
        <v>134.00101682779763</v>
      </c>
      <c r="F955">
        <f t="shared" si="101"/>
        <v>134</v>
      </c>
      <c r="G955">
        <f t="shared" si="103"/>
        <v>2.5349999996251427E-3</v>
      </c>
      <c r="I955">
        <f t="shared" si="106"/>
        <v>2.5349999996251427E-3</v>
      </c>
      <c r="P955">
        <f t="shared" ca="1" si="100"/>
        <v>3.0538909427829455E-3</v>
      </c>
      <c r="S955" s="2">
        <f t="shared" si="104"/>
        <v>29857.173999999999</v>
      </c>
      <c r="W955" s="5"/>
      <c r="AJ955" t="s">
        <v>1288</v>
      </c>
    </row>
    <row r="956" spans="1:36" x14ac:dyDescent="0.2">
      <c r="A956" s="10" t="s">
        <v>1259</v>
      </c>
      <c r="B956" s="16"/>
      <c r="C956" s="11">
        <v>44875.678</v>
      </c>
      <c r="D956" s="11"/>
      <c r="E956">
        <f t="shared" si="102"/>
        <v>134.0026212898068</v>
      </c>
      <c r="F956">
        <f t="shared" si="101"/>
        <v>134</v>
      </c>
      <c r="G956">
        <f t="shared" si="103"/>
        <v>6.5350000004400499E-3</v>
      </c>
      <c r="I956">
        <f t="shared" si="106"/>
        <v>6.5350000004400499E-3</v>
      </c>
      <c r="P956">
        <f t="shared" ref="P956:P1019" ca="1" si="107">+C$11+C$12*F956</f>
        <v>3.0538909427829455E-3</v>
      </c>
      <c r="S956" s="2">
        <f t="shared" si="104"/>
        <v>29857.178</v>
      </c>
      <c r="W956" s="5"/>
      <c r="AJ956" t="s">
        <v>1283</v>
      </c>
    </row>
    <row r="957" spans="1:36" x14ac:dyDescent="0.2">
      <c r="A957" s="10" t="s">
        <v>1259</v>
      </c>
      <c r="B957" s="16"/>
      <c r="C957" s="11">
        <v>44875.68</v>
      </c>
      <c r="D957" s="11"/>
      <c r="E957">
        <f t="shared" si="102"/>
        <v>134.0034235208114</v>
      </c>
      <c r="F957">
        <f t="shared" si="101"/>
        <v>134</v>
      </c>
      <c r="G957">
        <f t="shared" si="103"/>
        <v>8.5350000008475035E-3</v>
      </c>
      <c r="I957">
        <f t="shared" si="106"/>
        <v>8.5350000008475035E-3</v>
      </c>
      <c r="P957">
        <f t="shared" ca="1" si="107"/>
        <v>3.0538909427829455E-3</v>
      </c>
      <c r="S957" s="2">
        <f t="shared" si="104"/>
        <v>29857.18</v>
      </c>
      <c r="W957" s="5"/>
      <c r="AJ957" t="s">
        <v>1283</v>
      </c>
    </row>
    <row r="958" spans="1:36" x14ac:dyDescent="0.2">
      <c r="A958" s="10" t="s">
        <v>1259</v>
      </c>
      <c r="B958" s="16"/>
      <c r="C958" s="11">
        <v>44875.682999999997</v>
      </c>
      <c r="D958" s="11"/>
      <c r="E958">
        <f t="shared" si="102"/>
        <v>134.0046268673168</v>
      </c>
      <c r="F958">
        <f t="shared" si="101"/>
        <v>134</v>
      </c>
      <c r="G958">
        <f t="shared" si="103"/>
        <v>1.1534999997820705E-2</v>
      </c>
      <c r="I958">
        <f t="shared" si="106"/>
        <v>1.1534999997820705E-2</v>
      </c>
      <c r="P958">
        <f t="shared" ca="1" si="107"/>
        <v>3.0538909427829455E-3</v>
      </c>
      <c r="S958" s="2">
        <f t="shared" si="104"/>
        <v>29857.182999999997</v>
      </c>
      <c r="W958" s="5"/>
      <c r="AJ958" t="s">
        <v>1283</v>
      </c>
    </row>
    <row r="959" spans="1:36" x14ac:dyDescent="0.2">
      <c r="A959" s="10" t="s">
        <v>1259</v>
      </c>
      <c r="B959" s="16"/>
      <c r="C959" s="11">
        <v>44880.658000000003</v>
      </c>
      <c r="D959" s="11"/>
      <c r="E959">
        <f t="shared" si="102"/>
        <v>136.0001764908221</v>
      </c>
      <c r="F959">
        <f t="shared" si="101"/>
        <v>136</v>
      </c>
      <c r="G959">
        <f t="shared" si="103"/>
        <v>4.400000034365803E-4</v>
      </c>
      <c r="I959">
        <f t="shared" si="106"/>
        <v>4.400000034365803E-4</v>
      </c>
      <c r="P959">
        <f t="shared" ca="1" si="107"/>
        <v>3.0800459888828376E-3</v>
      </c>
      <c r="S959" s="2">
        <f t="shared" si="104"/>
        <v>29862.158000000003</v>
      </c>
      <c r="W959" s="5"/>
      <c r="AJ959" t="s">
        <v>1283</v>
      </c>
    </row>
    <row r="960" spans="1:36" x14ac:dyDescent="0.2">
      <c r="A960" s="10" t="s">
        <v>1259</v>
      </c>
      <c r="B960" s="16"/>
      <c r="C960" s="11">
        <v>44880.667000000001</v>
      </c>
      <c r="D960" s="11"/>
      <c r="E960">
        <f t="shared" si="102"/>
        <v>136.0037865303413</v>
      </c>
      <c r="F960">
        <f t="shared" si="101"/>
        <v>136</v>
      </c>
      <c r="G960">
        <f t="shared" si="103"/>
        <v>9.4400000016321428E-3</v>
      </c>
      <c r="I960">
        <f t="shared" si="106"/>
        <v>9.4400000016321428E-3</v>
      </c>
      <c r="P960">
        <f t="shared" ca="1" si="107"/>
        <v>3.0800459888828376E-3</v>
      </c>
      <c r="S960" s="2">
        <f t="shared" si="104"/>
        <v>29862.167000000001</v>
      </c>
      <c r="W960" s="5"/>
      <c r="AJ960" t="s">
        <v>1283</v>
      </c>
    </row>
    <row r="961" spans="1:36" x14ac:dyDescent="0.2">
      <c r="A961" s="10" t="s">
        <v>1259</v>
      </c>
      <c r="B961" s="16"/>
      <c r="C961" s="11">
        <v>44885.642999999996</v>
      </c>
      <c r="D961" s="11"/>
      <c r="E961">
        <f t="shared" si="102"/>
        <v>137.99973726934451</v>
      </c>
      <c r="F961">
        <f t="shared" si="101"/>
        <v>138</v>
      </c>
      <c r="G961">
        <f t="shared" si="103"/>
        <v>-6.5500000346219167E-4</v>
      </c>
      <c r="I961">
        <f t="shared" si="106"/>
        <v>-6.5500000346219167E-4</v>
      </c>
      <c r="P961">
        <f t="shared" ca="1" si="107"/>
        <v>3.1062010349827297E-3</v>
      </c>
      <c r="S961" s="2">
        <f t="shared" si="104"/>
        <v>29867.142999999996</v>
      </c>
      <c r="W961" s="5"/>
    </row>
    <row r="962" spans="1:36" x14ac:dyDescent="0.2">
      <c r="A962" s="10" t="s">
        <v>1259</v>
      </c>
      <c r="B962" s="16"/>
      <c r="C962" s="11">
        <v>44885.652000000002</v>
      </c>
      <c r="D962" s="11"/>
      <c r="E962">
        <f t="shared" si="102"/>
        <v>138.00334730886661</v>
      </c>
      <c r="F962">
        <f t="shared" si="101"/>
        <v>138</v>
      </c>
      <c r="G962">
        <f t="shared" si="103"/>
        <v>8.3450000020093285E-3</v>
      </c>
      <c r="I962">
        <f t="shared" si="106"/>
        <v>8.3450000020093285E-3</v>
      </c>
      <c r="P962">
        <f t="shared" ca="1" si="107"/>
        <v>3.1062010349827297E-3</v>
      </c>
      <c r="S962" s="2">
        <f t="shared" si="104"/>
        <v>29867.152000000002</v>
      </c>
      <c r="W962" s="5"/>
      <c r="AJ962" t="s">
        <v>1283</v>
      </c>
    </row>
    <row r="963" spans="1:36" x14ac:dyDescent="0.2">
      <c r="A963" s="10" t="s">
        <v>1311</v>
      </c>
      <c r="B963" s="16"/>
      <c r="C963" s="11">
        <v>44895.627999999997</v>
      </c>
      <c r="D963" s="11"/>
      <c r="E963">
        <f t="shared" si="102"/>
        <v>142.00487555892806</v>
      </c>
      <c r="F963">
        <f t="shared" si="101"/>
        <v>142</v>
      </c>
      <c r="G963">
        <f t="shared" si="103"/>
        <v>1.2154999996710103E-2</v>
      </c>
      <c r="I963">
        <f t="shared" si="106"/>
        <v>1.2154999996710103E-2</v>
      </c>
      <c r="P963">
        <f t="shared" ca="1" si="107"/>
        <v>3.1585111271825133E-3</v>
      </c>
      <c r="S963" s="2">
        <f t="shared" si="104"/>
        <v>29877.127999999997</v>
      </c>
      <c r="W963" s="5"/>
    </row>
    <row r="964" spans="1:36" x14ac:dyDescent="0.2">
      <c r="A964" s="10" t="s">
        <v>1311</v>
      </c>
      <c r="B964" s="16"/>
      <c r="C964" s="11">
        <v>44910.582999999999</v>
      </c>
      <c r="D964" s="11"/>
      <c r="E964">
        <f t="shared" si="102"/>
        <v>148.00355789450401</v>
      </c>
      <c r="F964">
        <f t="shared" si="101"/>
        <v>148</v>
      </c>
      <c r="G964">
        <f t="shared" si="103"/>
        <v>8.8699999978416599E-3</v>
      </c>
      <c r="I964">
        <f t="shared" si="106"/>
        <v>8.8699999978416599E-3</v>
      </c>
      <c r="P964">
        <f t="shared" ca="1" si="107"/>
        <v>3.2369762654821891E-3</v>
      </c>
      <c r="S964" s="2">
        <f t="shared" si="104"/>
        <v>29892.082999999999</v>
      </c>
      <c r="W964" s="5"/>
    </row>
    <row r="965" spans="1:36" x14ac:dyDescent="0.2">
      <c r="A965" s="10" t="s">
        <v>1311</v>
      </c>
      <c r="B965" s="16"/>
      <c r="C965" s="11">
        <v>44930.516000000003</v>
      </c>
      <c r="D965" s="11"/>
      <c r="E965">
        <f t="shared" si="102"/>
        <v>155.99899320009067</v>
      </c>
      <c r="F965">
        <f t="shared" si="101"/>
        <v>156</v>
      </c>
      <c r="G965">
        <f t="shared" si="103"/>
        <v>-2.5099999984377064E-3</v>
      </c>
      <c r="I965">
        <f t="shared" si="106"/>
        <v>-2.5099999984377064E-3</v>
      </c>
      <c r="P965">
        <f t="shared" ca="1" si="107"/>
        <v>3.3415964498817565E-3</v>
      </c>
      <c r="S965" s="2">
        <f t="shared" si="104"/>
        <v>29912.016000000003</v>
      </c>
      <c r="W965" s="5"/>
    </row>
    <row r="966" spans="1:36" x14ac:dyDescent="0.2">
      <c r="A966" s="10" t="s">
        <v>1312</v>
      </c>
      <c r="B966" s="16"/>
      <c r="C966" s="11">
        <v>44970.406999999999</v>
      </c>
      <c r="D966" s="11"/>
      <c r="E966">
        <f t="shared" si="102"/>
        <v>171.999891698814</v>
      </c>
      <c r="F966">
        <f t="shared" si="101"/>
        <v>172</v>
      </c>
      <c r="G966">
        <f t="shared" si="103"/>
        <v>-2.7000000409316272E-4</v>
      </c>
      <c r="I966">
        <f t="shared" si="106"/>
        <v>-2.7000000409316272E-4</v>
      </c>
      <c r="P966">
        <f t="shared" ca="1" si="107"/>
        <v>3.5508368186808917E-3</v>
      </c>
      <c r="S966" s="2">
        <f t="shared" si="104"/>
        <v>29951.906999999999</v>
      </c>
      <c r="W966" s="5"/>
    </row>
    <row r="967" spans="1:36" x14ac:dyDescent="0.2">
      <c r="A967" s="10" t="s">
        <v>1312</v>
      </c>
      <c r="B967" s="16"/>
      <c r="C967" s="11">
        <v>44970.411999999997</v>
      </c>
      <c r="D967" s="11"/>
      <c r="E967">
        <f t="shared" si="102"/>
        <v>172.001897276324</v>
      </c>
      <c r="F967">
        <f t="shared" si="101"/>
        <v>172</v>
      </c>
      <c r="G967">
        <f t="shared" si="103"/>
        <v>4.7299999932874925E-3</v>
      </c>
      <c r="I967">
        <f t="shared" si="106"/>
        <v>4.7299999932874925E-3</v>
      </c>
      <c r="P967">
        <f t="shared" ca="1" si="107"/>
        <v>3.5508368186808917E-3</v>
      </c>
      <c r="S967" s="2">
        <f t="shared" si="104"/>
        <v>29951.911999999997</v>
      </c>
      <c r="W967" s="5"/>
    </row>
    <row r="968" spans="1:36" x14ac:dyDescent="0.2">
      <c r="A968" s="10" t="s">
        <v>1305</v>
      </c>
      <c r="B968" s="16"/>
      <c r="C968" s="11">
        <v>44980.383000000002</v>
      </c>
      <c r="D968" s="11"/>
      <c r="E968">
        <f t="shared" si="102"/>
        <v>176.00141994887838</v>
      </c>
      <c r="F968">
        <f t="shared" si="101"/>
        <v>176</v>
      </c>
      <c r="G968">
        <f t="shared" si="103"/>
        <v>3.5399999978835694E-3</v>
      </c>
      <c r="I968">
        <f>+G968</f>
        <v>3.5399999978835694E-3</v>
      </c>
      <c r="P968">
        <f t="shared" ca="1" si="107"/>
        <v>3.6031469108806754E-3</v>
      </c>
      <c r="S968" s="2">
        <f t="shared" si="104"/>
        <v>29961.883000000002</v>
      </c>
      <c r="W968" s="5"/>
    </row>
    <row r="969" spans="1:36" x14ac:dyDescent="0.2">
      <c r="A969" s="10" t="s">
        <v>1312</v>
      </c>
      <c r="B969" s="16"/>
      <c r="C969" s="11">
        <v>44985.366999999998</v>
      </c>
      <c r="D969" s="11"/>
      <c r="E969">
        <f t="shared" si="102"/>
        <v>178.00057961189995</v>
      </c>
      <c r="F969">
        <f t="shared" ref="F969:F1032" si="108">ROUND(2*E969,0)/2</f>
        <v>178</v>
      </c>
      <c r="G969">
        <f t="shared" si="103"/>
        <v>1.4450000016950071E-3</v>
      </c>
      <c r="I969">
        <f>G969</f>
        <v>1.4450000016950071E-3</v>
      </c>
      <c r="P969">
        <f t="shared" ca="1" si="107"/>
        <v>3.6293019569805674E-3</v>
      </c>
      <c r="S969" s="2">
        <f t="shared" si="104"/>
        <v>29966.866999999998</v>
      </c>
      <c r="W969" s="5"/>
    </row>
    <row r="970" spans="1:36" x14ac:dyDescent="0.2">
      <c r="A970" s="10" t="s">
        <v>1305</v>
      </c>
      <c r="B970" s="16"/>
      <c r="C970" s="11">
        <v>44985.368999999999</v>
      </c>
      <c r="D970" s="11"/>
      <c r="E970">
        <f t="shared" si="102"/>
        <v>178.00138184290452</v>
      </c>
      <c r="F970">
        <f t="shared" si="108"/>
        <v>178</v>
      </c>
      <c r="G970">
        <f t="shared" si="103"/>
        <v>3.4450000021024607E-3</v>
      </c>
      <c r="I970">
        <f>+G970</f>
        <v>3.4450000021024607E-3</v>
      </c>
      <c r="P970">
        <f t="shared" ca="1" si="107"/>
        <v>3.6293019569805674E-3</v>
      </c>
      <c r="S970" s="2">
        <f t="shared" si="104"/>
        <v>29966.868999999999</v>
      </c>
      <c r="W970" s="5"/>
    </row>
    <row r="971" spans="1:36" x14ac:dyDescent="0.2">
      <c r="A971" s="10" t="s">
        <v>1312</v>
      </c>
      <c r="B971" s="16"/>
      <c r="C971" s="11">
        <v>44995.345000000001</v>
      </c>
      <c r="D971" s="11"/>
      <c r="E971">
        <f t="shared" si="102"/>
        <v>182.0029100929689</v>
      </c>
      <c r="F971">
        <f t="shared" si="108"/>
        <v>182</v>
      </c>
      <c r="G971">
        <f t="shared" si="103"/>
        <v>7.2550000040791929E-3</v>
      </c>
      <c r="I971">
        <f>G971</f>
        <v>7.2550000040791929E-3</v>
      </c>
      <c r="P971">
        <f t="shared" ca="1" si="107"/>
        <v>3.6816120491803511E-3</v>
      </c>
      <c r="S971" s="2">
        <f t="shared" si="104"/>
        <v>29976.845000000001</v>
      </c>
      <c r="W971" s="5"/>
    </row>
    <row r="972" spans="1:36" x14ac:dyDescent="0.2">
      <c r="A972" s="10" t="s">
        <v>1313</v>
      </c>
      <c r="B972" s="16"/>
      <c r="C972" s="11">
        <v>45010.290999999997</v>
      </c>
      <c r="D972" s="11"/>
      <c r="E972">
        <f t="shared" si="102"/>
        <v>187.99798238902275</v>
      </c>
      <c r="F972">
        <f t="shared" si="108"/>
        <v>188</v>
      </c>
      <c r="G972">
        <f t="shared" si="103"/>
        <v>-5.0300000002607703E-3</v>
      </c>
      <c r="I972">
        <f>G972</f>
        <v>-5.0300000002607703E-3</v>
      </c>
      <c r="P972">
        <f t="shared" ca="1" si="107"/>
        <v>3.7600771874800269E-3</v>
      </c>
      <c r="S972" s="2">
        <f t="shared" si="104"/>
        <v>29991.790999999997</v>
      </c>
      <c r="W972" s="5"/>
      <c r="AD972" t="s">
        <v>1298</v>
      </c>
    </row>
    <row r="973" spans="1:36" x14ac:dyDescent="0.2">
      <c r="A973" s="10" t="s">
        <v>1305</v>
      </c>
      <c r="B973" s="16"/>
      <c r="C973" s="11">
        <v>45015.286999999997</v>
      </c>
      <c r="D973" s="11"/>
      <c r="E973">
        <f t="shared" si="102"/>
        <v>190.00195543807183</v>
      </c>
      <c r="F973">
        <f t="shared" si="108"/>
        <v>190</v>
      </c>
      <c r="G973">
        <f t="shared" si="103"/>
        <v>4.8749999987194315E-3</v>
      </c>
      <c r="I973">
        <f>+G973</f>
        <v>4.8749999987194315E-3</v>
      </c>
      <c r="P973">
        <f t="shared" ca="1" si="107"/>
        <v>3.7862322335799189E-3</v>
      </c>
      <c r="S973" s="2">
        <f t="shared" si="104"/>
        <v>29996.786999999997</v>
      </c>
      <c r="W973" s="5"/>
    </row>
    <row r="974" spans="1:36" x14ac:dyDescent="0.2">
      <c r="A974" s="10" t="s">
        <v>1259</v>
      </c>
      <c r="B974" s="16"/>
      <c r="C974" s="11">
        <v>45022.762999999999</v>
      </c>
      <c r="D974" s="11"/>
      <c r="E974">
        <f t="shared" si="102"/>
        <v>193.00069493260708</v>
      </c>
      <c r="F974">
        <f t="shared" si="108"/>
        <v>193</v>
      </c>
      <c r="G974">
        <f t="shared" si="103"/>
        <v>1.7325000007986091E-3</v>
      </c>
      <c r="I974">
        <f>G974</f>
        <v>1.7325000007986091E-3</v>
      </c>
      <c r="P974">
        <f t="shared" ca="1" si="107"/>
        <v>3.8254648027297566E-3</v>
      </c>
      <c r="S974" s="2">
        <f t="shared" si="104"/>
        <v>30004.262999999999</v>
      </c>
      <c r="W974" s="5"/>
      <c r="AH974" t="s">
        <v>1308</v>
      </c>
      <c r="AJ974" t="s">
        <v>1260</v>
      </c>
    </row>
    <row r="975" spans="1:36" x14ac:dyDescent="0.2">
      <c r="A975" s="10" t="s">
        <v>1305</v>
      </c>
      <c r="B975" s="16"/>
      <c r="C975" s="11">
        <v>45037.716999999997</v>
      </c>
      <c r="D975" s="11"/>
      <c r="E975">
        <f t="shared" si="102"/>
        <v>198.99897615267926</v>
      </c>
      <c r="F975">
        <f t="shared" si="108"/>
        <v>199</v>
      </c>
      <c r="G975">
        <f t="shared" si="103"/>
        <v>-2.5525000019115396E-3</v>
      </c>
      <c r="I975">
        <f>+G975</f>
        <v>-2.5525000019115396E-3</v>
      </c>
      <c r="P975">
        <f t="shared" ca="1" si="107"/>
        <v>3.9039299410294323E-3</v>
      </c>
      <c r="S975" s="2">
        <f t="shared" si="104"/>
        <v>30019.216999999997</v>
      </c>
      <c r="W975" s="5"/>
      <c r="AD975" t="s">
        <v>1298</v>
      </c>
    </row>
    <row r="976" spans="1:36" x14ac:dyDescent="0.2">
      <c r="A976" s="10" t="s">
        <v>1305</v>
      </c>
      <c r="B976" s="16"/>
      <c r="C976" s="11">
        <v>45052.678999999996</v>
      </c>
      <c r="D976" s="11"/>
      <c r="E976">
        <f t="shared" si="102"/>
        <v>205.00046629676979</v>
      </c>
      <c r="F976">
        <f t="shared" si="108"/>
        <v>205</v>
      </c>
      <c r="G976">
        <f t="shared" si="103"/>
        <v>1.1624999970081262E-3</v>
      </c>
      <c r="I976">
        <f>+G976</f>
        <v>1.1624999970081262E-3</v>
      </c>
      <c r="P976">
        <f t="shared" ca="1" si="107"/>
        <v>3.9823950793291081E-3</v>
      </c>
      <c r="S976" s="2">
        <f t="shared" si="104"/>
        <v>30034.178999999996</v>
      </c>
      <c r="W976" s="5"/>
    </row>
    <row r="977" spans="1:36" x14ac:dyDescent="0.2">
      <c r="A977" s="10" t="s">
        <v>1314</v>
      </c>
      <c r="B977" s="16"/>
      <c r="C977" s="11">
        <v>45092.576000000001</v>
      </c>
      <c r="D977" s="11"/>
      <c r="E977">
        <f t="shared" si="102"/>
        <v>221.00377148850981</v>
      </c>
      <c r="F977">
        <f t="shared" si="108"/>
        <v>221</v>
      </c>
      <c r="G977">
        <f t="shared" si="103"/>
        <v>9.4024999998509884E-3</v>
      </c>
      <c r="I977">
        <f>G977</f>
        <v>9.4024999998509884E-3</v>
      </c>
      <c r="P977">
        <f t="shared" ca="1" si="107"/>
        <v>4.1916354481282437E-3</v>
      </c>
      <c r="S977" s="2">
        <f t="shared" si="104"/>
        <v>30074.076000000001</v>
      </c>
      <c r="W977" s="5"/>
    </row>
    <row r="978" spans="1:36" x14ac:dyDescent="0.2">
      <c r="A978" s="10" t="s">
        <v>1314</v>
      </c>
      <c r="B978" s="16"/>
      <c r="C978" s="11">
        <v>45097.555999999997</v>
      </c>
      <c r="D978" s="11"/>
      <c r="E978">
        <f t="shared" si="102"/>
        <v>223.00132668952222</v>
      </c>
      <c r="F978">
        <f t="shared" si="108"/>
        <v>223</v>
      </c>
      <c r="G978">
        <f t="shared" si="103"/>
        <v>3.3074999955715612E-3</v>
      </c>
      <c r="I978">
        <f>G978</f>
        <v>3.3074999955715612E-3</v>
      </c>
      <c r="P978">
        <f t="shared" ca="1" si="107"/>
        <v>4.2177904942281349E-3</v>
      </c>
      <c r="S978" s="2">
        <f t="shared" si="104"/>
        <v>30079.055999999997</v>
      </c>
      <c r="W978" s="5"/>
    </row>
    <row r="979" spans="1:36" x14ac:dyDescent="0.2">
      <c r="A979" s="10" t="s">
        <v>1315</v>
      </c>
      <c r="B979" s="16"/>
      <c r="C979" s="11">
        <v>45102.54</v>
      </c>
      <c r="D979" s="11"/>
      <c r="E979">
        <f t="shared" si="102"/>
        <v>225.00048635254669</v>
      </c>
      <c r="F979">
        <f t="shared" si="108"/>
        <v>225</v>
      </c>
      <c r="G979">
        <f t="shared" si="103"/>
        <v>1.2124999993829988E-3</v>
      </c>
      <c r="I979">
        <f>+G979</f>
        <v>1.2124999993829988E-3</v>
      </c>
      <c r="P979">
        <f t="shared" ca="1" si="107"/>
        <v>4.2439455403280269E-3</v>
      </c>
      <c r="S979" s="2">
        <f t="shared" si="104"/>
        <v>30084.04</v>
      </c>
      <c r="W979" s="5"/>
    </row>
    <row r="980" spans="1:36" x14ac:dyDescent="0.2">
      <c r="A980" s="56" t="s">
        <v>2772</v>
      </c>
      <c r="B980" s="57" t="s">
        <v>1438</v>
      </c>
      <c r="C980" s="56">
        <v>45117.502</v>
      </c>
      <c r="D980" s="56" t="s">
        <v>1455</v>
      </c>
      <c r="E980">
        <f t="shared" si="102"/>
        <v>231.00197649663721</v>
      </c>
      <c r="F980">
        <f t="shared" si="108"/>
        <v>231</v>
      </c>
      <c r="G980">
        <f t="shared" si="103"/>
        <v>4.9274999983026646E-3</v>
      </c>
      <c r="I980">
        <f>G980</f>
        <v>4.9274999983026646E-3</v>
      </c>
      <c r="P980">
        <f t="shared" ca="1" si="107"/>
        <v>4.3224106786277031E-3</v>
      </c>
      <c r="S980" s="2">
        <f t="shared" si="104"/>
        <v>30099.002</v>
      </c>
      <c r="W980" s="5"/>
      <c r="AH980" t="s">
        <v>1213</v>
      </c>
      <c r="AJ980" t="s">
        <v>1212</v>
      </c>
    </row>
    <row r="981" spans="1:36" x14ac:dyDescent="0.2">
      <c r="A981" s="10" t="s">
        <v>1316</v>
      </c>
      <c r="B981" s="16"/>
      <c r="C981" s="11">
        <v>45122.485999999997</v>
      </c>
      <c r="D981" s="11"/>
      <c r="E981">
        <f t="shared" ref="E981:E1044" si="109">+(C981-C$7)/C$8</f>
        <v>233.00113615965878</v>
      </c>
      <c r="F981">
        <f t="shared" si="108"/>
        <v>233</v>
      </c>
      <c r="G981">
        <f t="shared" ref="G981:G1044" si="110">+C981-(C$7+F981*C$8)</f>
        <v>2.8324999948381446E-3</v>
      </c>
      <c r="I981">
        <f>G981</f>
        <v>2.8324999948381446E-3</v>
      </c>
      <c r="P981">
        <f t="shared" ca="1" si="107"/>
        <v>4.3485657247275943E-3</v>
      </c>
      <c r="S981" s="2">
        <f t="shared" ref="S981:S1044" si="111">+C981-15018.5</f>
        <v>30103.985999999997</v>
      </c>
      <c r="W981" s="5"/>
      <c r="AD981" t="s">
        <v>1298</v>
      </c>
    </row>
    <row r="982" spans="1:36" x14ac:dyDescent="0.2">
      <c r="A982" s="56" t="s">
        <v>1131</v>
      </c>
      <c r="B982" s="57" t="s">
        <v>1438</v>
      </c>
      <c r="C982" s="56">
        <v>45122.491999999998</v>
      </c>
      <c r="D982" s="56" t="s">
        <v>1455</v>
      </c>
      <c r="E982">
        <f t="shared" si="109"/>
        <v>233.00354285267252</v>
      </c>
      <c r="F982">
        <f t="shared" si="108"/>
        <v>233</v>
      </c>
      <c r="G982">
        <f t="shared" si="110"/>
        <v>8.8324999960605055E-3</v>
      </c>
      <c r="I982">
        <f>G982</f>
        <v>8.8324999960605055E-3</v>
      </c>
      <c r="P982">
        <f t="shared" ca="1" si="107"/>
        <v>4.3485657247275943E-3</v>
      </c>
      <c r="S982" s="2">
        <f t="shared" si="111"/>
        <v>30103.991999999998</v>
      </c>
      <c r="W982" s="5"/>
    </row>
    <row r="983" spans="1:36" x14ac:dyDescent="0.2">
      <c r="A983" s="10" t="s">
        <v>1316</v>
      </c>
      <c r="B983" s="16"/>
      <c r="C983" s="11">
        <v>45167.375999999997</v>
      </c>
      <c r="D983" s="11"/>
      <c r="E983">
        <f t="shared" si="109"/>
        <v>251.00721105393953</v>
      </c>
      <c r="F983">
        <f t="shared" si="108"/>
        <v>251</v>
      </c>
      <c r="G983">
        <f t="shared" si="110"/>
        <v>1.7977499999688007E-2</v>
      </c>
      <c r="I983">
        <f>G983</f>
        <v>1.7977499999688007E-2</v>
      </c>
      <c r="P983">
        <f t="shared" ca="1" si="107"/>
        <v>4.583961139626622E-3</v>
      </c>
      <c r="S983" s="2">
        <f t="shared" si="111"/>
        <v>30148.875999999997</v>
      </c>
      <c r="W983" s="5"/>
      <c r="AD983" t="s">
        <v>1298</v>
      </c>
    </row>
    <row r="984" spans="1:36" x14ac:dyDescent="0.2">
      <c r="A984" s="56" t="s">
        <v>1131</v>
      </c>
      <c r="B984" s="57" t="s">
        <v>1438</v>
      </c>
      <c r="C984" s="56">
        <v>45172.347999999998</v>
      </c>
      <c r="D984" s="56" t="s">
        <v>1455</v>
      </c>
      <c r="E984">
        <f t="shared" si="109"/>
        <v>253.00155733093649</v>
      </c>
      <c r="F984">
        <f t="shared" si="108"/>
        <v>253</v>
      </c>
      <c r="G984">
        <f t="shared" si="110"/>
        <v>3.8825000010547228E-3</v>
      </c>
      <c r="J984">
        <f>+G984</f>
        <v>3.8825000010547228E-3</v>
      </c>
      <c r="P984">
        <f t="shared" ca="1" si="107"/>
        <v>4.6101161857265132E-3</v>
      </c>
      <c r="S984" s="2">
        <f t="shared" si="111"/>
        <v>30153.847999999998</v>
      </c>
      <c r="W984" s="5"/>
      <c r="AH984" t="s">
        <v>1213</v>
      </c>
      <c r="AJ984" t="s">
        <v>1212</v>
      </c>
    </row>
    <row r="985" spans="1:36" x14ac:dyDescent="0.2">
      <c r="A985" s="10" t="s">
        <v>1425</v>
      </c>
      <c r="B985" s="16"/>
      <c r="C985" s="11">
        <v>45179.825199999999</v>
      </c>
      <c r="D985" s="11"/>
      <c r="E985">
        <f t="shared" si="109"/>
        <v>256.00077816407395</v>
      </c>
      <c r="F985">
        <f t="shared" si="108"/>
        <v>256</v>
      </c>
      <c r="G985">
        <f t="shared" si="110"/>
        <v>1.9400000019231811E-3</v>
      </c>
      <c r="J985">
        <f>+G985</f>
        <v>1.9400000019231811E-3</v>
      </c>
      <c r="P985">
        <f t="shared" ca="1" si="107"/>
        <v>4.6493487548763517E-3</v>
      </c>
      <c r="R985" t="s">
        <v>1474</v>
      </c>
      <c r="S985" s="2">
        <f t="shared" si="111"/>
        <v>30161.325199999999</v>
      </c>
      <c r="W985" s="5"/>
    </row>
    <row r="986" spans="1:36" x14ac:dyDescent="0.2">
      <c r="A986" s="10" t="s">
        <v>1259</v>
      </c>
      <c r="B986" s="16"/>
      <c r="C986" s="11">
        <v>45199.771000000001</v>
      </c>
      <c r="D986" s="11"/>
      <c r="E986">
        <f t="shared" si="109"/>
        <v>264.0013477480876</v>
      </c>
      <c r="F986">
        <f t="shared" si="108"/>
        <v>264</v>
      </c>
      <c r="G986">
        <f t="shared" si="110"/>
        <v>3.3600000024307519E-3</v>
      </c>
      <c r="I986">
        <f>G986</f>
        <v>3.3600000024307519E-3</v>
      </c>
      <c r="P986">
        <f t="shared" ca="1" si="107"/>
        <v>4.7539689392759182E-3</v>
      </c>
      <c r="S986" s="2">
        <f t="shared" si="111"/>
        <v>30181.271000000001</v>
      </c>
      <c r="W986" s="5"/>
      <c r="AH986" t="s">
        <v>1289</v>
      </c>
      <c r="AJ986" t="s">
        <v>1260</v>
      </c>
    </row>
    <row r="987" spans="1:36" x14ac:dyDescent="0.2">
      <c r="A987" s="10" t="s">
        <v>1426</v>
      </c>
      <c r="B987" s="16"/>
      <c r="C987" s="11">
        <v>45229.685299999997</v>
      </c>
      <c r="D987" s="11"/>
      <c r="E987">
        <f t="shared" si="109"/>
        <v>276.00043721589628</v>
      </c>
      <c r="F987">
        <f t="shared" si="108"/>
        <v>276</v>
      </c>
      <c r="G987">
        <f t="shared" si="110"/>
        <v>1.0899999979301356E-3</v>
      </c>
      <c r="J987">
        <f>+G987</f>
        <v>1.0899999979301356E-3</v>
      </c>
      <c r="P987">
        <f t="shared" ca="1" si="107"/>
        <v>4.9108992158752706E-3</v>
      </c>
      <c r="R987" t="s">
        <v>1474</v>
      </c>
      <c r="S987" s="2">
        <f t="shared" si="111"/>
        <v>30211.185299999997</v>
      </c>
      <c r="W987" s="5"/>
    </row>
    <row r="988" spans="1:36" x14ac:dyDescent="0.2">
      <c r="A988" s="14" t="s">
        <v>1426</v>
      </c>
      <c r="B988" s="36" t="s">
        <v>1438</v>
      </c>
      <c r="C988" s="14">
        <v>45229.686600000001</v>
      </c>
      <c r="D988" s="14" t="s">
        <v>1474</v>
      </c>
      <c r="E988">
        <f t="shared" si="109"/>
        <v>276.00095866605056</v>
      </c>
      <c r="F988">
        <f t="shared" si="108"/>
        <v>276</v>
      </c>
      <c r="G988">
        <f t="shared" si="110"/>
        <v>2.3900000014691614E-3</v>
      </c>
      <c r="J988">
        <f>+G988</f>
        <v>2.3900000014691614E-3</v>
      </c>
      <c r="P988">
        <f t="shared" ca="1" si="107"/>
        <v>4.9108992158752706E-3</v>
      </c>
      <c r="R988" t="s">
        <v>1474</v>
      </c>
      <c r="S988" s="2">
        <f t="shared" si="111"/>
        <v>30211.186600000001</v>
      </c>
      <c r="W988" s="5"/>
    </row>
    <row r="989" spans="1:36" x14ac:dyDescent="0.2">
      <c r="A989" s="14" t="s">
        <v>1426</v>
      </c>
      <c r="B989" s="36" t="s">
        <v>1438</v>
      </c>
      <c r="C989" s="14">
        <v>45229.687400000003</v>
      </c>
      <c r="D989" s="14" t="s">
        <v>1474</v>
      </c>
      <c r="E989">
        <f t="shared" si="109"/>
        <v>276.00127955845295</v>
      </c>
      <c r="F989">
        <f t="shared" si="108"/>
        <v>276</v>
      </c>
      <c r="G989">
        <f t="shared" si="110"/>
        <v>3.1900000030873343E-3</v>
      </c>
      <c r="J989">
        <f>+G989</f>
        <v>3.1900000030873343E-3</v>
      </c>
      <c r="P989">
        <f t="shared" ca="1" si="107"/>
        <v>4.9108992158752706E-3</v>
      </c>
      <c r="R989" t="s">
        <v>1474</v>
      </c>
      <c r="S989" s="2">
        <f t="shared" si="111"/>
        <v>30211.187400000003</v>
      </c>
      <c r="W989" s="5"/>
    </row>
    <row r="990" spans="1:36" x14ac:dyDescent="0.2">
      <c r="A990" s="10" t="s">
        <v>1259</v>
      </c>
      <c r="B990" s="16"/>
      <c r="C990" s="11">
        <v>45229.688000000002</v>
      </c>
      <c r="D990" s="11"/>
      <c r="E990">
        <f t="shared" si="109"/>
        <v>276.00152022775404</v>
      </c>
      <c r="F990">
        <f t="shared" si="108"/>
        <v>276</v>
      </c>
      <c r="G990">
        <f t="shared" si="110"/>
        <v>3.7900000024819747E-3</v>
      </c>
      <c r="I990">
        <f>G990</f>
        <v>3.7900000024819747E-3</v>
      </c>
      <c r="P990">
        <f t="shared" ca="1" si="107"/>
        <v>4.9108992158752706E-3</v>
      </c>
      <c r="S990" s="2">
        <f t="shared" si="111"/>
        <v>30211.188000000002</v>
      </c>
      <c r="W990" s="5"/>
      <c r="AH990" t="s">
        <v>1324</v>
      </c>
      <c r="AJ990" t="s">
        <v>1212</v>
      </c>
    </row>
    <row r="991" spans="1:36" x14ac:dyDescent="0.2">
      <c r="A991" s="14" t="s">
        <v>1426</v>
      </c>
      <c r="B991" s="36" t="s">
        <v>1438</v>
      </c>
      <c r="C991" s="14">
        <v>45259.6034</v>
      </c>
      <c r="D991" s="14" t="s">
        <v>1474</v>
      </c>
      <c r="E991">
        <f t="shared" si="109"/>
        <v>288.00105092261566</v>
      </c>
      <c r="F991">
        <f t="shared" si="108"/>
        <v>288</v>
      </c>
      <c r="G991">
        <f t="shared" si="110"/>
        <v>2.6199999992968515E-3</v>
      </c>
      <c r="J991">
        <f>+G991</f>
        <v>2.6199999992968515E-3</v>
      </c>
      <c r="P991">
        <f t="shared" ca="1" si="107"/>
        <v>5.0678294924746212E-3</v>
      </c>
      <c r="R991" t="s">
        <v>1474</v>
      </c>
      <c r="S991" s="2">
        <f t="shared" si="111"/>
        <v>30241.1034</v>
      </c>
      <c r="W991" s="5"/>
    </row>
    <row r="992" spans="1:36" x14ac:dyDescent="0.2">
      <c r="A992" s="10" t="s">
        <v>1426</v>
      </c>
      <c r="B992" s="16"/>
      <c r="C992" s="11">
        <v>45259.603499999997</v>
      </c>
      <c r="D992" s="11"/>
      <c r="E992">
        <f t="shared" si="109"/>
        <v>288.00109103416492</v>
      </c>
      <c r="F992">
        <f t="shared" si="108"/>
        <v>288</v>
      </c>
      <c r="G992">
        <f t="shared" si="110"/>
        <v>2.719999996770639E-3</v>
      </c>
      <c r="J992">
        <f>+G992</f>
        <v>2.719999996770639E-3</v>
      </c>
      <c r="P992">
        <f t="shared" ca="1" si="107"/>
        <v>5.0678294924746212E-3</v>
      </c>
      <c r="R992" t="s">
        <v>1474</v>
      </c>
      <c r="S992" s="2">
        <f t="shared" si="111"/>
        <v>30241.103499999997</v>
      </c>
      <c r="W992" s="5"/>
    </row>
    <row r="993" spans="1:36" x14ac:dyDescent="0.2">
      <c r="A993" s="14" t="s">
        <v>1426</v>
      </c>
      <c r="B993" s="36" t="s">
        <v>1438</v>
      </c>
      <c r="C993" s="14">
        <v>45264.590900000003</v>
      </c>
      <c r="D993" s="14" t="s">
        <v>1474</v>
      </c>
      <c r="E993">
        <f t="shared" si="109"/>
        <v>290.00161448989746</v>
      </c>
      <c r="F993">
        <f t="shared" si="108"/>
        <v>290</v>
      </c>
      <c r="G993">
        <f t="shared" si="110"/>
        <v>4.0250000020023435E-3</v>
      </c>
      <c r="J993">
        <f>+G993</f>
        <v>4.0250000020023435E-3</v>
      </c>
      <c r="P993">
        <f t="shared" ca="1" si="107"/>
        <v>5.0939845385745133E-3</v>
      </c>
      <c r="R993" t="s">
        <v>1474</v>
      </c>
      <c r="S993" s="2">
        <f t="shared" si="111"/>
        <v>30246.090900000003</v>
      </c>
      <c r="W993" s="5"/>
    </row>
    <row r="994" spans="1:36" x14ac:dyDescent="0.2">
      <c r="A994" s="14" t="s">
        <v>1426</v>
      </c>
      <c r="B994" s="36" t="s">
        <v>1438</v>
      </c>
      <c r="C994" s="14">
        <v>45264.590900000003</v>
      </c>
      <c r="D994" s="14" t="s">
        <v>1474</v>
      </c>
      <c r="E994">
        <f t="shared" si="109"/>
        <v>290.00161448989746</v>
      </c>
      <c r="F994">
        <f t="shared" si="108"/>
        <v>290</v>
      </c>
      <c r="G994">
        <f t="shared" si="110"/>
        <v>4.0250000020023435E-3</v>
      </c>
      <c r="J994">
        <f>+G994</f>
        <v>4.0250000020023435E-3</v>
      </c>
      <c r="P994">
        <f t="shared" ca="1" si="107"/>
        <v>5.0939845385745133E-3</v>
      </c>
      <c r="R994" t="s">
        <v>1474</v>
      </c>
      <c r="S994" s="2">
        <f t="shared" si="111"/>
        <v>30246.090900000003</v>
      </c>
      <c r="W994" s="5"/>
    </row>
    <row r="995" spans="1:36" x14ac:dyDescent="0.2">
      <c r="A995" s="10" t="s">
        <v>1426</v>
      </c>
      <c r="B995" s="16"/>
      <c r="C995" s="11">
        <v>45264.591</v>
      </c>
      <c r="D995" s="11"/>
      <c r="E995">
        <f t="shared" si="109"/>
        <v>290.00165460144666</v>
      </c>
      <c r="F995">
        <f t="shared" si="108"/>
        <v>290</v>
      </c>
      <c r="G995">
        <f t="shared" si="110"/>
        <v>4.1249999994761311E-3</v>
      </c>
      <c r="J995">
        <f>+G995</f>
        <v>4.1249999994761311E-3</v>
      </c>
      <c r="P995">
        <f t="shared" ca="1" si="107"/>
        <v>5.0939845385745133E-3</v>
      </c>
      <c r="R995" t="s">
        <v>1474</v>
      </c>
      <c r="S995" s="2">
        <f t="shared" si="111"/>
        <v>30246.091</v>
      </c>
      <c r="W995" s="5"/>
    </row>
    <row r="996" spans="1:36" x14ac:dyDescent="0.2">
      <c r="A996" s="56" t="s">
        <v>1131</v>
      </c>
      <c r="B996" s="57" t="s">
        <v>1438</v>
      </c>
      <c r="C996" s="56">
        <v>45264.595999999998</v>
      </c>
      <c r="D996" s="56" t="s">
        <v>1455</v>
      </c>
      <c r="E996">
        <f t="shared" si="109"/>
        <v>290.00366017895669</v>
      </c>
      <c r="F996">
        <f t="shared" si="108"/>
        <v>290</v>
      </c>
      <c r="G996">
        <f t="shared" si="110"/>
        <v>9.1249999968567863E-3</v>
      </c>
      <c r="I996">
        <f t="shared" ref="I996:I1006" si="112">G996</f>
        <v>9.1249999968567863E-3</v>
      </c>
      <c r="P996">
        <f t="shared" ca="1" si="107"/>
        <v>5.0939845385745133E-3</v>
      </c>
      <c r="S996" s="2">
        <f t="shared" si="111"/>
        <v>30246.095999999998</v>
      </c>
      <c r="W996" s="5"/>
      <c r="AH996" t="s">
        <v>1213</v>
      </c>
      <c r="AJ996" t="s">
        <v>1212</v>
      </c>
    </row>
    <row r="997" spans="1:36" x14ac:dyDescent="0.2">
      <c r="A997" s="56" t="s">
        <v>2788</v>
      </c>
      <c r="B997" s="57" t="s">
        <v>1438</v>
      </c>
      <c r="C997" s="56">
        <v>45279.548999999999</v>
      </c>
      <c r="D997" s="56" t="s">
        <v>1455</v>
      </c>
      <c r="E997">
        <f t="shared" si="109"/>
        <v>296.00154028352802</v>
      </c>
      <c r="F997">
        <f t="shared" si="108"/>
        <v>296</v>
      </c>
      <c r="G997">
        <f t="shared" si="110"/>
        <v>3.8399999975808896E-3</v>
      </c>
      <c r="I997">
        <f t="shared" si="112"/>
        <v>3.8399999975808896E-3</v>
      </c>
      <c r="P997">
        <f t="shared" ca="1" si="107"/>
        <v>5.1724496768741895E-3</v>
      </c>
      <c r="S997" s="2">
        <f t="shared" si="111"/>
        <v>30261.048999999999</v>
      </c>
      <c r="W997" s="5"/>
      <c r="AJ997" t="s">
        <v>1283</v>
      </c>
    </row>
    <row r="998" spans="1:36" x14ac:dyDescent="0.2">
      <c r="A998" s="10" t="s">
        <v>1319</v>
      </c>
      <c r="B998" s="16"/>
      <c r="C998" s="11">
        <v>45294.514000000003</v>
      </c>
      <c r="D998" s="11"/>
      <c r="E998">
        <f t="shared" si="109"/>
        <v>302.00423377412687</v>
      </c>
      <c r="F998">
        <f t="shared" si="108"/>
        <v>302</v>
      </c>
      <c r="G998">
        <f t="shared" si="110"/>
        <v>1.0555000000749715E-2</v>
      </c>
      <c r="I998">
        <f t="shared" si="112"/>
        <v>1.0555000000749715E-2</v>
      </c>
      <c r="P998">
        <f t="shared" ca="1" si="107"/>
        <v>5.2509148151738648E-3</v>
      </c>
      <c r="S998" s="2">
        <f t="shared" si="111"/>
        <v>30276.014000000003</v>
      </c>
      <c r="W998" s="5"/>
    </row>
    <row r="999" spans="1:36" x14ac:dyDescent="0.2">
      <c r="A999" s="10" t="s">
        <v>1320</v>
      </c>
      <c r="B999" s="16"/>
      <c r="C999" s="11">
        <v>45324.430999999997</v>
      </c>
      <c r="D999" s="11"/>
      <c r="E999">
        <f t="shared" si="109"/>
        <v>314.00440625379042</v>
      </c>
      <c r="F999">
        <f t="shared" si="108"/>
        <v>314</v>
      </c>
      <c r="G999">
        <f t="shared" si="110"/>
        <v>1.098499999352498E-2</v>
      </c>
      <c r="I999">
        <f t="shared" si="112"/>
        <v>1.098499999352498E-2</v>
      </c>
      <c r="P999">
        <f t="shared" ca="1" si="107"/>
        <v>5.4078450917732163E-3</v>
      </c>
      <c r="S999" s="2">
        <f t="shared" si="111"/>
        <v>30305.930999999997</v>
      </c>
      <c r="W999" s="5"/>
    </row>
    <row r="1000" spans="1:36" x14ac:dyDescent="0.2">
      <c r="A1000" s="10" t="s">
        <v>1319</v>
      </c>
      <c r="B1000" s="16"/>
      <c r="C1000" s="11">
        <v>45334.396999999997</v>
      </c>
      <c r="D1000" s="11"/>
      <c r="E1000">
        <f t="shared" si="109"/>
        <v>318.00192334883189</v>
      </c>
      <c r="F1000">
        <f t="shared" si="108"/>
        <v>318</v>
      </c>
      <c r="G1000">
        <f t="shared" si="110"/>
        <v>4.7949999934644438E-3</v>
      </c>
      <c r="I1000">
        <f t="shared" si="112"/>
        <v>4.7949999934644438E-3</v>
      </c>
      <c r="P1000">
        <f t="shared" ca="1" si="107"/>
        <v>5.4601551839730004E-3</v>
      </c>
      <c r="S1000" s="2">
        <f t="shared" si="111"/>
        <v>30315.896999999997</v>
      </c>
      <c r="W1000" s="5"/>
    </row>
    <row r="1001" spans="1:36" x14ac:dyDescent="0.2">
      <c r="A1001" s="10" t="s">
        <v>1320</v>
      </c>
      <c r="B1001" s="16"/>
      <c r="C1001" s="11">
        <v>45334.404000000002</v>
      </c>
      <c r="D1001" s="11"/>
      <c r="E1001">
        <f t="shared" si="109"/>
        <v>318.0047311573494</v>
      </c>
      <c r="F1001">
        <f t="shared" si="108"/>
        <v>318</v>
      </c>
      <c r="G1001">
        <f t="shared" si="110"/>
        <v>1.179499999852851E-2</v>
      </c>
      <c r="I1001">
        <f t="shared" si="112"/>
        <v>1.179499999852851E-2</v>
      </c>
      <c r="P1001">
        <f t="shared" ca="1" si="107"/>
        <v>5.4601551839730004E-3</v>
      </c>
      <c r="S1001" s="2">
        <f t="shared" si="111"/>
        <v>30315.904000000002</v>
      </c>
      <c r="W1001" s="5"/>
    </row>
    <row r="1002" spans="1:36" x14ac:dyDescent="0.2">
      <c r="A1002" s="10" t="s">
        <v>1320</v>
      </c>
      <c r="B1002" s="16"/>
      <c r="C1002" s="11">
        <v>45349.364999999998</v>
      </c>
      <c r="D1002" s="11"/>
      <c r="E1002">
        <f t="shared" si="109"/>
        <v>324.00582018593616</v>
      </c>
      <c r="F1002">
        <f t="shared" si="108"/>
        <v>324</v>
      </c>
      <c r="G1002">
        <f t="shared" si="110"/>
        <v>1.4510000000882428E-2</v>
      </c>
      <c r="I1002">
        <f t="shared" si="112"/>
        <v>1.4510000000882428E-2</v>
      </c>
      <c r="P1002">
        <f t="shared" ca="1" si="107"/>
        <v>5.5386203222726757E-3</v>
      </c>
      <c r="S1002" s="2">
        <f t="shared" si="111"/>
        <v>30330.864999999998</v>
      </c>
      <c r="W1002" s="5"/>
    </row>
    <row r="1003" spans="1:36" x14ac:dyDescent="0.2">
      <c r="A1003" s="56" t="s">
        <v>2788</v>
      </c>
      <c r="B1003" s="57" t="s">
        <v>1438</v>
      </c>
      <c r="C1003" s="56">
        <v>45354.347000000002</v>
      </c>
      <c r="D1003" s="56" t="s">
        <v>1455</v>
      </c>
      <c r="E1003">
        <f t="shared" si="109"/>
        <v>326.00417761795609</v>
      </c>
      <c r="F1003">
        <f t="shared" si="108"/>
        <v>326</v>
      </c>
      <c r="G1003">
        <f t="shared" si="110"/>
        <v>1.0415000004286412E-2</v>
      </c>
      <c r="I1003">
        <f t="shared" si="112"/>
        <v>1.0415000004286412E-2</v>
      </c>
      <c r="P1003">
        <f t="shared" ca="1" si="107"/>
        <v>5.5647753683725678E-3</v>
      </c>
      <c r="S1003" s="2">
        <f t="shared" si="111"/>
        <v>30335.847000000002</v>
      </c>
      <c r="W1003" s="5"/>
      <c r="AJ1003" t="s">
        <v>1283</v>
      </c>
    </row>
    <row r="1004" spans="1:36" x14ac:dyDescent="0.2">
      <c r="A1004" s="10" t="s">
        <v>1319</v>
      </c>
      <c r="B1004" s="16"/>
      <c r="C1004" s="11">
        <v>45359.33</v>
      </c>
      <c r="D1004" s="11"/>
      <c r="E1004">
        <f t="shared" si="109"/>
        <v>328.0029361654768</v>
      </c>
      <c r="F1004">
        <f t="shared" si="108"/>
        <v>328</v>
      </c>
      <c r="G1004">
        <f t="shared" si="110"/>
        <v>7.3200000042561442E-3</v>
      </c>
      <c r="I1004">
        <f t="shared" si="112"/>
        <v>7.3200000042561442E-3</v>
      </c>
      <c r="P1004">
        <f t="shared" ca="1" si="107"/>
        <v>5.5909304144724599E-3</v>
      </c>
      <c r="S1004" s="2">
        <f t="shared" si="111"/>
        <v>30340.83</v>
      </c>
      <c r="W1004" s="5"/>
    </row>
    <row r="1005" spans="1:36" x14ac:dyDescent="0.2">
      <c r="A1005" s="10" t="s">
        <v>1320</v>
      </c>
      <c r="B1005" s="16"/>
      <c r="C1005" s="11">
        <v>45379.273000000001</v>
      </c>
      <c r="D1005" s="11"/>
      <c r="E1005">
        <f t="shared" si="109"/>
        <v>336.00238262608349</v>
      </c>
      <c r="F1005">
        <f t="shared" si="108"/>
        <v>336</v>
      </c>
      <c r="G1005">
        <f t="shared" si="110"/>
        <v>5.9400000027380884E-3</v>
      </c>
      <c r="I1005">
        <f t="shared" si="112"/>
        <v>5.9400000027380884E-3</v>
      </c>
      <c r="P1005">
        <f t="shared" ca="1" si="107"/>
        <v>5.6955505988720272E-3</v>
      </c>
      <c r="S1005" s="2">
        <f t="shared" si="111"/>
        <v>30360.773000000001</v>
      </c>
      <c r="W1005" s="5"/>
    </row>
    <row r="1006" spans="1:36" x14ac:dyDescent="0.2">
      <c r="A1006" s="10" t="s">
        <v>1320</v>
      </c>
      <c r="B1006" s="16"/>
      <c r="C1006" s="11">
        <v>45379.28</v>
      </c>
      <c r="D1006" s="11"/>
      <c r="E1006">
        <f t="shared" si="109"/>
        <v>336.00519043459809</v>
      </c>
      <c r="F1006">
        <f t="shared" si="108"/>
        <v>336</v>
      </c>
      <c r="G1006">
        <f t="shared" si="110"/>
        <v>1.2940000000526197E-2</v>
      </c>
      <c r="I1006">
        <f t="shared" si="112"/>
        <v>1.2940000000526197E-2</v>
      </c>
      <c r="P1006">
        <f t="shared" ca="1" si="107"/>
        <v>5.6955505988720272E-3</v>
      </c>
      <c r="S1006" s="2">
        <f t="shared" si="111"/>
        <v>30360.78</v>
      </c>
      <c r="W1006" s="5"/>
    </row>
    <row r="1007" spans="1:36" x14ac:dyDescent="0.2">
      <c r="A1007" s="10" t="s">
        <v>1315</v>
      </c>
      <c r="B1007" s="16"/>
      <c r="C1007" s="11">
        <v>45389.245999999999</v>
      </c>
      <c r="D1007" s="11"/>
      <c r="E1007">
        <f t="shared" si="109"/>
        <v>340.00270752963951</v>
      </c>
      <c r="F1007">
        <f t="shared" si="108"/>
        <v>340</v>
      </c>
      <c r="G1007">
        <f t="shared" si="110"/>
        <v>6.7500000004656613E-3</v>
      </c>
      <c r="I1007">
        <f>+G1007</f>
        <v>6.7500000004656613E-3</v>
      </c>
      <c r="P1007">
        <f t="shared" ca="1" si="107"/>
        <v>5.7478606910718105E-3</v>
      </c>
      <c r="S1007" s="2">
        <f t="shared" si="111"/>
        <v>30370.745999999999</v>
      </c>
      <c r="W1007" s="5"/>
      <c r="AD1007" t="s">
        <v>1298</v>
      </c>
    </row>
    <row r="1008" spans="1:36" x14ac:dyDescent="0.2">
      <c r="A1008" s="10" t="s">
        <v>1259</v>
      </c>
      <c r="B1008" s="16"/>
      <c r="C1008" s="11">
        <v>45416.677000000003</v>
      </c>
      <c r="D1008" s="11"/>
      <c r="E1008">
        <f t="shared" si="109"/>
        <v>351.00570687080898</v>
      </c>
      <c r="F1008">
        <f t="shared" si="108"/>
        <v>351</v>
      </c>
      <c r="G1008">
        <f t="shared" si="110"/>
        <v>1.4227500003471505E-2</v>
      </c>
      <c r="I1008">
        <f>G1008</f>
        <v>1.4227500003471505E-2</v>
      </c>
      <c r="P1008">
        <f t="shared" ca="1" si="107"/>
        <v>5.8917134446212164E-3</v>
      </c>
      <c r="S1008" s="2">
        <f t="shared" si="111"/>
        <v>30398.177000000003</v>
      </c>
      <c r="W1008" s="5"/>
      <c r="AH1008" t="s">
        <v>1289</v>
      </c>
      <c r="AJ1008" t="s">
        <v>1260</v>
      </c>
    </row>
    <row r="1009" spans="1:23" x14ac:dyDescent="0.2">
      <c r="A1009" s="10" t="s">
        <v>1321</v>
      </c>
      <c r="B1009" s="16"/>
      <c r="C1009" s="11">
        <v>45441.597999999998</v>
      </c>
      <c r="D1009" s="11"/>
      <c r="E1009">
        <f t="shared" si="109"/>
        <v>361.00190630142345</v>
      </c>
      <c r="F1009">
        <f t="shared" si="108"/>
        <v>361</v>
      </c>
      <c r="G1009">
        <f t="shared" si="110"/>
        <v>4.7524999972665682E-3</v>
      </c>
      <c r="I1009">
        <f>+G1009</f>
        <v>4.7524999972665682E-3</v>
      </c>
      <c r="P1009">
        <f t="shared" ca="1" si="107"/>
        <v>6.0224886751206758E-3</v>
      </c>
      <c r="S1009" s="2">
        <f t="shared" si="111"/>
        <v>30423.097999999998</v>
      </c>
      <c r="W1009" s="5"/>
    </row>
    <row r="1010" spans="1:23" x14ac:dyDescent="0.2">
      <c r="A1010" s="10" t="s">
        <v>1322</v>
      </c>
      <c r="B1010" s="16"/>
      <c r="C1010" s="11">
        <v>45466.534</v>
      </c>
      <c r="D1010" s="11"/>
      <c r="E1010">
        <f t="shared" si="109"/>
        <v>371.00412246457375</v>
      </c>
      <c r="F1010">
        <f t="shared" si="108"/>
        <v>371</v>
      </c>
      <c r="G1010">
        <f t="shared" si="110"/>
        <v>1.0277499997755513E-2</v>
      </c>
      <c r="I1010">
        <f>G1010</f>
        <v>1.0277499997755513E-2</v>
      </c>
      <c r="P1010">
        <f t="shared" ca="1" si="107"/>
        <v>6.1532639056201353E-3</v>
      </c>
      <c r="S1010" s="2">
        <f t="shared" si="111"/>
        <v>30448.034</v>
      </c>
      <c r="W1010" s="5"/>
    </row>
    <row r="1011" spans="1:23" x14ac:dyDescent="0.2">
      <c r="A1011" s="10" t="s">
        <v>1322</v>
      </c>
      <c r="B1011" s="16"/>
      <c r="C1011" s="11">
        <v>45471.523000000001</v>
      </c>
      <c r="D1011" s="11"/>
      <c r="E1011">
        <f t="shared" si="109"/>
        <v>373.00528770510823</v>
      </c>
      <c r="F1011">
        <f t="shared" si="108"/>
        <v>373</v>
      </c>
      <c r="G1011">
        <f t="shared" si="110"/>
        <v>1.3182499998947605E-2</v>
      </c>
      <c r="I1011">
        <f>G1011</f>
        <v>1.3182499998947605E-2</v>
      </c>
      <c r="P1011">
        <f t="shared" ca="1" si="107"/>
        <v>6.1794189517200273E-3</v>
      </c>
      <c r="S1011" s="2">
        <f t="shared" si="111"/>
        <v>30453.023000000001</v>
      </c>
      <c r="W1011" s="5"/>
    </row>
    <row r="1012" spans="1:23" x14ac:dyDescent="0.2">
      <c r="A1012" s="10" t="s">
        <v>1392</v>
      </c>
      <c r="B1012" s="16"/>
      <c r="C1012" s="11">
        <v>45481.498</v>
      </c>
      <c r="D1012" s="11"/>
      <c r="E1012">
        <f t="shared" si="109"/>
        <v>377.00641483966888</v>
      </c>
      <c r="F1012">
        <f t="shared" si="108"/>
        <v>377</v>
      </c>
      <c r="G1012">
        <f t="shared" si="110"/>
        <v>1.5992499997082632E-2</v>
      </c>
      <c r="I1012">
        <f>G1012</f>
        <v>1.5992499997082632E-2</v>
      </c>
      <c r="P1012">
        <f t="shared" ca="1" si="107"/>
        <v>6.2317290439198106E-3</v>
      </c>
      <c r="S1012" s="2">
        <f t="shared" si="111"/>
        <v>30462.998</v>
      </c>
      <c r="W1012" s="5"/>
    </row>
    <row r="1013" spans="1:23" x14ac:dyDescent="0.2">
      <c r="A1013" s="10" t="s">
        <v>1321</v>
      </c>
      <c r="B1013" s="16"/>
      <c r="C1013" s="11">
        <v>45486.474999999999</v>
      </c>
      <c r="D1013" s="11"/>
      <c r="E1013">
        <f t="shared" si="109"/>
        <v>379.00276669417582</v>
      </c>
      <c r="F1013">
        <f t="shared" si="108"/>
        <v>379</v>
      </c>
      <c r="G1013">
        <f t="shared" si="110"/>
        <v>6.8974999958300032E-3</v>
      </c>
      <c r="I1013">
        <f>+G1013</f>
        <v>6.8974999958300032E-3</v>
      </c>
      <c r="P1013">
        <f t="shared" ca="1" si="107"/>
        <v>6.2578840900197026E-3</v>
      </c>
      <c r="S1013" s="2">
        <f t="shared" si="111"/>
        <v>30467.974999999999</v>
      </c>
      <c r="W1013" s="5"/>
    </row>
    <row r="1014" spans="1:23" x14ac:dyDescent="0.2">
      <c r="A1014" s="10" t="s">
        <v>1392</v>
      </c>
      <c r="B1014" s="16"/>
      <c r="C1014" s="11">
        <v>45496.447999999997</v>
      </c>
      <c r="D1014" s="11"/>
      <c r="E1014">
        <f t="shared" si="109"/>
        <v>383.0030915977319</v>
      </c>
      <c r="F1014">
        <f t="shared" si="108"/>
        <v>383</v>
      </c>
      <c r="G1014">
        <f t="shared" si="110"/>
        <v>7.7074999935575761E-3</v>
      </c>
      <c r="I1014">
        <f>G1014</f>
        <v>7.7074999935575761E-3</v>
      </c>
      <c r="P1014">
        <f t="shared" ca="1" si="107"/>
        <v>6.3101941822194868E-3</v>
      </c>
      <c r="S1014" s="2">
        <f t="shared" si="111"/>
        <v>30477.947999999997</v>
      </c>
      <c r="W1014" s="5"/>
    </row>
    <row r="1015" spans="1:23" x14ac:dyDescent="0.2">
      <c r="A1015" s="10" t="s">
        <v>1321</v>
      </c>
      <c r="B1015" s="16"/>
      <c r="C1015" s="11">
        <v>45506.415000000001</v>
      </c>
      <c r="D1015" s="11"/>
      <c r="E1015">
        <f t="shared" si="109"/>
        <v>387.0010098082771</v>
      </c>
      <c r="F1015">
        <f t="shared" si="108"/>
        <v>387</v>
      </c>
      <c r="G1015">
        <f t="shared" si="110"/>
        <v>2.5174999973387457E-3</v>
      </c>
      <c r="I1015">
        <f>+G1015</f>
        <v>2.5174999973387457E-3</v>
      </c>
      <c r="P1015">
        <f t="shared" ca="1" si="107"/>
        <v>6.36250427441927E-3</v>
      </c>
      <c r="S1015" s="2">
        <f t="shared" si="111"/>
        <v>30487.915000000001</v>
      </c>
      <c r="W1015" s="5"/>
    </row>
    <row r="1016" spans="1:23" x14ac:dyDescent="0.2">
      <c r="A1016" s="10" t="s">
        <v>1392</v>
      </c>
      <c r="B1016" s="16"/>
      <c r="C1016" s="11">
        <v>45511.402999999998</v>
      </c>
      <c r="D1016" s="11"/>
      <c r="E1016">
        <f t="shared" si="109"/>
        <v>389.00177393330779</v>
      </c>
      <c r="F1016">
        <f t="shared" si="108"/>
        <v>389</v>
      </c>
      <c r="G1016">
        <f t="shared" si="110"/>
        <v>4.422499994689133E-3</v>
      </c>
      <c r="I1016">
        <f>G1016</f>
        <v>4.422499994689133E-3</v>
      </c>
      <c r="P1016">
        <f t="shared" ca="1" si="107"/>
        <v>6.3886593205191621E-3</v>
      </c>
      <c r="S1016" s="2">
        <f t="shared" si="111"/>
        <v>30492.902999999998</v>
      </c>
      <c r="W1016" s="5"/>
    </row>
    <row r="1017" spans="1:23" x14ac:dyDescent="0.2">
      <c r="A1017" s="10" t="s">
        <v>1321</v>
      </c>
      <c r="B1017" s="16"/>
      <c r="C1017" s="11">
        <v>45521.374000000003</v>
      </c>
      <c r="D1017" s="11"/>
      <c r="E1017">
        <f t="shared" si="109"/>
        <v>393.00129660586219</v>
      </c>
      <c r="F1017">
        <f t="shared" si="108"/>
        <v>393</v>
      </c>
      <c r="G1017">
        <f t="shared" si="110"/>
        <v>3.2325000065611675E-3</v>
      </c>
      <c r="I1017">
        <f>+G1017</f>
        <v>3.2325000065611675E-3</v>
      </c>
      <c r="P1017">
        <f t="shared" ca="1" si="107"/>
        <v>6.4409694127189462E-3</v>
      </c>
      <c r="S1017" s="2">
        <f t="shared" si="111"/>
        <v>30502.874000000003</v>
      </c>
      <c r="W1017" s="5"/>
    </row>
    <row r="1018" spans="1:23" x14ac:dyDescent="0.2">
      <c r="A1018" s="10" t="s">
        <v>1287</v>
      </c>
      <c r="B1018" s="16"/>
      <c r="C1018" s="11">
        <v>45538.830900000001</v>
      </c>
      <c r="D1018" s="11"/>
      <c r="E1018">
        <f t="shared" si="109"/>
        <v>400.0035298164197</v>
      </c>
      <c r="F1018">
        <f t="shared" si="108"/>
        <v>400</v>
      </c>
      <c r="G1018">
        <f t="shared" si="110"/>
        <v>8.8000000032479875E-3</v>
      </c>
      <c r="J1018">
        <f>+G1018</f>
        <v>8.8000000032479875E-3</v>
      </c>
      <c r="P1018">
        <f t="shared" ca="1" si="107"/>
        <v>6.532512074068568E-3</v>
      </c>
      <c r="S1018" s="2">
        <f t="shared" si="111"/>
        <v>30520.330900000001</v>
      </c>
      <c r="W1018" s="5"/>
    </row>
    <row r="1019" spans="1:23" x14ac:dyDescent="0.2">
      <c r="A1019" s="10" t="s">
        <v>1321</v>
      </c>
      <c r="B1019" s="16"/>
      <c r="C1019" s="11">
        <v>45541.324000000001</v>
      </c>
      <c r="D1019" s="11"/>
      <c r="E1019">
        <f t="shared" si="109"/>
        <v>401.00355087498343</v>
      </c>
      <c r="F1019">
        <f t="shared" si="108"/>
        <v>401</v>
      </c>
      <c r="G1019">
        <f t="shared" si="110"/>
        <v>8.8525000028312206E-3</v>
      </c>
      <c r="I1019">
        <f>+G1019</f>
        <v>8.8525000028312206E-3</v>
      </c>
      <c r="P1019">
        <f t="shared" ca="1" si="107"/>
        <v>6.5455895971185136E-3</v>
      </c>
      <c r="S1019" s="2">
        <f t="shared" si="111"/>
        <v>30522.824000000001</v>
      </c>
      <c r="W1019" s="5"/>
    </row>
    <row r="1020" spans="1:23" x14ac:dyDescent="0.2">
      <c r="A1020" s="10" t="s">
        <v>1321</v>
      </c>
      <c r="B1020" s="16"/>
      <c r="C1020" s="11">
        <v>45546.31</v>
      </c>
      <c r="D1020" s="11"/>
      <c r="E1020">
        <f t="shared" si="109"/>
        <v>403.0035127690096</v>
      </c>
      <c r="F1020">
        <f t="shared" si="108"/>
        <v>403</v>
      </c>
      <c r="G1020">
        <f t="shared" si="110"/>
        <v>8.7574999997741543E-3</v>
      </c>
      <c r="I1020">
        <f>+G1020</f>
        <v>8.7574999997741543E-3</v>
      </c>
      <c r="P1020">
        <f t="shared" ref="P1020:P1083" ca="1" si="113">+C$11+C$12*F1020</f>
        <v>6.5717446432184056E-3</v>
      </c>
      <c r="S1020" s="2">
        <f t="shared" si="111"/>
        <v>30527.809999999998</v>
      </c>
      <c r="W1020" s="5"/>
    </row>
    <row r="1021" spans="1:23" x14ac:dyDescent="0.2">
      <c r="A1021" s="10" t="s">
        <v>1323</v>
      </c>
      <c r="B1021" s="16"/>
      <c r="C1021" s="11">
        <v>45548.8027</v>
      </c>
      <c r="D1021" s="11"/>
      <c r="E1021">
        <f t="shared" si="109"/>
        <v>404.00337338137359</v>
      </c>
      <c r="F1021">
        <f t="shared" si="108"/>
        <v>404</v>
      </c>
      <c r="G1021">
        <f t="shared" si="110"/>
        <v>8.4100000021862797E-3</v>
      </c>
      <c r="J1021">
        <f>+G1021</f>
        <v>8.4100000021862797E-3</v>
      </c>
      <c r="P1021">
        <f t="shared" ca="1" si="113"/>
        <v>6.5848221662683512E-3</v>
      </c>
      <c r="S1021" s="2">
        <f t="shared" si="111"/>
        <v>30530.3027</v>
      </c>
      <c r="W1021" s="5"/>
    </row>
    <row r="1022" spans="1:23" x14ac:dyDescent="0.2">
      <c r="A1022" s="10" t="s">
        <v>1323</v>
      </c>
      <c r="B1022" s="16"/>
      <c r="C1022" s="11">
        <v>45548.802799999998</v>
      </c>
      <c r="D1022" s="11"/>
      <c r="E1022">
        <f t="shared" si="109"/>
        <v>404.00341349292279</v>
      </c>
      <c r="F1022">
        <f t="shared" si="108"/>
        <v>404</v>
      </c>
      <c r="G1022">
        <f t="shared" si="110"/>
        <v>8.5099999996600673E-3</v>
      </c>
      <c r="J1022">
        <f>+G1022</f>
        <v>8.5099999996600673E-3</v>
      </c>
      <c r="P1022">
        <f t="shared" ca="1" si="113"/>
        <v>6.5848221662683512E-3</v>
      </c>
      <c r="S1022" s="2">
        <f t="shared" si="111"/>
        <v>30530.302799999998</v>
      </c>
      <c r="W1022" s="5"/>
    </row>
    <row r="1023" spans="1:23" x14ac:dyDescent="0.2">
      <c r="A1023" s="10" t="s">
        <v>1323</v>
      </c>
      <c r="B1023" s="16"/>
      <c r="C1023" s="11">
        <v>45548.8033</v>
      </c>
      <c r="D1023" s="11"/>
      <c r="E1023">
        <f t="shared" si="109"/>
        <v>404.00361405067468</v>
      </c>
      <c r="F1023">
        <f t="shared" si="108"/>
        <v>404</v>
      </c>
      <c r="G1023">
        <f t="shared" si="110"/>
        <v>9.0100000015809201E-3</v>
      </c>
      <c r="J1023">
        <f>+G1023</f>
        <v>9.0100000015809201E-3</v>
      </c>
      <c r="P1023">
        <f t="shared" ca="1" si="113"/>
        <v>6.5848221662683512E-3</v>
      </c>
      <c r="S1023" s="2">
        <f t="shared" si="111"/>
        <v>30530.3033</v>
      </c>
      <c r="W1023" s="5"/>
    </row>
    <row r="1024" spans="1:23" x14ac:dyDescent="0.2">
      <c r="A1024" s="10" t="s">
        <v>1425</v>
      </c>
      <c r="B1024" s="16"/>
      <c r="C1024" s="11">
        <v>45558.774599999997</v>
      </c>
      <c r="D1024" s="11"/>
      <c r="E1024">
        <f t="shared" si="109"/>
        <v>408.00325705787668</v>
      </c>
      <c r="F1024">
        <f t="shared" si="108"/>
        <v>408</v>
      </c>
      <c r="G1024">
        <f t="shared" si="110"/>
        <v>8.1199999985983595E-3</v>
      </c>
      <c r="J1024">
        <f>+G1024</f>
        <v>8.1199999985983595E-3</v>
      </c>
      <c r="P1024">
        <f t="shared" ca="1" si="113"/>
        <v>6.6371322584681354E-3</v>
      </c>
      <c r="R1024" t="s">
        <v>1474</v>
      </c>
      <c r="S1024" s="2">
        <f t="shared" si="111"/>
        <v>30540.274599999997</v>
      </c>
      <c r="W1024" s="5"/>
    </row>
    <row r="1025" spans="1:36" x14ac:dyDescent="0.2">
      <c r="A1025" s="10" t="s">
        <v>1321</v>
      </c>
      <c r="B1025" s="16"/>
      <c r="C1025" s="11">
        <v>45561.269</v>
      </c>
      <c r="D1025" s="11"/>
      <c r="E1025">
        <f t="shared" si="109"/>
        <v>409.00379956659469</v>
      </c>
      <c r="F1025">
        <f t="shared" si="108"/>
        <v>409</v>
      </c>
      <c r="G1025">
        <f t="shared" si="110"/>
        <v>9.4725000017206185E-3</v>
      </c>
      <c r="I1025">
        <f>+G1025</f>
        <v>9.4725000017206185E-3</v>
      </c>
      <c r="P1025">
        <f t="shared" ca="1" si="113"/>
        <v>6.650209781518081E-3</v>
      </c>
      <c r="S1025" s="2">
        <f t="shared" si="111"/>
        <v>30542.769</v>
      </c>
      <c r="W1025" s="5"/>
    </row>
    <row r="1026" spans="1:36" x14ac:dyDescent="0.2">
      <c r="A1026" s="10" t="s">
        <v>1259</v>
      </c>
      <c r="B1026" s="16"/>
      <c r="C1026" s="11">
        <v>45578.722000000002</v>
      </c>
      <c r="D1026" s="11"/>
      <c r="E1026">
        <f t="shared" si="109"/>
        <v>416.00446842669521</v>
      </c>
      <c r="F1026">
        <f t="shared" si="108"/>
        <v>416</v>
      </c>
      <c r="G1026">
        <f t="shared" si="110"/>
        <v>1.1140000002342276E-2</v>
      </c>
      <c r="I1026">
        <f t="shared" ref="I1026:I1031" si="114">G1026</f>
        <v>1.1140000002342276E-2</v>
      </c>
      <c r="P1026">
        <f t="shared" ca="1" si="113"/>
        <v>6.7417524428677027E-3</v>
      </c>
      <c r="S1026" s="2">
        <f t="shared" si="111"/>
        <v>30560.222000000002</v>
      </c>
      <c r="W1026" s="5"/>
      <c r="AH1026" t="s">
        <v>1289</v>
      </c>
      <c r="AJ1026" t="s">
        <v>1260</v>
      </c>
    </row>
    <row r="1027" spans="1:36" x14ac:dyDescent="0.2">
      <c r="A1027" s="10" t="s">
        <v>1259</v>
      </c>
      <c r="B1027" s="16"/>
      <c r="C1027" s="11">
        <v>45583.709000000003</v>
      </c>
      <c r="D1027" s="11"/>
      <c r="E1027">
        <f t="shared" si="109"/>
        <v>418.00483143622506</v>
      </c>
      <c r="F1027">
        <f t="shared" si="108"/>
        <v>418</v>
      </c>
      <c r="G1027">
        <f t="shared" si="110"/>
        <v>1.2045000003126916E-2</v>
      </c>
      <c r="I1027">
        <f t="shared" si="114"/>
        <v>1.2045000003126916E-2</v>
      </c>
      <c r="P1027">
        <f t="shared" ca="1" si="113"/>
        <v>6.7679074889675948E-3</v>
      </c>
      <c r="S1027" s="2">
        <f t="shared" si="111"/>
        <v>30565.209000000003</v>
      </c>
      <c r="W1027" s="5"/>
      <c r="AH1027" t="s">
        <v>1289</v>
      </c>
      <c r="AJ1027" t="s">
        <v>1260</v>
      </c>
    </row>
    <row r="1028" spans="1:36" x14ac:dyDescent="0.2">
      <c r="A1028" s="10" t="s">
        <v>1325</v>
      </c>
      <c r="B1028" s="16"/>
      <c r="C1028" s="11">
        <v>45588.694000000003</v>
      </c>
      <c r="D1028" s="11"/>
      <c r="E1028">
        <f t="shared" si="109"/>
        <v>420.0043922147504</v>
      </c>
      <c r="F1028">
        <f t="shared" si="108"/>
        <v>420</v>
      </c>
      <c r="G1028">
        <f t="shared" si="110"/>
        <v>1.0950000003504101E-2</v>
      </c>
      <c r="I1028">
        <f t="shared" si="114"/>
        <v>1.0950000003504101E-2</v>
      </c>
      <c r="P1028">
        <f t="shared" ca="1" si="113"/>
        <v>6.7940625350674869E-3</v>
      </c>
      <c r="S1028" s="2">
        <f t="shared" si="111"/>
        <v>30570.194000000003</v>
      </c>
      <c r="W1028" s="5"/>
    </row>
    <row r="1029" spans="1:36" x14ac:dyDescent="0.2">
      <c r="A1029" s="10" t="s">
        <v>1259</v>
      </c>
      <c r="B1029" s="16"/>
      <c r="C1029" s="11">
        <v>45593.678</v>
      </c>
      <c r="D1029" s="11"/>
      <c r="E1029">
        <f t="shared" si="109"/>
        <v>422.00355187777194</v>
      </c>
      <c r="F1029">
        <f t="shared" si="108"/>
        <v>422</v>
      </c>
      <c r="G1029">
        <f t="shared" si="110"/>
        <v>8.8550000000395812E-3</v>
      </c>
      <c r="I1029">
        <f t="shared" si="114"/>
        <v>8.8550000000395812E-3</v>
      </c>
      <c r="P1029">
        <f t="shared" ca="1" si="113"/>
        <v>6.8202175811673789E-3</v>
      </c>
      <c r="S1029" s="2">
        <f t="shared" si="111"/>
        <v>30575.178</v>
      </c>
      <c r="W1029" s="5"/>
      <c r="AJ1029" t="s">
        <v>1283</v>
      </c>
    </row>
    <row r="1030" spans="1:36" x14ac:dyDescent="0.2">
      <c r="A1030" s="10" t="s">
        <v>1259</v>
      </c>
      <c r="B1030" s="16"/>
      <c r="C1030" s="11">
        <v>45598.667999999998</v>
      </c>
      <c r="D1030" s="11"/>
      <c r="E1030">
        <f t="shared" si="109"/>
        <v>424.00511823380725</v>
      </c>
      <c r="F1030">
        <f t="shared" si="108"/>
        <v>424</v>
      </c>
      <c r="G1030">
        <f t="shared" si="110"/>
        <v>1.2759999997797422E-2</v>
      </c>
      <c r="I1030">
        <f t="shared" si="114"/>
        <v>1.2759999997797422E-2</v>
      </c>
      <c r="P1030">
        <f t="shared" ca="1" si="113"/>
        <v>6.8463726272672701E-3</v>
      </c>
      <c r="S1030" s="2">
        <f t="shared" si="111"/>
        <v>30580.167999999998</v>
      </c>
      <c r="W1030" s="5"/>
      <c r="AJ1030" t="s">
        <v>1283</v>
      </c>
    </row>
    <row r="1031" spans="1:36" x14ac:dyDescent="0.2">
      <c r="A1031" s="10" t="s">
        <v>1259</v>
      </c>
      <c r="B1031" s="16"/>
      <c r="C1031" s="11">
        <v>45608.637999999999</v>
      </c>
      <c r="D1031" s="11"/>
      <c r="E1031">
        <f t="shared" si="109"/>
        <v>428.00423979085792</v>
      </c>
      <c r="F1031">
        <f t="shared" si="108"/>
        <v>428</v>
      </c>
      <c r="G1031">
        <f t="shared" si="110"/>
        <v>1.0569999998551793E-2</v>
      </c>
      <c r="I1031">
        <f t="shared" si="114"/>
        <v>1.0569999998551793E-2</v>
      </c>
      <c r="P1031">
        <f t="shared" ca="1" si="113"/>
        <v>6.8986827194670542E-3</v>
      </c>
      <c r="S1031" s="2">
        <f t="shared" si="111"/>
        <v>30590.137999999999</v>
      </c>
      <c r="W1031" s="5"/>
      <c r="AJ1031" t="s">
        <v>1283</v>
      </c>
    </row>
    <row r="1032" spans="1:36" x14ac:dyDescent="0.2">
      <c r="A1032" s="10" t="s">
        <v>1323</v>
      </c>
      <c r="B1032" s="16"/>
      <c r="C1032" s="11">
        <v>45608.638599999998</v>
      </c>
      <c r="D1032" s="11"/>
      <c r="E1032">
        <f t="shared" si="109"/>
        <v>428.00448046015896</v>
      </c>
      <c r="F1032">
        <f t="shared" si="108"/>
        <v>428</v>
      </c>
      <c r="G1032">
        <f t="shared" si="110"/>
        <v>1.1169999997946434E-2</v>
      </c>
      <c r="J1032">
        <f>+G1032</f>
        <v>1.1169999997946434E-2</v>
      </c>
      <c r="P1032">
        <f t="shared" ca="1" si="113"/>
        <v>6.8986827194670542E-3</v>
      </c>
      <c r="S1032" s="2">
        <f t="shared" si="111"/>
        <v>30590.138599999998</v>
      </c>
      <c r="W1032" s="5"/>
    </row>
    <row r="1033" spans="1:36" x14ac:dyDescent="0.2">
      <c r="A1033" s="10" t="s">
        <v>1323</v>
      </c>
      <c r="B1033" s="16"/>
      <c r="C1033" s="11">
        <v>45608.638700000003</v>
      </c>
      <c r="D1033" s="11"/>
      <c r="E1033">
        <f t="shared" si="109"/>
        <v>428.00452057171111</v>
      </c>
      <c r="F1033">
        <f t="shared" ref="F1033:F1096" si="115">ROUND(2*E1033,0)/2</f>
        <v>428</v>
      </c>
      <c r="G1033">
        <f t="shared" si="110"/>
        <v>1.1270000002696179E-2</v>
      </c>
      <c r="J1033">
        <f>+G1033</f>
        <v>1.1270000002696179E-2</v>
      </c>
      <c r="P1033">
        <f t="shared" ca="1" si="113"/>
        <v>6.8986827194670542E-3</v>
      </c>
      <c r="S1033" s="2">
        <f t="shared" si="111"/>
        <v>30590.138700000003</v>
      </c>
      <c r="W1033" s="5"/>
    </row>
    <row r="1034" spans="1:36" x14ac:dyDescent="0.2">
      <c r="A1034" s="10" t="s">
        <v>1323</v>
      </c>
      <c r="B1034" s="16"/>
      <c r="C1034" s="11">
        <v>45608.639300000003</v>
      </c>
      <c r="D1034" s="11"/>
      <c r="E1034">
        <f t="shared" si="109"/>
        <v>428.0047612410122</v>
      </c>
      <c r="F1034">
        <f t="shared" si="115"/>
        <v>428</v>
      </c>
      <c r="G1034">
        <f t="shared" si="110"/>
        <v>1.1870000002090819E-2</v>
      </c>
      <c r="J1034">
        <f>+G1034</f>
        <v>1.1870000002090819E-2</v>
      </c>
      <c r="P1034">
        <f t="shared" ca="1" si="113"/>
        <v>6.8986827194670542E-3</v>
      </c>
      <c r="S1034" s="2">
        <f t="shared" si="111"/>
        <v>30590.139300000003</v>
      </c>
      <c r="W1034" s="5"/>
    </row>
    <row r="1035" spans="1:36" x14ac:dyDescent="0.2">
      <c r="A1035" s="10" t="s">
        <v>1259</v>
      </c>
      <c r="B1035" s="16"/>
      <c r="C1035" s="11">
        <v>45608.642</v>
      </c>
      <c r="D1035" s="11"/>
      <c r="E1035">
        <f t="shared" si="109"/>
        <v>428.00584425286706</v>
      </c>
      <c r="F1035">
        <f t="shared" si="115"/>
        <v>428</v>
      </c>
      <c r="G1035">
        <f t="shared" si="110"/>
        <v>1.4569999999366701E-2</v>
      </c>
      <c r="I1035">
        <f>G1035</f>
        <v>1.4569999999366701E-2</v>
      </c>
      <c r="P1035">
        <f t="shared" ca="1" si="113"/>
        <v>6.8986827194670542E-3</v>
      </c>
      <c r="S1035" s="2">
        <f t="shared" si="111"/>
        <v>30590.142</v>
      </c>
      <c r="W1035" s="5"/>
      <c r="AH1035" t="s">
        <v>1308</v>
      </c>
      <c r="AJ1035" t="s">
        <v>1260</v>
      </c>
    </row>
    <row r="1036" spans="1:36" x14ac:dyDescent="0.2">
      <c r="A1036" s="10" t="s">
        <v>1259</v>
      </c>
      <c r="B1036" s="16"/>
      <c r="C1036" s="11">
        <v>45613.625</v>
      </c>
      <c r="D1036" s="11"/>
      <c r="E1036">
        <f t="shared" si="109"/>
        <v>430.00460280038777</v>
      </c>
      <c r="F1036">
        <f t="shared" si="115"/>
        <v>430</v>
      </c>
      <c r="G1036">
        <f t="shared" si="110"/>
        <v>1.1474999999336433E-2</v>
      </c>
      <c r="I1036">
        <f>G1036</f>
        <v>1.1474999999336433E-2</v>
      </c>
      <c r="P1036">
        <f t="shared" ca="1" si="113"/>
        <v>6.9248377655669463E-3</v>
      </c>
      <c r="S1036" s="2">
        <f t="shared" si="111"/>
        <v>30595.125</v>
      </c>
      <c r="W1036" s="5"/>
      <c r="AH1036" t="s">
        <v>1308</v>
      </c>
      <c r="AJ1036" t="s">
        <v>1260</v>
      </c>
    </row>
    <row r="1037" spans="1:36" x14ac:dyDescent="0.2">
      <c r="A1037" s="10" t="s">
        <v>1325</v>
      </c>
      <c r="B1037" s="16"/>
      <c r="C1037" s="11">
        <v>45613.63</v>
      </c>
      <c r="D1037" s="11"/>
      <c r="E1037">
        <f t="shared" si="109"/>
        <v>430.00660837789781</v>
      </c>
      <c r="F1037">
        <f t="shared" si="115"/>
        <v>430</v>
      </c>
      <c r="G1037">
        <f t="shared" si="110"/>
        <v>1.6474999996717088E-2</v>
      </c>
      <c r="I1037">
        <f>G1037</f>
        <v>1.6474999996717088E-2</v>
      </c>
      <c r="P1037">
        <f t="shared" ca="1" si="113"/>
        <v>6.9248377655669463E-3</v>
      </c>
      <c r="S1037" s="2">
        <f t="shared" si="111"/>
        <v>30595.129999999997</v>
      </c>
      <c r="W1037" s="5"/>
    </row>
    <row r="1038" spans="1:36" x14ac:dyDescent="0.2">
      <c r="A1038" s="10" t="s">
        <v>1259</v>
      </c>
      <c r="B1038" s="16"/>
      <c r="C1038" s="11">
        <v>45623.595000000001</v>
      </c>
      <c r="D1038" s="11"/>
      <c r="E1038">
        <f t="shared" si="109"/>
        <v>434.00372435743844</v>
      </c>
      <c r="F1038">
        <f t="shared" si="115"/>
        <v>434</v>
      </c>
      <c r="G1038">
        <f t="shared" si="110"/>
        <v>9.285000000090804E-3</v>
      </c>
      <c r="I1038">
        <f>G1038</f>
        <v>9.285000000090804E-3</v>
      </c>
      <c r="P1038">
        <f t="shared" ca="1" si="113"/>
        <v>6.9771478577667296E-3</v>
      </c>
      <c r="S1038" s="2">
        <f t="shared" si="111"/>
        <v>30605.095000000001</v>
      </c>
      <c r="W1038" s="5"/>
      <c r="AH1038" t="s">
        <v>1213</v>
      </c>
      <c r="AJ1038" t="s">
        <v>1212</v>
      </c>
    </row>
    <row r="1039" spans="1:36" x14ac:dyDescent="0.2">
      <c r="A1039" s="10" t="s">
        <v>1321</v>
      </c>
      <c r="B1039" s="16"/>
      <c r="C1039" s="11">
        <v>45703.366000000002</v>
      </c>
      <c r="D1039" s="11"/>
      <c r="E1039">
        <f t="shared" si="109"/>
        <v>466.00110908436426</v>
      </c>
      <c r="F1039">
        <f t="shared" si="115"/>
        <v>466</v>
      </c>
      <c r="G1039">
        <f t="shared" si="110"/>
        <v>2.7650000047287904E-3</v>
      </c>
      <c r="I1039">
        <f>+G1039</f>
        <v>2.7650000047287904E-3</v>
      </c>
      <c r="P1039">
        <f t="shared" ca="1" si="113"/>
        <v>7.3956285953649999E-3</v>
      </c>
      <c r="S1039" s="2">
        <f t="shared" si="111"/>
        <v>30684.866000000002</v>
      </c>
      <c r="W1039" s="5"/>
    </row>
    <row r="1040" spans="1:36" x14ac:dyDescent="0.2">
      <c r="A1040" s="10" t="s">
        <v>1326</v>
      </c>
      <c r="B1040" s="16"/>
      <c r="C1040" s="11">
        <v>45718.341</v>
      </c>
      <c r="D1040" s="11"/>
      <c r="E1040">
        <f t="shared" si="109"/>
        <v>472.00781372998313</v>
      </c>
      <c r="F1040">
        <f t="shared" si="115"/>
        <v>472</v>
      </c>
      <c r="G1040">
        <f t="shared" si="110"/>
        <v>1.9480000002658926E-2</v>
      </c>
      <c r="I1040">
        <f>G1040</f>
        <v>1.9480000002658926E-2</v>
      </c>
      <c r="P1040">
        <f t="shared" ca="1" si="113"/>
        <v>7.4740937336646761E-3</v>
      </c>
      <c r="S1040" s="2">
        <f t="shared" si="111"/>
        <v>30699.841</v>
      </c>
      <c r="W1040" s="5"/>
    </row>
    <row r="1041" spans="1:36" x14ac:dyDescent="0.2">
      <c r="A1041" s="10" t="s">
        <v>1425</v>
      </c>
      <c r="B1041" s="16"/>
      <c r="C1041" s="11">
        <v>45720.830199999997</v>
      </c>
      <c r="D1041" s="11"/>
      <c r="E1041">
        <f t="shared" si="109"/>
        <v>473.00627043808691</v>
      </c>
      <c r="F1041">
        <f t="shared" si="115"/>
        <v>473</v>
      </c>
      <c r="G1041">
        <f t="shared" si="110"/>
        <v>1.5632499998901039E-2</v>
      </c>
      <c r="J1041">
        <f>+G1041</f>
        <v>1.5632499998901039E-2</v>
      </c>
      <c r="P1041">
        <f t="shared" ca="1" si="113"/>
        <v>7.4871712567146217E-3</v>
      </c>
      <c r="R1041" t="s">
        <v>1474</v>
      </c>
      <c r="S1041" s="2">
        <f t="shared" si="111"/>
        <v>30702.330199999997</v>
      </c>
      <c r="W1041" s="5"/>
    </row>
    <row r="1042" spans="1:36" x14ac:dyDescent="0.2">
      <c r="A1042" s="10" t="s">
        <v>1321</v>
      </c>
      <c r="B1042" s="16"/>
      <c r="C1042" s="11">
        <v>45750.754999999997</v>
      </c>
      <c r="D1042" s="11"/>
      <c r="E1042">
        <f t="shared" si="109"/>
        <v>485.00957161867041</v>
      </c>
      <c r="F1042">
        <f t="shared" si="115"/>
        <v>485</v>
      </c>
      <c r="G1042">
        <f t="shared" si="110"/>
        <v>2.3862499998358544E-2</v>
      </c>
      <c r="I1042">
        <f>+G1042</f>
        <v>2.3862499998358544E-2</v>
      </c>
      <c r="P1042">
        <f t="shared" ca="1" si="113"/>
        <v>7.6441015333139732E-3</v>
      </c>
      <c r="S1042" s="2">
        <f t="shared" si="111"/>
        <v>30732.254999999997</v>
      </c>
      <c r="W1042" s="5"/>
    </row>
    <row r="1043" spans="1:36" x14ac:dyDescent="0.2">
      <c r="A1043" s="10" t="s">
        <v>1321</v>
      </c>
      <c r="B1043" s="16"/>
      <c r="C1043" s="11">
        <v>45763.22</v>
      </c>
      <c r="D1043" s="11"/>
      <c r="E1043">
        <f t="shared" si="109"/>
        <v>490.00947635374013</v>
      </c>
      <c r="F1043">
        <f t="shared" si="115"/>
        <v>490</v>
      </c>
      <c r="G1043">
        <f t="shared" si="110"/>
        <v>2.3625000001629815E-2</v>
      </c>
      <c r="I1043">
        <f>+G1043</f>
        <v>2.3625000001629815E-2</v>
      </c>
      <c r="P1043">
        <f t="shared" ca="1" si="113"/>
        <v>7.7094891485637029E-3</v>
      </c>
      <c r="S1043" s="2">
        <f t="shared" si="111"/>
        <v>30744.720000000001</v>
      </c>
      <c r="W1043" s="5"/>
    </row>
    <row r="1044" spans="1:36" x14ac:dyDescent="0.2">
      <c r="A1044" s="10" t="s">
        <v>1259</v>
      </c>
      <c r="B1044" s="16"/>
      <c r="C1044" s="11">
        <v>45785.65</v>
      </c>
      <c r="D1044" s="11"/>
      <c r="E1044">
        <f t="shared" si="109"/>
        <v>499.00649706834758</v>
      </c>
      <c r="F1044">
        <f t="shared" si="115"/>
        <v>499</v>
      </c>
      <c r="G1044">
        <f t="shared" si="110"/>
        <v>1.6197500000998843E-2</v>
      </c>
      <c r="I1044">
        <f>G1044</f>
        <v>1.6197500000998843E-2</v>
      </c>
      <c r="P1044">
        <f t="shared" ca="1" si="113"/>
        <v>7.8271868560132168E-3</v>
      </c>
      <c r="S1044" s="2">
        <f t="shared" si="111"/>
        <v>30767.15</v>
      </c>
      <c r="W1044" s="5"/>
      <c r="AH1044" t="s">
        <v>1308</v>
      </c>
      <c r="AJ1044" t="s">
        <v>1260</v>
      </c>
    </row>
    <row r="1045" spans="1:36" x14ac:dyDescent="0.2">
      <c r="A1045" s="10" t="s">
        <v>1327</v>
      </c>
      <c r="B1045" s="16"/>
      <c r="C1045" s="11">
        <v>45815.567999999999</v>
      </c>
      <c r="D1045" s="11"/>
      <c r="E1045">
        <f t="shared" ref="E1045:E1108" si="116">+(C1045-C$7)/C$8</f>
        <v>511.00707066351487</v>
      </c>
      <c r="F1045">
        <f t="shared" si="115"/>
        <v>511</v>
      </c>
      <c r="G1045">
        <f t="shared" ref="G1045:G1108" si="117">+C1045-(C$7+F1045*C$8)</f>
        <v>1.7627499997615814E-2</v>
      </c>
      <c r="I1045">
        <f>+G1045</f>
        <v>1.7627499997615814E-2</v>
      </c>
      <c r="P1045">
        <f t="shared" ca="1" si="113"/>
        <v>7.9841171326125691E-3</v>
      </c>
      <c r="S1045" s="2">
        <f t="shared" ref="S1045:S1108" si="118">+C1045-15018.5</f>
        <v>30797.067999999999</v>
      </c>
      <c r="W1045" s="5"/>
      <c r="AD1045" t="s">
        <v>1298</v>
      </c>
    </row>
    <row r="1046" spans="1:36" x14ac:dyDescent="0.2">
      <c r="A1046" s="10" t="s">
        <v>1328</v>
      </c>
      <c r="B1046" s="16"/>
      <c r="C1046" s="11">
        <v>45830.527000000002</v>
      </c>
      <c r="D1046" s="11"/>
      <c r="E1046">
        <f t="shared" si="116"/>
        <v>517.00735746110001</v>
      </c>
      <c r="F1046">
        <f t="shared" si="115"/>
        <v>517</v>
      </c>
      <c r="G1046">
        <f t="shared" si="117"/>
        <v>1.8342499999562278E-2</v>
      </c>
      <c r="I1046">
        <f>G1046</f>
        <v>1.8342499999562278E-2</v>
      </c>
      <c r="P1046">
        <f t="shared" ca="1" si="113"/>
        <v>8.0625822709122427E-3</v>
      </c>
      <c r="S1046" s="2">
        <f t="shared" si="118"/>
        <v>30812.027000000002</v>
      </c>
      <c r="W1046" s="5"/>
      <c r="AD1046" t="s">
        <v>1298</v>
      </c>
    </row>
    <row r="1047" spans="1:36" x14ac:dyDescent="0.2">
      <c r="A1047" s="10" t="s">
        <v>1327</v>
      </c>
      <c r="B1047" s="16"/>
      <c r="C1047" s="11">
        <v>45890.358</v>
      </c>
      <c r="D1047" s="11"/>
      <c r="E1047">
        <f t="shared" si="116"/>
        <v>541.0064990739246</v>
      </c>
      <c r="F1047">
        <f t="shared" si="115"/>
        <v>541</v>
      </c>
      <c r="G1047">
        <f t="shared" si="117"/>
        <v>1.6202500002691522E-2</v>
      </c>
      <c r="I1047">
        <f>+G1047</f>
        <v>1.6202500002691522E-2</v>
      </c>
      <c r="P1047">
        <f t="shared" ca="1" si="113"/>
        <v>8.3764428241109475E-3</v>
      </c>
      <c r="S1047" s="2">
        <f t="shared" si="118"/>
        <v>30871.858</v>
      </c>
      <c r="W1047" s="5"/>
    </row>
    <row r="1048" spans="1:36" x14ac:dyDescent="0.2">
      <c r="A1048" s="10" t="s">
        <v>1287</v>
      </c>
      <c r="B1048" s="16"/>
      <c r="C1048" s="11">
        <v>45892.850299999998</v>
      </c>
      <c r="D1048" s="11"/>
      <c r="E1048">
        <f t="shared" si="116"/>
        <v>542.00619924008595</v>
      </c>
      <c r="F1048">
        <f t="shared" si="115"/>
        <v>542</v>
      </c>
      <c r="G1048">
        <f t="shared" si="117"/>
        <v>1.5455000000656582E-2</v>
      </c>
      <c r="J1048">
        <f>+G1048</f>
        <v>1.5455000000656582E-2</v>
      </c>
      <c r="P1048">
        <f t="shared" ca="1" si="113"/>
        <v>8.3895203471608913E-3</v>
      </c>
      <c r="S1048" s="2">
        <f t="shared" si="118"/>
        <v>30874.350299999998</v>
      </c>
      <c r="W1048" s="5"/>
    </row>
    <row r="1049" spans="1:36" x14ac:dyDescent="0.2">
      <c r="A1049" s="10" t="s">
        <v>1287</v>
      </c>
      <c r="B1049" s="16"/>
      <c r="C1049" s="11">
        <v>45897.837399999997</v>
      </c>
      <c r="D1049" s="11"/>
      <c r="E1049">
        <f t="shared" si="116"/>
        <v>544.00660236116505</v>
      </c>
      <c r="F1049">
        <f t="shared" si="115"/>
        <v>544</v>
      </c>
      <c r="G1049">
        <f t="shared" si="117"/>
        <v>1.6459999998915009E-2</v>
      </c>
      <c r="J1049">
        <f>+G1049</f>
        <v>1.6459999998915009E-2</v>
      </c>
      <c r="P1049">
        <f t="shared" ca="1" si="113"/>
        <v>8.4156753932607842E-3</v>
      </c>
      <c r="S1049" s="2">
        <f t="shared" si="118"/>
        <v>30879.337399999997</v>
      </c>
      <c r="W1049" s="5"/>
    </row>
    <row r="1050" spans="1:36" x14ac:dyDescent="0.2">
      <c r="A1050" s="10" t="s">
        <v>1329</v>
      </c>
      <c r="B1050" s="16"/>
      <c r="C1050" s="11">
        <v>45900.334000000003</v>
      </c>
      <c r="D1050" s="11"/>
      <c r="E1050">
        <f t="shared" si="116"/>
        <v>545.00802732398893</v>
      </c>
      <c r="F1050">
        <f t="shared" si="115"/>
        <v>545</v>
      </c>
      <c r="G1050">
        <f t="shared" si="117"/>
        <v>2.0012500004668254E-2</v>
      </c>
      <c r="I1050">
        <f>G1050</f>
        <v>2.0012500004668254E-2</v>
      </c>
      <c r="P1050">
        <f t="shared" ca="1" si="113"/>
        <v>8.4287529163107298E-3</v>
      </c>
      <c r="S1050" s="2">
        <f t="shared" si="118"/>
        <v>30881.834000000003</v>
      </c>
      <c r="W1050" s="5"/>
      <c r="AD1050" t="s">
        <v>1298</v>
      </c>
    </row>
    <row r="1051" spans="1:36" x14ac:dyDescent="0.2">
      <c r="A1051" s="10" t="s">
        <v>1287</v>
      </c>
      <c r="B1051" s="16"/>
      <c r="C1051" s="11">
        <v>45902.823100000001</v>
      </c>
      <c r="D1051" s="11"/>
      <c r="E1051">
        <f t="shared" si="116"/>
        <v>546.00644392054357</v>
      </c>
      <c r="F1051">
        <f t="shared" si="115"/>
        <v>546</v>
      </c>
      <c r="G1051">
        <f t="shared" si="117"/>
        <v>1.606500000343658E-2</v>
      </c>
      <c r="J1051">
        <f>+G1051</f>
        <v>1.606500000343658E-2</v>
      </c>
      <c r="P1051">
        <f t="shared" ca="1" si="113"/>
        <v>8.4418304393606772E-3</v>
      </c>
      <c r="S1051" s="2">
        <f t="shared" si="118"/>
        <v>30884.323100000001</v>
      </c>
      <c r="W1051" s="5"/>
    </row>
    <row r="1052" spans="1:36" x14ac:dyDescent="0.2">
      <c r="A1052" s="10" t="s">
        <v>1259</v>
      </c>
      <c r="B1052" s="16"/>
      <c r="C1052" s="11">
        <v>45937.726999999999</v>
      </c>
      <c r="D1052" s="11"/>
      <c r="E1052">
        <f t="shared" si="116"/>
        <v>560.00693929818772</v>
      </c>
      <c r="F1052">
        <f t="shared" si="115"/>
        <v>560</v>
      </c>
      <c r="G1052">
        <f t="shared" si="117"/>
        <v>1.7299999999522697E-2</v>
      </c>
      <c r="I1052">
        <f>G1052</f>
        <v>1.7299999999522697E-2</v>
      </c>
      <c r="P1052">
        <f t="shared" ca="1" si="113"/>
        <v>8.624915762059919E-3</v>
      </c>
      <c r="S1052" s="2">
        <f t="shared" si="118"/>
        <v>30919.226999999999</v>
      </c>
      <c r="W1052" s="5"/>
      <c r="AJ1052" t="s">
        <v>1283</v>
      </c>
    </row>
    <row r="1053" spans="1:36" x14ac:dyDescent="0.2">
      <c r="A1053" s="10" t="s">
        <v>1323</v>
      </c>
      <c r="B1053" s="16"/>
      <c r="C1053" s="11">
        <v>45937.727099999996</v>
      </c>
      <c r="D1053" s="11"/>
      <c r="E1053">
        <f t="shared" si="116"/>
        <v>560.00697940973703</v>
      </c>
      <c r="F1053">
        <f t="shared" si="115"/>
        <v>560</v>
      </c>
      <c r="G1053">
        <f t="shared" si="117"/>
        <v>1.7399999996996485E-2</v>
      </c>
      <c r="J1053">
        <f>+G1053</f>
        <v>1.7399999996996485E-2</v>
      </c>
      <c r="P1053">
        <f t="shared" ca="1" si="113"/>
        <v>8.624915762059919E-3</v>
      </c>
      <c r="S1053" s="2">
        <f t="shared" si="118"/>
        <v>30919.227099999996</v>
      </c>
      <c r="W1053" s="5"/>
    </row>
    <row r="1054" spans="1:36" x14ac:dyDescent="0.2">
      <c r="A1054" s="10" t="s">
        <v>1323</v>
      </c>
      <c r="B1054" s="16"/>
      <c r="C1054" s="11">
        <v>45937.727200000001</v>
      </c>
      <c r="D1054" s="11"/>
      <c r="E1054">
        <f t="shared" si="116"/>
        <v>560.00701952128907</v>
      </c>
      <c r="F1054">
        <f t="shared" si="115"/>
        <v>560</v>
      </c>
      <c r="G1054">
        <f t="shared" si="117"/>
        <v>1.750000000174623E-2</v>
      </c>
      <c r="J1054">
        <f>+G1054</f>
        <v>1.750000000174623E-2</v>
      </c>
      <c r="P1054">
        <f t="shared" ca="1" si="113"/>
        <v>8.624915762059919E-3</v>
      </c>
      <c r="S1054" s="2">
        <f t="shared" si="118"/>
        <v>30919.227200000001</v>
      </c>
      <c r="W1054" s="5"/>
    </row>
    <row r="1055" spans="1:36" x14ac:dyDescent="0.2">
      <c r="A1055" s="10" t="s">
        <v>1323</v>
      </c>
      <c r="B1055" s="16"/>
      <c r="C1055" s="11">
        <v>45937.7284</v>
      </c>
      <c r="D1055" s="11"/>
      <c r="E1055">
        <f t="shared" si="116"/>
        <v>560.00750085989125</v>
      </c>
      <c r="F1055">
        <f t="shared" si="115"/>
        <v>560</v>
      </c>
      <c r="G1055">
        <f t="shared" si="117"/>
        <v>1.870000000053551E-2</v>
      </c>
      <c r="J1055">
        <f>+G1055</f>
        <v>1.870000000053551E-2</v>
      </c>
      <c r="P1055">
        <f t="shared" ca="1" si="113"/>
        <v>8.624915762059919E-3</v>
      </c>
      <c r="S1055" s="2">
        <f t="shared" si="118"/>
        <v>30919.2284</v>
      </c>
      <c r="W1055" s="5"/>
    </row>
    <row r="1056" spans="1:36" x14ac:dyDescent="0.2">
      <c r="A1056" s="10" t="s">
        <v>1259</v>
      </c>
      <c r="B1056" s="16"/>
      <c r="C1056" s="11">
        <v>45962.659</v>
      </c>
      <c r="D1056" s="11"/>
      <c r="E1056">
        <f t="shared" si="116"/>
        <v>570.00755099932894</v>
      </c>
      <c r="F1056">
        <f t="shared" si="115"/>
        <v>570</v>
      </c>
      <c r="G1056">
        <f t="shared" si="117"/>
        <v>1.8824999999196734E-2</v>
      </c>
      <c r="I1056">
        <f>G1056</f>
        <v>1.8824999999196734E-2</v>
      </c>
      <c r="P1056">
        <f t="shared" ca="1" si="113"/>
        <v>8.7556909925593784E-3</v>
      </c>
      <c r="S1056" s="2">
        <f t="shared" si="118"/>
        <v>30944.159</v>
      </c>
      <c r="W1056" s="5"/>
      <c r="AH1056" t="s">
        <v>1213</v>
      </c>
      <c r="AJ1056" t="s">
        <v>1212</v>
      </c>
    </row>
    <row r="1057" spans="1:36" x14ac:dyDescent="0.2">
      <c r="A1057" s="10" t="s">
        <v>1259</v>
      </c>
      <c r="B1057" s="16"/>
      <c r="C1057" s="11">
        <v>45977.618999999999</v>
      </c>
      <c r="D1057" s="11"/>
      <c r="E1057">
        <f t="shared" si="116"/>
        <v>576.00823891241487</v>
      </c>
      <c r="F1057">
        <f t="shared" si="115"/>
        <v>576</v>
      </c>
      <c r="G1057">
        <f t="shared" si="117"/>
        <v>2.0539999997708946E-2</v>
      </c>
      <c r="I1057">
        <f>G1057</f>
        <v>2.0539999997708946E-2</v>
      </c>
      <c r="P1057">
        <f t="shared" ca="1" si="113"/>
        <v>8.8341561308590555E-3</v>
      </c>
      <c r="S1057" s="2">
        <f t="shared" si="118"/>
        <v>30959.118999999999</v>
      </c>
      <c r="W1057" s="5"/>
    </row>
    <row r="1058" spans="1:36" x14ac:dyDescent="0.2">
      <c r="A1058" s="10" t="s">
        <v>1330</v>
      </c>
      <c r="B1058" s="16"/>
      <c r="C1058" s="11">
        <v>45987.591</v>
      </c>
      <c r="D1058" s="11"/>
      <c r="E1058">
        <f t="shared" si="116"/>
        <v>580.00816270047005</v>
      </c>
      <c r="F1058">
        <f t="shared" si="115"/>
        <v>580</v>
      </c>
      <c r="G1058">
        <f t="shared" si="117"/>
        <v>2.0349999998870771E-2</v>
      </c>
      <c r="I1058">
        <f>G1058</f>
        <v>2.0349999998870771E-2</v>
      </c>
      <c r="P1058">
        <f t="shared" ca="1" si="113"/>
        <v>8.8864662230588379E-3</v>
      </c>
      <c r="S1058" s="2">
        <f t="shared" si="118"/>
        <v>30969.091</v>
      </c>
      <c r="W1058" s="5"/>
    </row>
    <row r="1059" spans="1:36" x14ac:dyDescent="0.2">
      <c r="A1059" s="10" t="s">
        <v>1330</v>
      </c>
      <c r="B1059" s="16"/>
      <c r="C1059" s="11">
        <v>46007.534</v>
      </c>
      <c r="D1059" s="11"/>
      <c r="E1059">
        <f t="shared" si="116"/>
        <v>588.00760916107674</v>
      </c>
      <c r="F1059">
        <f t="shared" si="115"/>
        <v>588</v>
      </c>
      <c r="G1059">
        <f t="shared" si="117"/>
        <v>1.8969999997352716E-2</v>
      </c>
      <c r="I1059">
        <f>G1059</f>
        <v>1.8969999997352716E-2</v>
      </c>
      <c r="P1059">
        <f t="shared" ca="1" si="113"/>
        <v>8.9910864074584061E-3</v>
      </c>
      <c r="S1059" s="2">
        <f t="shared" si="118"/>
        <v>30989.034</v>
      </c>
      <c r="W1059" s="5"/>
    </row>
    <row r="1060" spans="1:36" x14ac:dyDescent="0.2">
      <c r="A1060" s="10" t="s">
        <v>1327</v>
      </c>
      <c r="B1060" s="16"/>
      <c r="C1060" s="11">
        <v>46017.506000000001</v>
      </c>
      <c r="D1060" s="11"/>
      <c r="E1060">
        <f t="shared" si="116"/>
        <v>592.00753294913193</v>
      </c>
      <c r="F1060">
        <f t="shared" si="115"/>
        <v>592</v>
      </c>
      <c r="G1060">
        <f t="shared" si="117"/>
        <v>1.877999999851454E-2</v>
      </c>
      <c r="I1060">
        <f>+G1060</f>
        <v>1.877999999851454E-2</v>
      </c>
      <c r="P1060">
        <f t="shared" ca="1" si="113"/>
        <v>9.0433964996581885E-3</v>
      </c>
      <c r="S1060" s="2">
        <f t="shared" si="118"/>
        <v>30999.006000000001</v>
      </c>
      <c r="W1060" s="5"/>
      <c r="AD1060" t="s">
        <v>1298</v>
      </c>
    </row>
    <row r="1061" spans="1:36" x14ac:dyDescent="0.2">
      <c r="A1061" s="10" t="s">
        <v>1330</v>
      </c>
      <c r="B1061" s="16"/>
      <c r="C1061" s="11">
        <v>46032.466</v>
      </c>
      <c r="D1061" s="11"/>
      <c r="E1061">
        <f t="shared" si="116"/>
        <v>598.00822086221785</v>
      </c>
      <c r="F1061">
        <f t="shared" si="115"/>
        <v>598</v>
      </c>
      <c r="G1061">
        <f t="shared" si="117"/>
        <v>2.0494999997026753E-2</v>
      </c>
      <c r="I1061">
        <f>G1061</f>
        <v>2.0494999997026753E-2</v>
      </c>
      <c r="P1061">
        <f t="shared" ca="1" si="113"/>
        <v>9.1218616379578656E-3</v>
      </c>
      <c r="S1061" s="2">
        <f t="shared" si="118"/>
        <v>31013.966</v>
      </c>
      <c r="W1061" s="5"/>
    </row>
    <row r="1062" spans="1:36" x14ac:dyDescent="0.2">
      <c r="A1062" s="10" t="s">
        <v>1327</v>
      </c>
      <c r="B1062" s="16"/>
      <c r="C1062" s="11">
        <v>46042.427000000003</v>
      </c>
      <c r="D1062" s="11"/>
      <c r="E1062">
        <f t="shared" si="116"/>
        <v>602.00373237974929</v>
      </c>
      <c r="F1062">
        <f t="shared" si="115"/>
        <v>602</v>
      </c>
      <c r="G1062">
        <f t="shared" si="117"/>
        <v>9.3050000068615191E-3</v>
      </c>
      <c r="I1062">
        <f>+G1062</f>
        <v>9.3050000068615191E-3</v>
      </c>
      <c r="P1062">
        <f t="shared" ca="1" si="113"/>
        <v>9.1741717301576497E-3</v>
      </c>
      <c r="S1062" s="2">
        <f t="shared" si="118"/>
        <v>31023.927000000003</v>
      </c>
      <c r="W1062" s="5"/>
    </row>
    <row r="1063" spans="1:36" x14ac:dyDescent="0.2">
      <c r="A1063" s="10" t="s">
        <v>1425</v>
      </c>
      <c r="B1063" s="16"/>
      <c r="C1063" s="11">
        <v>46049.915099999998</v>
      </c>
      <c r="D1063" s="11"/>
      <c r="E1063">
        <f t="shared" si="116"/>
        <v>605.00732537185843</v>
      </c>
      <c r="F1063">
        <f t="shared" si="115"/>
        <v>605</v>
      </c>
      <c r="G1063">
        <f t="shared" si="117"/>
        <v>1.8262500001583248E-2</v>
      </c>
      <c r="J1063">
        <f>+G1063</f>
        <v>1.8262500001583248E-2</v>
      </c>
      <c r="P1063">
        <f t="shared" ca="1" si="113"/>
        <v>9.2134042993074865E-3</v>
      </c>
      <c r="R1063" t="s">
        <v>1474</v>
      </c>
      <c r="S1063" s="2">
        <f t="shared" si="118"/>
        <v>31031.415099999998</v>
      </c>
      <c r="W1063" s="5"/>
    </row>
    <row r="1064" spans="1:36" x14ac:dyDescent="0.2">
      <c r="A1064" s="10" t="s">
        <v>1332</v>
      </c>
      <c r="B1064" s="16"/>
      <c r="C1064" s="11">
        <v>46057.389000000003</v>
      </c>
      <c r="D1064" s="11"/>
      <c r="E1064">
        <f t="shared" si="116"/>
        <v>608.00522252383985</v>
      </c>
      <c r="F1064">
        <f t="shared" si="115"/>
        <v>608</v>
      </c>
      <c r="G1064">
        <f t="shared" si="117"/>
        <v>1.3020000005781185E-2</v>
      </c>
      <c r="I1064">
        <f>G1064</f>
        <v>1.3020000005781185E-2</v>
      </c>
      <c r="P1064">
        <f t="shared" ca="1" si="113"/>
        <v>9.252636868457325E-3</v>
      </c>
      <c r="S1064" s="2">
        <f t="shared" si="118"/>
        <v>31038.889000000003</v>
      </c>
      <c r="W1064" s="5"/>
    </row>
    <row r="1065" spans="1:36" x14ac:dyDescent="0.2">
      <c r="A1065" s="10" t="s">
        <v>1332</v>
      </c>
      <c r="B1065" s="16"/>
      <c r="C1065" s="11">
        <v>46057.39</v>
      </c>
      <c r="D1065" s="11"/>
      <c r="E1065">
        <f t="shared" si="116"/>
        <v>608.00562363934068</v>
      </c>
      <c r="F1065">
        <f t="shared" si="115"/>
        <v>608</v>
      </c>
      <c r="G1065">
        <f t="shared" si="117"/>
        <v>1.4020000002346933E-2</v>
      </c>
      <c r="I1065">
        <f>G1065</f>
        <v>1.4020000002346933E-2</v>
      </c>
      <c r="P1065">
        <f t="shared" ca="1" si="113"/>
        <v>9.252636868457325E-3</v>
      </c>
      <c r="S1065" s="2">
        <f t="shared" si="118"/>
        <v>31038.89</v>
      </c>
      <c r="W1065" s="5"/>
    </row>
    <row r="1066" spans="1:36" x14ac:dyDescent="0.2">
      <c r="A1066" s="10" t="s">
        <v>1327</v>
      </c>
      <c r="B1066" s="16"/>
      <c r="C1066" s="11">
        <v>46072.345000000001</v>
      </c>
      <c r="D1066" s="11"/>
      <c r="E1066">
        <f t="shared" si="116"/>
        <v>614.00430597491663</v>
      </c>
      <c r="F1066">
        <f t="shared" si="115"/>
        <v>614</v>
      </c>
      <c r="G1066">
        <f t="shared" si="117"/>
        <v>1.073500000347849E-2</v>
      </c>
      <c r="I1066">
        <f>+G1066</f>
        <v>1.073500000347849E-2</v>
      </c>
      <c r="P1066">
        <f t="shared" ca="1" si="113"/>
        <v>9.3311020067570003E-3</v>
      </c>
      <c r="S1066" s="2">
        <f t="shared" si="118"/>
        <v>31053.845000000001</v>
      </c>
      <c r="W1066" s="5"/>
    </row>
    <row r="1067" spans="1:36" x14ac:dyDescent="0.2">
      <c r="A1067" s="10" t="s">
        <v>1332</v>
      </c>
      <c r="B1067" s="16"/>
      <c r="C1067" s="11">
        <v>46072.353999999999</v>
      </c>
      <c r="D1067" s="11"/>
      <c r="E1067">
        <f t="shared" si="116"/>
        <v>614.00791601443586</v>
      </c>
      <c r="F1067">
        <f t="shared" si="115"/>
        <v>614</v>
      </c>
      <c r="G1067">
        <f t="shared" si="117"/>
        <v>1.9735000001674052E-2</v>
      </c>
      <c r="I1067">
        <f>G1067</f>
        <v>1.9735000001674052E-2</v>
      </c>
      <c r="P1067">
        <f t="shared" ca="1" si="113"/>
        <v>9.3311020067570003E-3</v>
      </c>
      <c r="S1067" s="2">
        <f t="shared" si="118"/>
        <v>31053.853999999999</v>
      </c>
      <c r="W1067" s="5"/>
    </row>
    <row r="1068" spans="1:36" x14ac:dyDescent="0.2">
      <c r="A1068" s="10" t="s">
        <v>1332</v>
      </c>
      <c r="B1068" s="16"/>
      <c r="C1068" s="11">
        <v>46077.341999999997</v>
      </c>
      <c r="D1068" s="11"/>
      <c r="E1068">
        <f t="shared" si="116"/>
        <v>616.00868013946661</v>
      </c>
      <c r="F1068">
        <f t="shared" si="115"/>
        <v>616</v>
      </c>
      <c r="G1068">
        <f t="shared" si="117"/>
        <v>2.163999999902444E-2</v>
      </c>
      <c r="I1068">
        <f>G1068</f>
        <v>2.163999999902444E-2</v>
      </c>
      <c r="P1068">
        <f t="shared" ca="1" si="113"/>
        <v>9.3572570528568932E-3</v>
      </c>
      <c r="S1068" s="2">
        <f t="shared" si="118"/>
        <v>31058.841999999997</v>
      </c>
      <c r="W1068" s="5"/>
    </row>
    <row r="1069" spans="1:36" x14ac:dyDescent="0.2">
      <c r="A1069" s="10" t="s">
        <v>1327</v>
      </c>
      <c r="B1069" s="16"/>
      <c r="C1069" s="11">
        <v>46082.324000000001</v>
      </c>
      <c r="D1069" s="11"/>
      <c r="E1069">
        <f t="shared" si="116"/>
        <v>618.00703757148642</v>
      </c>
      <c r="F1069">
        <f t="shared" si="115"/>
        <v>618</v>
      </c>
      <c r="G1069">
        <f t="shared" si="117"/>
        <v>1.7545000002428424E-2</v>
      </c>
      <c r="I1069">
        <f>+G1069</f>
        <v>1.7545000002428424E-2</v>
      </c>
      <c r="P1069">
        <f t="shared" ca="1" si="113"/>
        <v>9.3834120989567844E-3</v>
      </c>
      <c r="S1069" s="2">
        <f t="shared" si="118"/>
        <v>31063.824000000001</v>
      </c>
      <c r="W1069" s="5"/>
      <c r="AD1069" t="s">
        <v>1298</v>
      </c>
    </row>
    <row r="1070" spans="1:36" x14ac:dyDescent="0.2">
      <c r="A1070" s="10" t="s">
        <v>1327</v>
      </c>
      <c r="B1070" s="16"/>
      <c r="C1070" s="11">
        <v>46109.758999999998</v>
      </c>
      <c r="D1070" s="11"/>
      <c r="E1070">
        <f t="shared" si="116"/>
        <v>629.01164137466219</v>
      </c>
      <c r="F1070">
        <f t="shared" si="115"/>
        <v>629</v>
      </c>
      <c r="G1070">
        <f t="shared" si="117"/>
        <v>2.9022499998973217E-2</v>
      </c>
      <c r="I1070">
        <f>+G1070</f>
        <v>2.9022499998973217E-2</v>
      </c>
      <c r="P1070">
        <f t="shared" ca="1" si="113"/>
        <v>9.5272648525061895E-3</v>
      </c>
      <c r="S1070" s="2">
        <f t="shared" si="118"/>
        <v>31091.258999999998</v>
      </c>
      <c r="W1070" s="5"/>
      <c r="AD1070" t="s">
        <v>1298</v>
      </c>
    </row>
    <row r="1071" spans="1:36" x14ac:dyDescent="0.2">
      <c r="A1071" s="10" t="s">
        <v>1259</v>
      </c>
      <c r="B1071" s="16"/>
      <c r="C1071" s="11">
        <v>46114.737999999998</v>
      </c>
      <c r="D1071" s="11"/>
      <c r="E1071">
        <f t="shared" si="116"/>
        <v>631.0087954601737</v>
      </c>
      <c r="F1071">
        <f t="shared" si="115"/>
        <v>631</v>
      </c>
      <c r="G1071">
        <f t="shared" si="117"/>
        <v>2.1927499998128042E-2</v>
      </c>
      <c r="I1071">
        <f>G1071</f>
        <v>2.1927499998128042E-2</v>
      </c>
      <c r="P1071">
        <f t="shared" ca="1" si="113"/>
        <v>9.5534198986060824E-3</v>
      </c>
      <c r="S1071" s="2">
        <f t="shared" si="118"/>
        <v>31096.237999999998</v>
      </c>
      <c r="W1071" s="5"/>
      <c r="AJ1071" t="s">
        <v>1283</v>
      </c>
    </row>
    <row r="1072" spans="1:36" x14ac:dyDescent="0.2">
      <c r="A1072" s="10" t="s">
        <v>1259</v>
      </c>
      <c r="B1072" s="16"/>
      <c r="C1072" s="11">
        <v>46134.682000000001</v>
      </c>
      <c r="D1072" s="11"/>
      <c r="E1072">
        <f t="shared" si="116"/>
        <v>639.00864303628407</v>
      </c>
      <c r="F1072">
        <f t="shared" si="115"/>
        <v>639</v>
      </c>
      <c r="G1072">
        <f t="shared" si="117"/>
        <v>2.1547500000451691E-2</v>
      </c>
      <c r="I1072">
        <f>G1072</f>
        <v>2.1547500000451691E-2</v>
      </c>
      <c r="P1072">
        <f t="shared" ca="1" si="113"/>
        <v>9.6580400830056489E-3</v>
      </c>
      <c r="S1072" s="2">
        <f t="shared" si="118"/>
        <v>31116.182000000001</v>
      </c>
      <c r="W1072" s="5"/>
      <c r="AJ1072" t="s">
        <v>1283</v>
      </c>
    </row>
    <row r="1073" spans="1:36" x14ac:dyDescent="0.2">
      <c r="A1073" s="10" t="s">
        <v>1259</v>
      </c>
      <c r="B1073" s="16"/>
      <c r="C1073" s="11">
        <v>46144.652000000002</v>
      </c>
      <c r="D1073" s="11"/>
      <c r="E1073">
        <f t="shared" si="116"/>
        <v>643.00776459333474</v>
      </c>
      <c r="F1073">
        <f t="shared" si="115"/>
        <v>643</v>
      </c>
      <c r="G1073">
        <f t="shared" si="117"/>
        <v>1.9357500001206063E-2</v>
      </c>
      <c r="I1073">
        <f>G1073</f>
        <v>1.9357500001206063E-2</v>
      </c>
      <c r="P1073">
        <f t="shared" ca="1" si="113"/>
        <v>9.710350175205433E-3</v>
      </c>
      <c r="S1073" s="2">
        <f t="shared" si="118"/>
        <v>31126.152000000002</v>
      </c>
      <c r="W1073" s="5"/>
      <c r="AH1073" t="s">
        <v>1264</v>
      </c>
      <c r="AJ1073" t="s">
        <v>1260</v>
      </c>
    </row>
    <row r="1074" spans="1:36" x14ac:dyDescent="0.2">
      <c r="A1074" s="10" t="s">
        <v>1327</v>
      </c>
      <c r="B1074" s="16"/>
      <c r="C1074" s="11">
        <v>46159.608999999997</v>
      </c>
      <c r="D1074" s="11"/>
      <c r="E1074">
        <f t="shared" si="116"/>
        <v>649.00724915991236</v>
      </c>
      <c r="F1074">
        <f t="shared" si="115"/>
        <v>649</v>
      </c>
      <c r="G1074">
        <f t="shared" si="117"/>
        <v>1.8072499995469116E-2</v>
      </c>
      <c r="I1074">
        <f>+G1074</f>
        <v>1.8072499995469116E-2</v>
      </c>
      <c r="P1074">
        <f t="shared" ca="1" si="113"/>
        <v>9.7888153135051083E-3</v>
      </c>
      <c r="S1074" s="2">
        <f t="shared" si="118"/>
        <v>31141.108999999997</v>
      </c>
      <c r="W1074" s="5"/>
    </row>
    <row r="1075" spans="1:36" x14ac:dyDescent="0.2">
      <c r="A1075" s="10" t="s">
        <v>1334</v>
      </c>
      <c r="B1075" s="16"/>
      <c r="C1075" s="11">
        <v>46189.53</v>
      </c>
      <c r="D1075" s="11"/>
      <c r="E1075">
        <f t="shared" si="116"/>
        <v>661.00902610158801</v>
      </c>
      <c r="F1075">
        <f t="shared" si="115"/>
        <v>661</v>
      </c>
      <c r="G1075">
        <f t="shared" si="117"/>
        <v>2.2502499996335246E-2</v>
      </c>
      <c r="I1075">
        <f>G1075</f>
        <v>2.2502499996335246E-2</v>
      </c>
      <c r="P1075">
        <f t="shared" ca="1" si="113"/>
        <v>9.9457455901044607E-3</v>
      </c>
      <c r="S1075" s="2">
        <f t="shared" si="118"/>
        <v>31171.03</v>
      </c>
      <c r="W1075" s="5"/>
    </row>
    <row r="1076" spans="1:36" x14ac:dyDescent="0.2">
      <c r="A1076" s="10" t="s">
        <v>1335</v>
      </c>
      <c r="B1076" s="16"/>
      <c r="C1076" s="11">
        <v>46194.514000000003</v>
      </c>
      <c r="D1076" s="11"/>
      <c r="E1076">
        <f t="shared" si="116"/>
        <v>663.00818576461245</v>
      </c>
      <c r="F1076">
        <f t="shared" si="115"/>
        <v>663</v>
      </c>
      <c r="G1076">
        <f t="shared" si="117"/>
        <v>2.0407500000146683E-2</v>
      </c>
      <c r="I1076">
        <f>G1076</f>
        <v>2.0407500000146683E-2</v>
      </c>
      <c r="P1076">
        <f t="shared" ca="1" si="113"/>
        <v>9.9719006362043519E-3</v>
      </c>
      <c r="S1076" s="2">
        <f t="shared" si="118"/>
        <v>31176.014000000003</v>
      </c>
      <c r="W1076" s="5"/>
    </row>
    <row r="1077" spans="1:36" x14ac:dyDescent="0.2">
      <c r="A1077" s="10" t="s">
        <v>1336</v>
      </c>
      <c r="B1077" s="16"/>
      <c r="C1077" s="11">
        <v>46204.49</v>
      </c>
      <c r="D1077" s="11"/>
      <c r="E1077">
        <f t="shared" si="116"/>
        <v>667.00971401467393</v>
      </c>
      <c r="F1077">
        <f t="shared" si="115"/>
        <v>667</v>
      </c>
      <c r="G1077">
        <f t="shared" si="117"/>
        <v>2.4217499994847458E-2</v>
      </c>
      <c r="I1077">
        <f>G1077</f>
        <v>2.4217499994847458E-2</v>
      </c>
      <c r="P1077">
        <f t="shared" ca="1" si="113"/>
        <v>1.0024210728404136E-2</v>
      </c>
      <c r="S1077" s="2">
        <f t="shared" si="118"/>
        <v>31185.989999999998</v>
      </c>
      <c r="W1077" s="5"/>
    </row>
    <row r="1078" spans="1:36" x14ac:dyDescent="0.2">
      <c r="A1078" s="10" t="s">
        <v>1336</v>
      </c>
      <c r="B1078" s="16"/>
      <c r="C1078" s="11">
        <v>46204.495000000003</v>
      </c>
      <c r="D1078" s="11"/>
      <c r="E1078">
        <f t="shared" si="116"/>
        <v>667.01171959218686</v>
      </c>
      <c r="F1078">
        <f t="shared" si="115"/>
        <v>667</v>
      </c>
      <c r="G1078">
        <f t="shared" si="117"/>
        <v>2.9217499999504071E-2</v>
      </c>
      <c r="I1078">
        <f>G1078</f>
        <v>2.9217499999504071E-2</v>
      </c>
      <c r="P1078">
        <f t="shared" ca="1" si="113"/>
        <v>1.0024210728404136E-2</v>
      </c>
      <c r="S1078" s="2">
        <f t="shared" si="118"/>
        <v>31185.995000000003</v>
      </c>
      <c r="W1078" s="5"/>
    </row>
    <row r="1079" spans="1:36" x14ac:dyDescent="0.2">
      <c r="A1079" s="10" t="s">
        <v>1337</v>
      </c>
      <c r="B1079" s="16"/>
      <c r="C1079" s="11">
        <v>46219.447999999997</v>
      </c>
      <c r="D1079" s="11"/>
      <c r="E1079">
        <f t="shared" si="116"/>
        <v>673.00959969675523</v>
      </c>
      <c r="F1079">
        <f t="shared" si="115"/>
        <v>673</v>
      </c>
      <c r="G1079">
        <f t="shared" si="117"/>
        <v>2.3932499992952216E-2</v>
      </c>
      <c r="I1079">
        <f>+G1079</f>
        <v>2.3932499992952216E-2</v>
      </c>
      <c r="P1079">
        <f t="shared" ca="1" si="113"/>
        <v>1.0102675866703811E-2</v>
      </c>
      <c r="S1079" s="2">
        <f t="shared" si="118"/>
        <v>31200.947999999997</v>
      </c>
      <c r="W1079" s="5"/>
      <c r="AD1079" t="s">
        <v>1298</v>
      </c>
    </row>
    <row r="1080" spans="1:36" x14ac:dyDescent="0.2">
      <c r="A1080" s="10" t="s">
        <v>1287</v>
      </c>
      <c r="B1080" s="16"/>
      <c r="C1080" s="11">
        <v>46241.881000000001</v>
      </c>
      <c r="D1080" s="11"/>
      <c r="E1080">
        <f t="shared" si="116"/>
        <v>682.00782375787105</v>
      </c>
      <c r="F1080">
        <f t="shared" si="115"/>
        <v>682</v>
      </c>
      <c r="G1080">
        <f t="shared" si="117"/>
        <v>1.9505000003846362E-2</v>
      </c>
      <c r="I1080">
        <f>+G1080</f>
        <v>1.9505000003846362E-2</v>
      </c>
      <c r="P1080">
        <f t="shared" ca="1" si="113"/>
        <v>1.0220373574153325E-2</v>
      </c>
      <c r="S1080" s="2">
        <f t="shared" si="118"/>
        <v>31223.381000000001</v>
      </c>
      <c r="W1080" s="5"/>
    </row>
    <row r="1081" spans="1:36" x14ac:dyDescent="0.2">
      <c r="A1081" s="10" t="s">
        <v>1259</v>
      </c>
      <c r="B1081" s="16"/>
      <c r="C1081" s="11">
        <v>46271.800999999999</v>
      </c>
      <c r="D1081" s="11"/>
      <c r="E1081">
        <f t="shared" si="116"/>
        <v>694.0091995840429</v>
      </c>
      <c r="F1081">
        <f t="shared" si="115"/>
        <v>694</v>
      </c>
      <c r="G1081">
        <f t="shared" si="117"/>
        <v>2.2935000000870787E-2</v>
      </c>
      <c r="I1081">
        <f>G1081</f>
        <v>2.2935000000870787E-2</v>
      </c>
      <c r="P1081">
        <f t="shared" ca="1" si="113"/>
        <v>1.0377303850752676E-2</v>
      </c>
      <c r="S1081" s="2">
        <f t="shared" si="118"/>
        <v>31253.300999999999</v>
      </c>
      <c r="W1081" s="5"/>
      <c r="AJ1081" t="s">
        <v>1283</v>
      </c>
    </row>
    <row r="1082" spans="1:36" x14ac:dyDescent="0.2">
      <c r="A1082" s="56" t="s">
        <v>1131</v>
      </c>
      <c r="B1082" s="57" t="s">
        <v>1438</v>
      </c>
      <c r="C1082" s="56">
        <v>46291.742899999997</v>
      </c>
      <c r="D1082" s="56" t="s">
        <v>1455</v>
      </c>
      <c r="E1082">
        <f t="shared" si="116"/>
        <v>702.00820481759661</v>
      </c>
      <c r="F1082">
        <f t="shared" si="115"/>
        <v>702</v>
      </c>
      <c r="G1082">
        <f t="shared" si="117"/>
        <v>2.0454999998037238E-2</v>
      </c>
      <c r="J1082">
        <f>+G1082</f>
        <v>2.0454999998037238E-2</v>
      </c>
      <c r="P1082">
        <f t="shared" ca="1" si="113"/>
        <v>1.0481924035152244E-2</v>
      </c>
      <c r="S1082" s="2">
        <f t="shared" si="118"/>
        <v>31273.242899999997</v>
      </c>
      <c r="W1082" s="5"/>
    </row>
    <row r="1083" spans="1:36" x14ac:dyDescent="0.2">
      <c r="A1083" s="10" t="s">
        <v>1424</v>
      </c>
      <c r="B1083" s="16"/>
      <c r="C1083" s="11">
        <v>46291.743000000002</v>
      </c>
      <c r="D1083" s="11"/>
      <c r="E1083">
        <f t="shared" si="116"/>
        <v>702.00824492914876</v>
      </c>
      <c r="F1083">
        <f t="shared" si="115"/>
        <v>702</v>
      </c>
      <c r="G1083">
        <f t="shared" si="117"/>
        <v>2.0555000002786983E-2</v>
      </c>
      <c r="J1083">
        <f>+G1083</f>
        <v>2.0555000002786983E-2</v>
      </c>
      <c r="P1083">
        <f t="shared" ca="1" si="113"/>
        <v>1.0481924035152244E-2</v>
      </c>
      <c r="R1083" s="60" t="s">
        <v>1474</v>
      </c>
      <c r="S1083" s="2">
        <f t="shared" si="118"/>
        <v>31273.243000000002</v>
      </c>
      <c r="W1083" s="5"/>
    </row>
    <row r="1084" spans="1:36" x14ac:dyDescent="0.2">
      <c r="A1084" s="10" t="s">
        <v>1259</v>
      </c>
      <c r="B1084" s="16"/>
      <c r="C1084" s="11">
        <v>46296.724999999999</v>
      </c>
      <c r="D1084" s="11"/>
      <c r="E1084">
        <f t="shared" si="116"/>
        <v>704.00660236116573</v>
      </c>
      <c r="F1084">
        <f t="shared" si="115"/>
        <v>704</v>
      </c>
      <c r="G1084">
        <f t="shared" si="117"/>
        <v>1.6459999998915009E-2</v>
      </c>
      <c r="I1084">
        <f t="shared" ref="I1084:I1090" si="119">G1084</f>
        <v>1.6459999998915009E-2</v>
      </c>
      <c r="P1084">
        <f t="shared" ref="P1084:P1147" ca="1" si="120">+C$11+C$12*F1084</f>
        <v>1.0508079081252135E-2</v>
      </c>
      <c r="S1084" s="2">
        <f t="shared" si="118"/>
        <v>31278.224999999999</v>
      </c>
      <c r="W1084" s="5"/>
      <c r="AH1084" t="s">
        <v>1213</v>
      </c>
      <c r="AJ1084" t="s">
        <v>1212</v>
      </c>
    </row>
    <row r="1085" spans="1:36" x14ac:dyDescent="0.2">
      <c r="A1085" s="10" t="s">
        <v>1259</v>
      </c>
      <c r="B1085" s="16"/>
      <c r="C1085" s="11">
        <v>46311.684999999998</v>
      </c>
      <c r="D1085" s="11"/>
      <c r="E1085">
        <f t="shared" si="116"/>
        <v>710.00729027425166</v>
      </c>
      <c r="F1085">
        <f t="shared" si="115"/>
        <v>710</v>
      </c>
      <c r="G1085">
        <f t="shared" si="117"/>
        <v>1.8174999997427221E-2</v>
      </c>
      <c r="I1085">
        <f t="shared" si="119"/>
        <v>1.8174999997427221E-2</v>
      </c>
      <c r="P1085">
        <f t="shared" ca="1" si="120"/>
        <v>1.0586544219551812E-2</v>
      </c>
      <c r="S1085" s="2">
        <f t="shared" si="118"/>
        <v>31293.184999999998</v>
      </c>
      <c r="W1085" s="5"/>
      <c r="AJ1085" t="s">
        <v>1283</v>
      </c>
    </row>
    <row r="1086" spans="1:36" x14ac:dyDescent="0.2">
      <c r="A1086" s="10" t="s">
        <v>1259</v>
      </c>
      <c r="B1086" s="16"/>
      <c r="C1086" s="11">
        <v>46326.65</v>
      </c>
      <c r="D1086" s="11"/>
      <c r="E1086">
        <f t="shared" si="116"/>
        <v>716.00998376485052</v>
      </c>
      <c r="F1086">
        <f t="shared" si="115"/>
        <v>716</v>
      </c>
      <c r="G1086">
        <f t="shared" si="117"/>
        <v>2.4890000000596046E-2</v>
      </c>
      <c r="I1086">
        <f t="shared" si="119"/>
        <v>2.4890000000596046E-2</v>
      </c>
      <c r="P1086">
        <f t="shared" ca="1" si="120"/>
        <v>1.0665009357851488E-2</v>
      </c>
      <c r="S1086" s="2">
        <f t="shared" si="118"/>
        <v>31308.15</v>
      </c>
      <c r="W1086" s="5"/>
      <c r="AJ1086" t="s">
        <v>1288</v>
      </c>
    </row>
    <row r="1087" spans="1:36" x14ac:dyDescent="0.2">
      <c r="A1087" s="10" t="s">
        <v>1338</v>
      </c>
      <c r="B1087" s="16"/>
      <c r="C1087" s="11">
        <v>46351.58</v>
      </c>
      <c r="D1087" s="11"/>
      <c r="E1087">
        <f t="shared" si="116"/>
        <v>726.00979323498711</v>
      </c>
      <c r="F1087">
        <f t="shared" si="115"/>
        <v>726</v>
      </c>
      <c r="G1087">
        <f t="shared" si="117"/>
        <v>2.441499999986263E-2</v>
      </c>
      <c r="I1087">
        <f t="shared" si="119"/>
        <v>2.441499999986263E-2</v>
      </c>
      <c r="P1087">
        <f t="shared" ca="1" si="120"/>
        <v>1.0795784588350947E-2</v>
      </c>
      <c r="S1087" s="2">
        <f t="shared" si="118"/>
        <v>31333.08</v>
      </c>
      <c r="W1087" s="5"/>
    </row>
    <row r="1088" spans="1:36" x14ac:dyDescent="0.2">
      <c r="A1088" s="10" t="s">
        <v>1259</v>
      </c>
      <c r="B1088" s="16"/>
      <c r="C1088" s="11">
        <v>46413.906999999999</v>
      </c>
      <c r="D1088" s="11"/>
      <c r="E1088">
        <f t="shared" si="116"/>
        <v>751.01011914133164</v>
      </c>
      <c r="F1088">
        <f t="shared" si="115"/>
        <v>751</v>
      </c>
      <c r="G1088">
        <f t="shared" si="117"/>
        <v>2.5227500002074521E-2</v>
      </c>
      <c r="I1088">
        <f t="shared" si="119"/>
        <v>2.5227500002074521E-2</v>
      </c>
      <c r="P1088">
        <f t="shared" ca="1" si="120"/>
        <v>1.1122722664599596E-2</v>
      </c>
      <c r="S1088" s="2">
        <f t="shared" si="118"/>
        <v>31395.406999999999</v>
      </c>
      <c r="W1088" s="5"/>
      <c r="AJ1088" t="s">
        <v>1288</v>
      </c>
    </row>
    <row r="1089" spans="1:36" x14ac:dyDescent="0.2">
      <c r="A1089" s="10" t="s">
        <v>1339</v>
      </c>
      <c r="B1089" s="16"/>
      <c r="C1089" s="11">
        <v>46421.391000000003</v>
      </c>
      <c r="D1089" s="11"/>
      <c r="E1089">
        <f t="shared" si="116"/>
        <v>754.01206755988528</v>
      </c>
      <c r="F1089">
        <f t="shared" si="115"/>
        <v>754</v>
      </c>
      <c r="G1089">
        <f t="shared" si="117"/>
        <v>3.0085000005783513E-2</v>
      </c>
      <c r="I1089">
        <f t="shared" si="119"/>
        <v>3.0085000005783513E-2</v>
      </c>
      <c r="P1089">
        <f t="shared" ca="1" si="120"/>
        <v>1.1161955233749432E-2</v>
      </c>
      <c r="S1089" s="2">
        <f t="shared" si="118"/>
        <v>31402.891000000003</v>
      </c>
      <c r="W1089" s="5"/>
    </row>
    <row r="1090" spans="1:36" x14ac:dyDescent="0.2">
      <c r="A1090" s="10" t="s">
        <v>1340</v>
      </c>
      <c r="B1090" s="16"/>
      <c r="C1090" s="11">
        <v>46446.34</v>
      </c>
      <c r="D1090" s="11"/>
      <c r="E1090">
        <f t="shared" si="116"/>
        <v>764.01949822456106</v>
      </c>
      <c r="F1090">
        <f t="shared" si="115"/>
        <v>764</v>
      </c>
      <c r="G1090">
        <f t="shared" si="117"/>
        <v>4.860999999800697E-2</v>
      </c>
      <c r="I1090">
        <f t="shared" si="119"/>
        <v>4.860999999800697E-2</v>
      </c>
      <c r="P1090">
        <f t="shared" ca="1" si="120"/>
        <v>1.1292730464248892E-2</v>
      </c>
      <c r="S1090" s="2">
        <f t="shared" si="118"/>
        <v>31427.839999999997</v>
      </c>
      <c r="W1090" s="5"/>
      <c r="AJ1090" t="s">
        <v>1283</v>
      </c>
    </row>
    <row r="1091" spans="1:36" x14ac:dyDescent="0.2">
      <c r="A1091" s="10" t="s">
        <v>1337</v>
      </c>
      <c r="B1091" s="16"/>
      <c r="C1091" s="11">
        <v>46473.737999999998</v>
      </c>
      <c r="D1091" s="11"/>
      <c r="E1091">
        <f t="shared" si="116"/>
        <v>775.00926075415623</v>
      </c>
      <c r="F1091">
        <f t="shared" si="115"/>
        <v>775</v>
      </c>
      <c r="G1091">
        <f t="shared" si="117"/>
        <v>2.3087499997927807E-2</v>
      </c>
      <c r="I1091">
        <f>+G1091</f>
        <v>2.3087499997927807E-2</v>
      </c>
      <c r="P1091">
        <f t="shared" ca="1" si="120"/>
        <v>1.1436583217798299E-2</v>
      </c>
      <c r="S1091" s="2">
        <f t="shared" si="118"/>
        <v>31455.237999999998</v>
      </c>
      <c r="W1091" s="5"/>
      <c r="AD1091" t="s">
        <v>1298</v>
      </c>
    </row>
    <row r="1092" spans="1:36" x14ac:dyDescent="0.2">
      <c r="A1092" s="10" t="s">
        <v>1422</v>
      </c>
      <c r="B1092" s="16"/>
      <c r="C1092" s="11">
        <v>46496.1757</v>
      </c>
      <c r="D1092" s="11"/>
      <c r="E1092">
        <f t="shared" si="116"/>
        <v>784.00937005813148</v>
      </c>
      <c r="F1092">
        <f t="shared" si="115"/>
        <v>784</v>
      </c>
      <c r="G1092">
        <f t="shared" si="117"/>
        <v>2.3359999999229331E-2</v>
      </c>
      <c r="J1092">
        <f>+G1092</f>
        <v>2.3359999999229331E-2</v>
      </c>
      <c r="P1092">
        <f t="shared" ca="1" si="120"/>
        <v>1.1554280925247811E-2</v>
      </c>
      <c r="R1092" s="60" t="s">
        <v>1474</v>
      </c>
      <c r="S1092" s="2">
        <f t="shared" si="118"/>
        <v>31477.6757</v>
      </c>
      <c r="W1092" s="5"/>
    </row>
    <row r="1093" spans="1:36" x14ac:dyDescent="0.2">
      <c r="A1093" s="10" t="s">
        <v>1422</v>
      </c>
      <c r="B1093" s="16"/>
      <c r="C1093" s="11">
        <v>46526.090499999998</v>
      </c>
      <c r="D1093" s="11"/>
      <c r="E1093">
        <f t="shared" si="116"/>
        <v>796.00866008369201</v>
      </c>
      <c r="F1093">
        <f t="shared" si="115"/>
        <v>796</v>
      </c>
      <c r="G1093">
        <f t="shared" si="117"/>
        <v>2.1589999996649567E-2</v>
      </c>
      <c r="J1093">
        <f>+G1093</f>
        <v>2.1589999996649567E-2</v>
      </c>
      <c r="P1093">
        <f t="shared" ca="1" si="120"/>
        <v>1.1711211201847163E-2</v>
      </c>
      <c r="R1093" s="60" t="s">
        <v>1474</v>
      </c>
      <c r="S1093" s="2">
        <f t="shared" si="118"/>
        <v>31507.590499999998</v>
      </c>
      <c r="W1093" s="5"/>
    </row>
    <row r="1094" spans="1:36" x14ac:dyDescent="0.2">
      <c r="A1094" s="10" t="s">
        <v>1341</v>
      </c>
      <c r="B1094" s="16"/>
      <c r="C1094" s="11">
        <v>46553.516000000003</v>
      </c>
      <c r="D1094" s="11"/>
      <c r="E1094">
        <f t="shared" si="116"/>
        <v>807.00945328959961</v>
      </c>
      <c r="F1094">
        <f t="shared" si="115"/>
        <v>807</v>
      </c>
      <c r="G1094">
        <f t="shared" si="117"/>
        <v>2.3567500000353903E-2</v>
      </c>
      <c r="I1094">
        <f>G1094</f>
        <v>2.3567500000353903E-2</v>
      </c>
      <c r="P1094">
        <f t="shared" ca="1" si="120"/>
        <v>1.1855063955396568E-2</v>
      </c>
      <c r="S1094" s="2">
        <f t="shared" si="118"/>
        <v>31535.016000000003</v>
      </c>
      <c r="W1094" s="5"/>
    </row>
    <row r="1095" spans="1:36" x14ac:dyDescent="0.2">
      <c r="A1095" s="10" t="s">
        <v>1341</v>
      </c>
      <c r="B1095" s="16"/>
      <c r="C1095" s="11">
        <v>46558.500999999997</v>
      </c>
      <c r="D1095" s="11"/>
      <c r="E1095">
        <f t="shared" si="116"/>
        <v>809.00901406812204</v>
      </c>
      <c r="F1095">
        <f t="shared" si="115"/>
        <v>809</v>
      </c>
      <c r="G1095">
        <f t="shared" si="117"/>
        <v>2.2472499993455131E-2</v>
      </c>
      <c r="I1095">
        <f>G1095</f>
        <v>2.2472499993455131E-2</v>
      </c>
      <c r="P1095">
        <f t="shared" ca="1" si="120"/>
        <v>1.1881219001496461E-2</v>
      </c>
      <c r="S1095" s="2">
        <f t="shared" si="118"/>
        <v>31540.000999999997</v>
      </c>
      <c r="W1095" s="5"/>
    </row>
    <row r="1096" spans="1:36" x14ac:dyDescent="0.2">
      <c r="A1096" s="10" t="s">
        <v>1259</v>
      </c>
      <c r="B1096" s="16"/>
      <c r="C1096" s="11">
        <v>46615.847999999998</v>
      </c>
      <c r="D1096" s="11"/>
      <c r="E1096">
        <f t="shared" si="116"/>
        <v>832.01178477345422</v>
      </c>
      <c r="F1096">
        <f t="shared" si="115"/>
        <v>832</v>
      </c>
      <c r="G1096">
        <f t="shared" si="117"/>
        <v>2.9379999999946449E-2</v>
      </c>
      <c r="J1096">
        <f>+G1096</f>
        <v>2.9379999999946449E-2</v>
      </c>
      <c r="P1096">
        <f t="shared" ca="1" si="120"/>
        <v>1.2182002031645217E-2</v>
      </c>
      <c r="S1096" s="2">
        <f t="shared" si="118"/>
        <v>31597.347999999998</v>
      </c>
      <c r="W1096" s="5"/>
      <c r="AH1096" t="s">
        <v>1213</v>
      </c>
      <c r="AJ1096" t="s">
        <v>1212</v>
      </c>
    </row>
    <row r="1097" spans="1:36" x14ac:dyDescent="0.2">
      <c r="A1097" s="10" t="s">
        <v>1342</v>
      </c>
      <c r="B1097" s="16"/>
      <c r="C1097" s="11">
        <v>46705.593000000001</v>
      </c>
      <c r="D1097" s="11"/>
      <c r="E1097">
        <f t="shared" si="116"/>
        <v>868.00989551943985</v>
      </c>
      <c r="F1097">
        <f t="shared" ref="F1097:F1160" si="121">ROUND(2*E1097,0)/2</f>
        <v>868</v>
      </c>
      <c r="G1097">
        <f t="shared" si="117"/>
        <v>2.4669999998877756E-2</v>
      </c>
      <c r="I1097">
        <f>+G1097</f>
        <v>2.4669999998877756E-2</v>
      </c>
      <c r="P1097">
        <f t="shared" ca="1" si="120"/>
        <v>1.265279286144327E-2</v>
      </c>
      <c r="S1097" s="2">
        <f t="shared" si="118"/>
        <v>31687.093000000001</v>
      </c>
      <c r="W1097" s="5"/>
      <c r="AD1097" t="s">
        <v>1298</v>
      </c>
    </row>
    <row r="1098" spans="1:36" x14ac:dyDescent="0.2">
      <c r="A1098" s="10" t="s">
        <v>1422</v>
      </c>
      <c r="B1098" s="16"/>
      <c r="C1098" s="11">
        <v>46723.043400000002</v>
      </c>
      <c r="D1098" s="11"/>
      <c r="E1098">
        <f t="shared" si="116"/>
        <v>875.00952147923465</v>
      </c>
      <c r="F1098">
        <f t="shared" si="121"/>
        <v>875</v>
      </c>
      <c r="G1098">
        <f t="shared" si="117"/>
        <v>2.373749999969732E-2</v>
      </c>
      <c r="J1098">
        <f>+G1098</f>
        <v>2.373749999969732E-2</v>
      </c>
      <c r="P1098">
        <f t="shared" ca="1" si="120"/>
        <v>1.2744335522792893E-2</v>
      </c>
      <c r="R1098" s="60" t="s">
        <v>1474</v>
      </c>
      <c r="S1098" s="2">
        <f t="shared" si="118"/>
        <v>31704.543400000002</v>
      </c>
      <c r="W1098" s="5"/>
    </row>
    <row r="1099" spans="1:36" x14ac:dyDescent="0.2">
      <c r="A1099" s="10" t="s">
        <v>1343</v>
      </c>
      <c r="B1099" s="16"/>
      <c r="C1099" s="11">
        <v>46805.321000000004</v>
      </c>
      <c r="D1099" s="11"/>
      <c r="E1099">
        <f t="shared" si="116"/>
        <v>908.01234232400441</v>
      </c>
      <c r="F1099">
        <f t="shared" si="121"/>
        <v>908</v>
      </c>
      <c r="G1099">
        <f t="shared" si="117"/>
        <v>3.0770000004849862E-2</v>
      </c>
      <c r="I1099">
        <f>G1099</f>
        <v>3.0770000004849862E-2</v>
      </c>
      <c r="P1099">
        <f t="shared" ca="1" si="120"/>
        <v>1.317589378344111E-2</v>
      </c>
      <c r="S1099" s="2">
        <f t="shared" si="118"/>
        <v>31786.821000000004</v>
      </c>
      <c r="W1099" s="5"/>
    </row>
    <row r="1100" spans="1:36" x14ac:dyDescent="0.2">
      <c r="A1100" s="10" t="s">
        <v>1342</v>
      </c>
      <c r="B1100" s="16"/>
      <c r="C1100" s="11">
        <v>46822.767</v>
      </c>
      <c r="D1100" s="11"/>
      <c r="E1100">
        <f t="shared" si="116"/>
        <v>915.01020337558737</v>
      </c>
      <c r="F1100">
        <f t="shared" si="121"/>
        <v>915</v>
      </c>
      <c r="G1100">
        <f t="shared" si="117"/>
        <v>2.5437500000407454E-2</v>
      </c>
      <c r="I1100">
        <f>+G1100</f>
        <v>2.5437500000407454E-2</v>
      </c>
      <c r="P1100">
        <f t="shared" ca="1" si="120"/>
        <v>1.3267436444790731E-2</v>
      </c>
      <c r="S1100" s="2">
        <f t="shared" si="118"/>
        <v>31804.267</v>
      </c>
      <c r="W1100" s="5"/>
      <c r="AD1100" t="s">
        <v>1298</v>
      </c>
    </row>
    <row r="1101" spans="1:36" x14ac:dyDescent="0.2">
      <c r="A1101" s="10" t="s">
        <v>1259</v>
      </c>
      <c r="B1101" s="16"/>
      <c r="C1101" s="11">
        <v>46827.752999999997</v>
      </c>
      <c r="D1101" s="11"/>
      <c r="E1101">
        <f t="shared" si="116"/>
        <v>917.01016526961348</v>
      </c>
      <c r="F1101">
        <f t="shared" si="121"/>
        <v>917</v>
      </c>
      <c r="G1101">
        <f t="shared" si="117"/>
        <v>2.5342499997350387E-2</v>
      </c>
      <c r="I1101">
        <f>G1101</f>
        <v>2.5342499997350387E-2</v>
      </c>
      <c r="P1101">
        <f t="shared" ca="1" si="120"/>
        <v>1.3293591490890622E-2</v>
      </c>
      <c r="S1101" s="2">
        <f t="shared" si="118"/>
        <v>31809.252999999997</v>
      </c>
      <c r="W1101" s="5"/>
      <c r="AJ1101" t="s">
        <v>1288</v>
      </c>
    </row>
    <row r="1102" spans="1:36" x14ac:dyDescent="0.2">
      <c r="A1102" s="10" t="s">
        <v>1342</v>
      </c>
      <c r="B1102" s="16"/>
      <c r="C1102" s="11">
        <v>46830.25</v>
      </c>
      <c r="D1102" s="11"/>
      <c r="E1102">
        <f t="shared" si="116"/>
        <v>918.01175067863721</v>
      </c>
      <c r="F1102">
        <f t="shared" si="121"/>
        <v>918</v>
      </c>
      <c r="G1102">
        <f t="shared" si="117"/>
        <v>2.929500000027474E-2</v>
      </c>
      <c r="I1102">
        <f>+G1102</f>
        <v>2.929500000027474E-2</v>
      </c>
      <c r="P1102">
        <f t="shared" ca="1" si="120"/>
        <v>1.3306669013940569E-2</v>
      </c>
      <c r="S1102" s="2">
        <f t="shared" si="118"/>
        <v>31811.75</v>
      </c>
      <c r="W1102" s="5"/>
      <c r="AD1102" t="s">
        <v>1298</v>
      </c>
    </row>
    <row r="1103" spans="1:36" x14ac:dyDescent="0.2">
      <c r="A1103" s="10" t="s">
        <v>1259</v>
      </c>
      <c r="B1103" s="16"/>
      <c r="C1103" s="11">
        <v>46857.671999999999</v>
      </c>
      <c r="D1103" s="11"/>
      <c r="E1103">
        <f t="shared" si="116"/>
        <v>929.01113998028461</v>
      </c>
      <c r="F1103">
        <f t="shared" si="121"/>
        <v>929</v>
      </c>
      <c r="G1103">
        <f t="shared" si="117"/>
        <v>2.7772499997809064E-2</v>
      </c>
      <c r="I1103">
        <f>G1103</f>
        <v>2.7772499997809064E-2</v>
      </c>
      <c r="P1103">
        <f t="shared" ca="1" si="120"/>
        <v>1.3450521767489974E-2</v>
      </c>
      <c r="S1103" s="2">
        <f t="shared" si="118"/>
        <v>31839.171999999999</v>
      </c>
      <c r="W1103" s="5"/>
      <c r="AH1103" t="s">
        <v>1308</v>
      </c>
      <c r="AJ1103" t="s">
        <v>1260</v>
      </c>
    </row>
    <row r="1104" spans="1:36" x14ac:dyDescent="0.2">
      <c r="A1104" s="10" t="s">
        <v>1259</v>
      </c>
      <c r="B1104" s="16"/>
      <c r="C1104" s="11">
        <v>46857.673999999999</v>
      </c>
      <c r="D1104" s="11"/>
      <c r="E1104">
        <f t="shared" si="116"/>
        <v>929.01194221128912</v>
      </c>
      <c r="F1104">
        <f t="shared" si="121"/>
        <v>929</v>
      </c>
      <c r="G1104">
        <f t="shared" si="117"/>
        <v>2.9772499998216517E-2</v>
      </c>
      <c r="I1104">
        <f>G1104</f>
        <v>2.9772499998216517E-2</v>
      </c>
      <c r="P1104">
        <f t="shared" ca="1" si="120"/>
        <v>1.3450521767489974E-2</v>
      </c>
      <c r="S1104" s="2">
        <f t="shared" si="118"/>
        <v>31839.173999999999</v>
      </c>
      <c r="W1104" s="5"/>
      <c r="AJ1104" t="s">
        <v>1283</v>
      </c>
    </row>
    <row r="1105" spans="1:36" x14ac:dyDescent="0.2">
      <c r="A1105" s="10" t="s">
        <v>1342</v>
      </c>
      <c r="B1105" s="16"/>
      <c r="C1105" s="11">
        <v>46857.675000000003</v>
      </c>
      <c r="D1105" s="11"/>
      <c r="E1105">
        <f t="shared" si="116"/>
        <v>929.01234332679292</v>
      </c>
      <c r="F1105">
        <f t="shared" si="121"/>
        <v>929</v>
      </c>
      <c r="G1105">
        <f t="shared" si="117"/>
        <v>3.0772500002058223E-2</v>
      </c>
      <c r="I1105">
        <f>+G1105</f>
        <v>3.0772500002058223E-2</v>
      </c>
      <c r="P1105">
        <f t="shared" ca="1" si="120"/>
        <v>1.3450521767489974E-2</v>
      </c>
      <c r="S1105" s="2">
        <f t="shared" si="118"/>
        <v>31839.175000000003</v>
      </c>
      <c r="W1105" s="5"/>
      <c r="AD1105" t="s">
        <v>1298</v>
      </c>
    </row>
    <row r="1106" spans="1:36" x14ac:dyDescent="0.2">
      <c r="A1106" s="10" t="s">
        <v>1259</v>
      </c>
      <c r="B1106" s="16"/>
      <c r="C1106" s="11">
        <v>46862.667999999998</v>
      </c>
      <c r="D1106" s="11"/>
      <c r="E1106">
        <f t="shared" si="116"/>
        <v>931.01511302933363</v>
      </c>
      <c r="F1106">
        <f t="shared" si="121"/>
        <v>931</v>
      </c>
      <c r="G1106">
        <f t="shared" si="117"/>
        <v>3.7677499996789265E-2</v>
      </c>
      <c r="I1106">
        <f t="shared" ref="I1106:I1119" si="122">G1106</f>
        <v>3.7677499996789265E-2</v>
      </c>
      <c r="P1106">
        <f t="shared" ca="1" si="120"/>
        <v>1.3476676813589866E-2</v>
      </c>
      <c r="S1106" s="2">
        <f t="shared" si="118"/>
        <v>31844.167999999998</v>
      </c>
      <c r="W1106" s="5"/>
      <c r="AJ1106" t="s">
        <v>1283</v>
      </c>
    </row>
    <row r="1107" spans="1:36" x14ac:dyDescent="0.2">
      <c r="A1107" s="10" t="s">
        <v>1259</v>
      </c>
      <c r="B1107" s="16"/>
      <c r="C1107" s="11">
        <v>46867.650999999998</v>
      </c>
      <c r="D1107" s="11"/>
      <c r="E1107">
        <f t="shared" si="116"/>
        <v>933.0138715768544</v>
      </c>
      <c r="F1107">
        <f t="shared" si="121"/>
        <v>933</v>
      </c>
      <c r="G1107">
        <f t="shared" si="117"/>
        <v>3.4582499996758997E-2</v>
      </c>
      <c r="I1107">
        <f t="shared" si="122"/>
        <v>3.4582499996758997E-2</v>
      </c>
      <c r="P1107">
        <f t="shared" ca="1" si="120"/>
        <v>1.3502831859689758E-2</v>
      </c>
      <c r="S1107" s="2">
        <f t="shared" si="118"/>
        <v>31849.150999999998</v>
      </c>
      <c r="W1107" s="5"/>
      <c r="AJ1107" t="s">
        <v>1283</v>
      </c>
    </row>
    <row r="1108" spans="1:36" x14ac:dyDescent="0.2">
      <c r="A1108" s="10" t="s">
        <v>1259</v>
      </c>
      <c r="B1108" s="16"/>
      <c r="C1108" s="11">
        <v>46877.62</v>
      </c>
      <c r="D1108" s="11"/>
      <c r="E1108">
        <f t="shared" si="116"/>
        <v>937.01259201840412</v>
      </c>
      <c r="F1108">
        <f t="shared" si="121"/>
        <v>937</v>
      </c>
      <c r="G1108">
        <f t="shared" si="117"/>
        <v>3.1392500000947621E-2</v>
      </c>
      <c r="I1108">
        <f t="shared" si="122"/>
        <v>3.1392500000947621E-2</v>
      </c>
      <c r="P1108">
        <f t="shared" ca="1" si="120"/>
        <v>1.3555141951889541E-2</v>
      </c>
      <c r="S1108" s="2">
        <f t="shared" si="118"/>
        <v>31859.120000000003</v>
      </c>
      <c r="W1108" s="5"/>
      <c r="AH1108" t="s">
        <v>1308</v>
      </c>
      <c r="AJ1108" t="s">
        <v>1260</v>
      </c>
    </row>
    <row r="1109" spans="1:36" x14ac:dyDescent="0.2">
      <c r="A1109" s="10" t="s">
        <v>1344</v>
      </c>
      <c r="B1109" s="16"/>
      <c r="C1109" s="11">
        <v>46917.502</v>
      </c>
      <c r="D1109" s="11"/>
      <c r="E1109">
        <f t="shared" ref="E1109:E1172" si="123">+(C1109-C$7)/C$8</f>
        <v>953.00988047760836</v>
      </c>
      <c r="F1109">
        <f t="shared" si="121"/>
        <v>953</v>
      </c>
      <c r="G1109">
        <f t="shared" ref="G1109:G1172" si="124">+C1109-(C$7+F1109*C$8)</f>
        <v>2.4632499997096602E-2</v>
      </c>
      <c r="I1109">
        <f t="shared" si="122"/>
        <v>2.4632499997096602E-2</v>
      </c>
      <c r="P1109">
        <f t="shared" ca="1" si="120"/>
        <v>1.3764382320688677E-2</v>
      </c>
      <c r="S1109" s="2">
        <f t="shared" ref="S1109:S1172" si="125">+C1109-15018.5</f>
        <v>31899.002</v>
      </c>
      <c r="W1109" s="5"/>
    </row>
    <row r="1110" spans="1:36" x14ac:dyDescent="0.2">
      <c r="A1110" s="10" t="s">
        <v>1344</v>
      </c>
      <c r="B1110" s="16"/>
      <c r="C1110" s="11">
        <v>46957.398999999998</v>
      </c>
      <c r="D1110" s="11"/>
      <c r="E1110">
        <f t="shared" si="123"/>
        <v>969.01318566934549</v>
      </c>
      <c r="F1110">
        <f t="shared" si="121"/>
        <v>969</v>
      </c>
      <c r="G1110">
        <f t="shared" si="124"/>
        <v>3.2872499999939464E-2</v>
      </c>
      <c r="I1110">
        <f t="shared" si="122"/>
        <v>3.2872499999939464E-2</v>
      </c>
      <c r="P1110">
        <f t="shared" ca="1" si="120"/>
        <v>1.3973622689487812E-2</v>
      </c>
      <c r="S1110" s="2">
        <f t="shared" si="125"/>
        <v>31938.898999999998</v>
      </c>
      <c r="W1110" s="5"/>
    </row>
    <row r="1111" spans="1:36" x14ac:dyDescent="0.2">
      <c r="A1111" s="10" t="s">
        <v>1259</v>
      </c>
      <c r="B1111" s="16"/>
      <c r="C1111" s="11">
        <v>46994.786999999997</v>
      </c>
      <c r="D1111" s="11"/>
      <c r="E1111">
        <f t="shared" si="123"/>
        <v>984.01009206603419</v>
      </c>
      <c r="F1111">
        <f t="shared" si="121"/>
        <v>984</v>
      </c>
      <c r="G1111">
        <f t="shared" si="124"/>
        <v>2.5159999997413252E-2</v>
      </c>
      <c r="I1111">
        <f t="shared" si="122"/>
        <v>2.5159999997413252E-2</v>
      </c>
      <c r="P1111">
        <f t="shared" ca="1" si="120"/>
        <v>1.4169785535237001E-2</v>
      </c>
      <c r="S1111" s="2">
        <f t="shared" si="125"/>
        <v>31976.286999999997</v>
      </c>
      <c r="W1111" s="5"/>
      <c r="AH1111" t="s">
        <v>1308</v>
      </c>
      <c r="AJ1111" t="s">
        <v>1260</v>
      </c>
    </row>
    <row r="1112" spans="1:36" x14ac:dyDescent="0.2">
      <c r="A1112" s="10" t="s">
        <v>1259</v>
      </c>
      <c r="B1112" s="16"/>
      <c r="C1112" s="11">
        <v>47004.767</v>
      </c>
      <c r="D1112" s="11"/>
      <c r="E1112">
        <f t="shared" si="123"/>
        <v>988.01322477810777</v>
      </c>
      <c r="F1112">
        <f t="shared" si="121"/>
        <v>988</v>
      </c>
      <c r="G1112">
        <f t="shared" si="124"/>
        <v>3.2970000000204891E-2</v>
      </c>
      <c r="I1112">
        <f t="shared" si="122"/>
        <v>3.2970000000204891E-2</v>
      </c>
      <c r="P1112">
        <f t="shared" ca="1" si="120"/>
        <v>1.4222095627436785E-2</v>
      </c>
      <c r="S1112" s="2">
        <f t="shared" si="125"/>
        <v>31986.267</v>
      </c>
      <c r="W1112" s="5"/>
      <c r="AH1112" t="s">
        <v>1213</v>
      </c>
      <c r="AJ1112" t="s">
        <v>1212</v>
      </c>
    </row>
    <row r="1113" spans="1:36" x14ac:dyDescent="0.2">
      <c r="A1113" s="10" t="s">
        <v>1259</v>
      </c>
      <c r="B1113" s="16"/>
      <c r="C1113" s="11">
        <v>47019.718999999997</v>
      </c>
      <c r="D1113" s="11"/>
      <c r="E1113">
        <f t="shared" si="123"/>
        <v>994.01070376717541</v>
      </c>
      <c r="F1113">
        <f t="shared" si="121"/>
        <v>994</v>
      </c>
      <c r="G1113">
        <f t="shared" si="124"/>
        <v>2.6684999997087289E-2</v>
      </c>
      <c r="I1113">
        <f t="shared" si="122"/>
        <v>2.6684999997087289E-2</v>
      </c>
      <c r="P1113">
        <f t="shared" ca="1" si="120"/>
        <v>1.4300560765736461E-2</v>
      </c>
      <c r="S1113" s="2">
        <f t="shared" si="125"/>
        <v>32001.218999999997</v>
      </c>
      <c r="W1113" s="5"/>
      <c r="AH1113" t="s">
        <v>1213</v>
      </c>
      <c r="AJ1113" t="s">
        <v>1212</v>
      </c>
    </row>
    <row r="1114" spans="1:36" x14ac:dyDescent="0.2">
      <c r="A1114" s="10" t="s">
        <v>1259</v>
      </c>
      <c r="B1114" s="16"/>
      <c r="C1114" s="11">
        <v>47024.705000000002</v>
      </c>
      <c r="D1114" s="11"/>
      <c r="E1114">
        <f t="shared" si="123"/>
        <v>996.01066566120448</v>
      </c>
      <c r="F1114">
        <f t="shared" si="121"/>
        <v>996</v>
      </c>
      <c r="G1114">
        <f t="shared" si="124"/>
        <v>2.659000000130618E-2</v>
      </c>
      <c r="I1114">
        <f t="shared" si="122"/>
        <v>2.659000000130618E-2</v>
      </c>
      <c r="P1114">
        <f t="shared" ca="1" si="120"/>
        <v>1.4326715811836352E-2</v>
      </c>
      <c r="S1114" s="2">
        <f t="shared" si="125"/>
        <v>32006.205000000002</v>
      </c>
      <c r="W1114" s="5"/>
      <c r="AJ1114" t="s">
        <v>1283</v>
      </c>
    </row>
    <row r="1115" spans="1:36" x14ac:dyDescent="0.2">
      <c r="A1115" s="10" t="s">
        <v>1259</v>
      </c>
      <c r="B1115" s="16"/>
      <c r="C1115" s="11">
        <v>47029.688999999998</v>
      </c>
      <c r="D1115" s="11"/>
      <c r="E1115">
        <f t="shared" si="123"/>
        <v>998.00982532422597</v>
      </c>
      <c r="F1115">
        <f t="shared" si="121"/>
        <v>998</v>
      </c>
      <c r="G1115">
        <f t="shared" si="124"/>
        <v>2.449499999784166E-2</v>
      </c>
      <c r="I1115">
        <f t="shared" si="122"/>
        <v>2.449499999784166E-2</v>
      </c>
      <c r="P1115">
        <f t="shared" ca="1" si="120"/>
        <v>1.4352870857936245E-2</v>
      </c>
      <c r="S1115" s="2">
        <f t="shared" si="125"/>
        <v>32011.188999999998</v>
      </c>
      <c r="W1115" s="5"/>
      <c r="AH1115" t="s">
        <v>1213</v>
      </c>
      <c r="AJ1115" t="s">
        <v>1212</v>
      </c>
    </row>
    <row r="1116" spans="1:36" x14ac:dyDescent="0.2">
      <c r="A1116" s="10" t="s">
        <v>1259</v>
      </c>
      <c r="B1116" s="16"/>
      <c r="C1116" s="11">
        <v>47039.663</v>
      </c>
      <c r="D1116" s="11"/>
      <c r="E1116">
        <f t="shared" si="123"/>
        <v>1002.0105513432858</v>
      </c>
      <c r="F1116">
        <f t="shared" si="121"/>
        <v>1002</v>
      </c>
      <c r="G1116">
        <f t="shared" si="124"/>
        <v>2.6304999999410938E-2</v>
      </c>
      <c r="I1116">
        <f t="shared" si="122"/>
        <v>2.6304999999410938E-2</v>
      </c>
      <c r="P1116">
        <f t="shared" ca="1" si="120"/>
        <v>1.4405180950136029E-2</v>
      </c>
      <c r="S1116" s="2">
        <f t="shared" si="125"/>
        <v>32021.163</v>
      </c>
      <c r="W1116" s="5"/>
      <c r="AJ1116" t="s">
        <v>1283</v>
      </c>
    </row>
    <row r="1117" spans="1:36" x14ac:dyDescent="0.2">
      <c r="A1117" s="10" t="s">
        <v>1259</v>
      </c>
      <c r="B1117" s="16"/>
      <c r="C1117" s="11">
        <v>47064.593999999997</v>
      </c>
      <c r="D1117" s="11"/>
      <c r="E1117">
        <f t="shared" si="123"/>
        <v>1012.0107619289232</v>
      </c>
      <c r="F1117">
        <f t="shared" si="121"/>
        <v>1012</v>
      </c>
      <c r="G1117">
        <f t="shared" si="124"/>
        <v>2.682999999524327E-2</v>
      </c>
      <c r="I1117">
        <f t="shared" si="122"/>
        <v>2.682999999524327E-2</v>
      </c>
      <c r="P1117">
        <f t="shared" ca="1" si="120"/>
        <v>1.4535956180635488E-2</v>
      </c>
      <c r="S1117" s="2">
        <f t="shared" si="125"/>
        <v>32046.093999999997</v>
      </c>
      <c r="W1117" s="5"/>
    </row>
    <row r="1118" spans="1:36" x14ac:dyDescent="0.2">
      <c r="A1118" s="10" t="s">
        <v>1346</v>
      </c>
      <c r="B1118" s="16"/>
      <c r="C1118" s="11">
        <v>47079.548000000003</v>
      </c>
      <c r="D1118" s="11"/>
      <c r="E1118">
        <f t="shared" si="123"/>
        <v>1018.0090431489983</v>
      </c>
      <c r="F1118">
        <f t="shared" si="121"/>
        <v>1018</v>
      </c>
      <c r="G1118">
        <f t="shared" si="124"/>
        <v>2.2544999999809079E-2</v>
      </c>
      <c r="I1118">
        <f t="shared" si="122"/>
        <v>2.2544999999809079E-2</v>
      </c>
      <c r="P1118">
        <f t="shared" ca="1" si="120"/>
        <v>1.4614421318935164E-2</v>
      </c>
      <c r="S1118" s="2">
        <f t="shared" si="125"/>
        <v>32061.048000000003</v>
      </c>
      <c r="W1118" s="5"/>
    </row>
    <row r="1119" spans="1:36" x14ac:dyDescent="0.2">
      <c r="A1119" s="10" t="s">
        <v>1346</v>
      </c>
      <c r="B1119" s="16"/>
      <c r="C1119" s="11">
        <v>47079.552000000003</v>
      </c>
      <c r="D1119" s="11"/>
      <c r="E1119">
        <f t="shared" si="123"/>
        <v>1018.0106476110075</v>
      </c>
      <c r="F1119">
        <f t="shared" si="121"/>
        <v>1018</v>
      </c>
      <c r="G1119">
        <f t="shared" si="124"/>
        <v>2.6545000000623986E-2</v>
      </c>
      <c r="I1119">
        <f t="shared" si="122"/>
        <v>2.6545000000623986E-2</v>
      </c>
      <c r="P1119">
        <f t="shared" ca="1" si="120"/>
        <v>1.4614421318935164E-2</v>
      </c>
      <c r="S1119" s="2">
        <f t="shared" si="125"/>
        <v>32061.052000000003</v>
      </c>
      <c r="W1119" s="5"/>
    </row>
    <row r="1120" spans="1:36" x14ac:dyDescent="0.2">
      <c r="A1120" s="10" t="s">
        <v>1347</v>
      </c>
      <c r="B1120" s="16"/>
      <c r="C1120" s="11">
        <v>47089.528200000001</v>
      </c>
      <c r="D1120" s="11"/>
      <c r="E1120">
        <f t="shared" si="123"/>
        <v>1022.0122560841703</v>
      </c>
      <c r="F1120">
        <f t="shared" si="121"/>
        <v>1022</v>
      </c>
      <c r="G1120">
        <f t="shared" si="124"/>
        <v>3.0554999997548293E-2</v>
      </c>
      <c r="J1120">
        <f>+G1120</f>
        <v>3.0554999997548293E-2</v>
      </c>
      <c r="P1120">
        <f t="shared" ca="1" si="120"/>
        <v>1.4666731411134948E-2</v>
      </c>
      <c r="S1120" s="2">
        <f t="shared" si="125"/>
        <v>32071.028200000001</v>
      </c>
      <c r="W1120" s="5"/>
      <c r="AH1120" t="s">
        <v>1263</v>
      </c>
      <c r="AJ1120" t="s">
        <v>1260</v>
      </c>
    </row>
    <row r="1121" spans="1:36" x14ac:dyDescent="0.2">
      <c r="A1121" s="10" t="s">
        <v>1347</v>
      </c>
      <c r="B1121" s="16"/>
      <c r="C1121" s="11">
        <v>47089.528200000001</v>
      </c>
      <c r="D1121" s="11"/>
      <c r="E1121">
        <f t="shared" si="123"/>
        <v>1022.0122560841703</v>
      </c>
      <c r="F1121">
        <f t="shared" si="121"/>
        <v>1022</v>
      </c>
      <c r="G1121">
        <f t="shared" si="124"/>
        <v>3.0554999997548293E-2</v>
      </c>
      <c r="J1121">
        <f>+G1121</f>
        <v>3.0554999997548293E-2</v>
      </c>
      <c r="P1121">
        <f t="shared" ca="1" si="120"/>
        <v>1.4666731411134948E-2</v>
      </c>
      <c r="S1121" s="2">
        <f t="shared" si="125"/>
        <v>32071.028200000001</v>
      </c>
      <c r="W1121" s="5"/>
      <c r="AH1121" t="s">
        <v>1351</v>
      </c>
      <c r="AJ1121" t="s">
        <v>1260</v>
      </c>
    </row>
    <row r="1122" spans="1:36" x14ac:dyDescent="0.2">
      <c r="A1122" s="10" t="s">
        <v>1348</v>
      </c>
      <c r="B1122" s="16"/>
      <c r="C1122" s="11">
        <v>47149.355000000003</v>
      </c>
      <c r="D1122" s="11"/>
      <c r="E1122">
        <f t="shared" si="123"/>
        <v>1046.0097130118872</v>
      </c>
      <c r="F1122">
        <f t="shared" si="121"/>
        <v>1046</v>
      </c>
      <c r="G1122">
        <f t="shared" si="124"/>
        <v>2.4215000004915055E-2</v>
      </c>
      <c r="I1122">
        <f>G1122</f>
        <v>2.4215000004915055E-2</v>
      </c>
      <c r="P1122">
        <f t="shared" ca="1" si="120"/>
        <v>1.4980591964333649E-2</v>
      </c>
      <c r="S1122" s="2">
        <f t="shared" si="125"/>
        <v>32130.855000000003</v>
      </c>
      <c r="W1122" s="5"/>
    </row>
    <row r="1123" spans="1:36" x14ac:dyDescent="0.2">
      <c r="A1123" s="56" t="s">
        <v>2772</v>
      </c>
      <c r="B1123" s="57" t="s">
        <v>1438</v>
      </c>
      <c r="C1123" s="56">
        <v>47154.315999999999</v>
      </c>
      <c r="D1123" s="56" t="s">
        <v>1455</v>
      </c>
      <c r="E1123">
        <f t="shared" si="123"/>
        <v>1047.9996470183576</v>
      </c>
      <c r="F1123">
        <f t="shared" si="121"/>
        <v>1048</v>
      </c>
      <c r="G1123">
        <f t="shared" si="124"/>
        <v>-8.7999999959720299E-4</v>
      </c>
      <c r="I1123">
        <f>G1123</f>
        <v>-8.7999999959720299E-4</v>
      </c>
      <c r="P1123">
        <f t="shared" ca="1" si="120"/>
        <v>1.5006747010433542E-2</v>
      </c>
      <c r="S1123" s="2">
        <f t="shared" si="125"/>
        <v>32135.815999999999</v>
      </c>
      <c r="W1123" s="5"/>
    </row>
    <row r="1124" spans="1:36" x14ac:dyDescent="0.2">
      <c r="A1124" s="10" t="s">
        <v>1259</v>
      </c>
      <c r="B1124" s="16"/>
      <c r="C1124" s="11">
        <v>47161.832999999999</v>
      </c>
      <c r="D1124" s="11"/>
      <c r="E1124">
        <f t="shared" si="123"/>
        <v>1051.0148322484824</v>
      </c>
      <c r="F1124">
        <f t="shared" si="121"/>
        <v>1051</v>
      </c>
      <c r="G1124">
        <f t="shared" si="124"/>
        <v>3.6977499999920838E-2</v>
      </c>
      <c r="I1124">
        <f>G1124</f>
        <v>3.6977499999920838E-2</v>
      </c>
      <c r="P1124">
        <f t="shared" ca="1" si="120"/>
        <v>1.5045979579583379E-2</v>
      </c>
      <c r="S1124" s="2">
        <f t="shared" si="125"/>
        <v>32143.332999999999</v>
      </c>
      <c r="W1124" s="5"/>
      <c r="AH1124" t="s">
        <v>1331</v>
      </c>
      <c r="AJ1124" t="s">
        <v>1212</v>
      </c>
    </row>
    <row r="1125" spans="1:36" x14ac:dyDescent="0.2">
      <c r="A1125" s="10" t="s">
        <v>1349</v>
      </c>
      <c r="B1125" s="16"/>
      <c r="C1125" s="11">
        <v>47181.777999999998</v>
      </c>
      <c r="D1125" s="11"/>
      <c r="E1125">
        <f t="shared" si="123"/>
        <v>1059.0150809400936</v>
      </c>
      <c r="F1125">
        <f t="shared" si="121"/>
        <v>1059</v>
      </c>
      <c r="G1125">
        <f t="shared" si="124"/>
        <v>3.7597499998810235E-2</v>
      </c>
      <c r="I1125">
        <f>+G1125</f>
        <v>3.7597499998810235E-2</v>
      </c>
      <c r="P1125">
        <f t="shared" ca="1" si="120"/>
        <v>1.5150599763982947E-2</v>
      </c>
      <c r="S1125" s="2">
        <f t="shared" si="125"/>
        <v>32163.277999999998</v>
      </c>
      <c r="W1125" s="5"/>
      <c r="AD1125" t="s">
        <v>1298</v>
      </c>
    </row>
    <row r="1126" spans="1:36" x14ac:dyDescent="0.2">
      <c r="A1126" s="10" t="s">
        <v>1259</v>
      </c>
      <c r="B1126" s="16"/>
      <c r="C1126" s="11">
        <v>47226.646000000001</v>
      </c>
      <c r="D1126" s="11"/>
      <c r="E1126">
        <f t="shared" si="123"/>
        <v>1077.012331293327</v>
      </c>
      <c r="F1126">
        <f t="shared" si="121"/>
        <v>1077</v>
      </c>
      <c r="G1126">
        <f t="shared" si="124"/>
        <v>3.0742499999178108E-2</v>
      </c>
      <c r="I1126">
        <f t="shared" ref="I1126:I1132" si="126">G1126</f>
        <v>3.0742499999178108E-2</v>
      </c>
      <c r="P1126">
        <f t="shared" ca="1" si="120"/>
        <v>1.5385995178881975E-2</v>
      </c>
      <c r="S1126" s="2">
        <f t="shared" si="125"/>
        <v>32208.146000000001</v>
      </c>
      <c r="W1126" s="5"/>
      <c r="AH1126" t="s">
        <v>1333</v>
      </c>
      <c r="AJ1126" t="s">
        <v>1212</v>
      </c>
    </row>
    <row r="1127" spans="1:36" x14ac:dyDescent="0.2">
      <c r="A1127" s="10" t="s">
        <v>1259</v>
      </c>
      <c r="B1127" s="16"/>
      <c r="C1127" s="11">
        <v>47231.631999999998</v>
      </c>
      <c r="D1127" s="11"/>
      <c r="E1127">
        <f t="shared" si="123"/>
        <v>1079.0122931873532</v>
      </c>
      <c r="F1127">
        <f t="shared" si="121"/>
        <v>1079</v>
      </c>
      <c r="G1127">
        <f t="shared" si="124"/>
        <v>3.0647499996121041E-2</v>
      </c>
      <c r="I1127">
        <f t="shared" si="126"/>
        <v>3.0647499996121041E-2</v>
      </c>
      <c r="P1127">
        <f t="shared" ca="1" si="120"/>
        <v>1.5412150224981866E-2</v>
      </c>
      <c r="S1127" s="2">
        <f t="shared" si="125"/>
        <v>32213.131999999998</v>
      </c>
      <c r="W1127" s="5"/>
      <c r="AJ1127" t="s">
        <v>1283</v>
      </c>
    </row>
    <row r="1128" spans="1:36" x14ac:dyDescent="0.2">
      <c r="A1128" s="10" t="s">
        <v>1259</v>
      </c>
      <c r="B1128" s="16"/>
      <c r="C1128" s="11">
        <v>47236.618999999999</v>
      </c>
      <c r="D1128" s="11"/>
      <c r="E1128">
        <f t="shared" si="123"/>
        <v>1081.012656196883</v>
      </c>
      <c r="F1128">
        <f t="shared" si="121"/>
        <v>1081</v>
      </c>
      <c r="G1128">
        <f t="shared" si="124"/>
        <v>3.1552499996905681E-2</v>
      </c>
      <c r="I1128">
        <f t="shared" si="126"/>
        <v>3.1552499996905681E-2</v>
      </c>
      <c r="P1128">
        <f t="shared" ca="1" si="120"/>
        <v>1.5438305271081759E-2</v>
      </c>
      <c r="S1128" s="2">
        <f t="shared" si="125"/>
        <v>32218.118999999999</v>
      </c>
      <c r="W1128" s="5"/>
      <c r="AH1128" t="s">
        <v>1213</v>
      </c>
      <c r="AJ1128" t="s">
        <v>1212</v>
      </c>
    </row>
    <row r="1129" spans="1:36" x14ac:dyDescent="0.2">
      <c r="A1129" s="10" t="s">
        <v>1350</v>
      </c>
      <c r="B1129" s="16"/>
      <c r="C1129" s="11">
        <v>47261.546999999999</v>
      </c>
      <c r="D1129" s="11"/>
      <c r="E1129">
        <f t="shared" si="123"/>
        <v>1091.0116634360149</v>
      </c>
      <c r="F1129">
        <f t="shared" si="121"/>
        <v>1091</v>
      </c>
      <c r="G1129">
        <f t="shared" si="124"/>
        <v>2.9077499995764811E-2</v>
      </c>
      <c r="I1129">
        <f t="shared" si="126"/>
        <v>2.9077499995764811E-2</v>
      </c>
      <c r="P1129">
        <f t="shared" ca="1" si="120"/>
        <v>1.5569080501581218E-2</v>
      </c>
      <c r="S1129" s="2">
        <f t="shared" si="125"/>
        <v>32243.046999999999</v>
      </c>
      <c r="W1129" s="5"/>
    </row>
    <row r="1130" spans="1:36" x14ac:dyDescent="0.2">
      <c r="A1130" s="10" t="s">
        <v>1346</v>
      </c>
      <c r="B1130" s="16"/>
      <c r="C1130" s="11">
        <v>47296.413999999997</v>
      </c>
      <c r="D1130" s="11"/>
      <c r="E1130">
        <f t="shared" si="123"/>
        <v>1104.9973576516279</v>
      </c>
      <c r="F1130">
        <f t="shared" si="121"/>
        <v>1105</v>
      </c>
      <c r="G1130">
        <f t="shared" si="124"/>
        <v>-6.5875000000232831E-3</v>
      </c>
      <c r="I1130">
        <f t="shared" si="126"/>
        <v>-6.5875000000232831E-3</v>
      </c>
      <c r="P1130">
        <f t="shared" ca="1" si="120"/>
        <v>1.5752165824280462E-2</v>
      </c>
      <c r="S1130" s="2">
        <f t="shared" si="125"/>
        <v>32277.913999999997</v>
      </c>
      <c r="W1130" s="5"/>
    </row>
    <row r="1131" spans="1:36" x14ac:dyDescent="0.2">
      <c r="A1131" s="10" t="s">
        <v>1346</v>
      </c>
      <c r="B1131" s="16"/>
      <c r="C1131" s="11">
        <v>47296.415999999997</v>
      </c>
      <c r="D1131" s="11"/>
      <c r="E1131">
        <f t="shared" si="123"/>
        <v>1104.9981598826325</v>
      </c>
      <c r="F1131">
        <f t="shared" si="121"/>
        <v>1105</v>
      </c>
      <c r="G1131">
        <f t="shared" si="124"/>
        <v>-4.5874999996158294E-3</v>
      </c>
      <c r="I1131">
        <f t="shared" si="126"/>
        <v>-4.5874999996158294E-3</v>
      </c>
      <c r="P1131">
        <f t="shared" ca="1" si="120"/>
        <v>1.5752165824280462E-2</v>
      </c>
      <c r="S1131" s="2">
        <f t="shared" si="125"/>
        <v>32277.915999999997</v>
      </c>
      <c r="W1131" s="5"/>
    </row>
    <row r="1132" spans="1:36" x14ac:dyDescent="0.2">
      <c r="A1132" s="10" t="s">
        <v>1259</v>
      </c>
      <c r="B1132" s="16"/>
      <c r="C1132" s="11">
        <v>47358.775999999998</v>
      </c>
      <c r="D1132" s="11"/>
      <c r="E1132">
        <f t="shared" si="123"/>
        <v>1130.0117226005514</v>
      </c>
      <c r="F1132">
        <f t="shared" si="121"/>
        <v>1130</v>
      </c>
      <c r="G1132">
        <f t="shared" si="124"/>
        <v>2.922499999840511E-2</v>
      </c>
      <c r="I1132">
        <f t="shared" si="126"/>
        <v>2.922499999840511E-2</v>
      </c>
      <c r="P1132">
        <f t="shared" ca="1" si="120"/>
        <v>1.6079103900529107E-2</v>
      </c>
      <c r="S1132" s="2">
        <f t="shared" si="125"/>
        <v>32340.275999999998</v>
      </c>
      <c r="W1132" s="5"/>
      <c r="AH1132" t="s">
        <v>1331</v>
      </c>
      <c r="AJ1132" t="s">
        <v>1212</v>
      </c>
    </row>
    <row r="1133" spans="1:36" x14ac:dyDescent="0.2">
      <c r="A1133" s="15" t="s">
        <v>1421</v>
      </c>
      <c r="B1133" s="36"/>
      <c r="C1133" s="14">
        <v>47361.281000000003</v>
      </c>
      <c r="D1133" s="14"/>
      <c r="E1133">
        <f t="shared" si="123"/>
        <v>1131.0165169335933</v>
      </c>
      <c r="F1133">
        <f t="shared" si="121"/>
        <v>1131</v>
      </c>
      <c r="G1133">
        <f t="shared" si="124"/>
        <v>4.1177500002959277E-2</v>
      </c>
      <c r="J1133">
        <f>+G1133</f>
        <v>4.1177500002959277E-2</v>
      </c>
      <c r="P1133">
        <f t="shared" ca="1" si="120"/>
        <v>1.6092181423579058E-2</v>
      </c>
      <c r="R1133" t="s">
        <v>1474</v>
      </c>
      <c r="S1133" s="2">
        <f t="shared" si="125"/>
        <v>32342.781000000003</v>
      </c>
      <c r="W1133" s="5"/>
    </row>
    <row r="1134" spans="1:36" x14ac:dyDescent="0.2">
      <c r="A1134" s="15" t="s">
        <v>1421</v>
      </c>
      <c r="B1134" s="36" t="s">
        <v>1438</v>
      </c>
      <c r="C1134" s="14">
        <v>47366.264999999999</v>
      </c>
      <c r="D1134" s="14"/>
      <c r="E1134">
        <f t="shared" si="123"/>
        <v>1133.0156765966149</v>
      </c>
      <c r="F1134">
        <f t="shared" si="121"/>
        <v>1133</v>
      </c>
      <c r="G1134">
        <f t="shared" si="124"/>
        <v>3.9082499999494758E-2</v>
      </c>
      <c r="J1134">
        <f>+G1134</f>
        <v>3.9082499999494758E-2</v>
      </c>
      <c r="P1134">
        <f t="shared" ca="1" si="120"/>
        <v>1.6118336469678946E-2</v>
      </c>
      <c r="R1134" t="s">
        <v>1474</v>
      </c>
      <c r="S1134" s="2">
        <f t="shared" si="125"/>
        <v>32347.764999999999</v>
      </c>
      <c r="W1134" s="5"/>
    </row>
    <row r="1135" spans="1:36" x14ac:dyDescent="0.2">
      <c r="A1135" s="10" t="s">
        <v>1259</v>
      </c>
      <c r="B1135" s="16"/>
      <c r="C1135" s="11">
        <v>47378.733</v>
      </c>
      <c r="D1135" s="11"/>
      <c r="E1135">
        <f t="shared" si="123"/>
        <v>1138.0167846781901</v>
      </c>
      <c r="F1135">
        <f t="shared" si="121"/>
        <v>1138</v>
      </c>
      <c r="G1135">
        <f t="shared" si="124"/>
        <v>4.184499999973923E-2</v>
      </c>
      <c r="I1135">
        <f>G1135</f>
        <v>4.184499999973923E-2</v>
      </c>
      <c r="P1135">
        <f t="shared" ca="1" si="120"/>
        <v>1.6183724084928679E-2</v>
      </c>
      <c r="S1135" s="2">
        <f t="shared" si="125"/>
        <v>32360.233</v>
      </c>
      <c r="W1135" s="5"/>
      <c r="AJ1135" t="s">
        <v>1283</v>
      </c>
    </row>
    <row r="1136" spans="1:36" x14ac:dyDescent="0.2">
      <c r="A1136" s="10" t="s">
        <v>1259</v>
      </c>
      <c r="B1136" s="16"/>
      <c r="C1136" s="11">
        <v>47388.692999999999</v>
      </c>
      <c r="D1136" s="11"/>
      <c r="E1136">
        <f t="shared" si="123"/>
        <v>1142.0118950802178</v>
      </c>
      <c r="F1136">
        <f t="shared" si="121"/>
        <v>1142</v>
      </c>
      <c r="G1136">
        <f t="shared" si="124"/>
        <v>2.9654999998456333E-2</v>
      </c>
      <c r="I1136">
        <f>G1136</f>
        <v>2.9654999998456333E-2</v>
      </c>
      <c r="P1136">
        <f t="shared" ca="1" si="120"/>
        <v>1.6236034177128461E-2</v>
      </c>
      <c r="S1136" s="2">
        <f t="shared" si="125"/>
        <v>32370.192999999999</v>
      </c>
      <c r="W1136" s="5"/>
      <c r="AJ1136" t="s">
        <v>1283</v>
      </c>
    </row>
    <row r="1137" spans="1:36" x14ac:dyDescent="0.2">
      <c r="A1137" s="10" t="s">
        <v>1259</v>
      </c>
      <c r="B1137" s="16"/>
      <c r="C1137" s="11">
        <v>47403.661999999997</v>
      </c>
      <c r="D1137" s="11"/>
      <c r="E1137">
        <f t="shared" si="123"/>
        <v>1148.0161930328229</v>
      </c>
      <c r="F1137">
        <f t="shared" si="121"/>
        <v>1148</v>
      </c>
      <c r="G1137">
        <f t="shared" si="124"/>
        <v>4.0369999995164108E-2</v>
      </c>
      <c r="I1137">
        <f>G1137</f>
        <v>4.0369999995164108E-2</v>
      </c>
      <c r="P1137">
        <f t="shared" ca="1" si="120"/>
        <v>1.6314499315428138E-2</v>
      </c>
      <c r="S1137" s="2">
        <f t="shared" si="125"/>
        <v>32385.161999999997</v>
      </c>
      <c r="W1137" s="5"/>
      <c r="AH1137" t="s">
        <v>1263</v>
      </c>
      <c r="AJ1137" t="s">
        <v>1260</v>
      </c>
    </row>
    <row r="1138" spans="1:36" x14ac:dyDescent="0.2">
      <c r="A1138" s="10" t="s">
        <v>1259</v>
      </c>
      <c r="B1138" s="16"/>
      <c r="C1138" s="11">
        <v>47413.635000000002</v>
      </c>
      <c r="D1138" s="11"/>
      <c r="E1138">
        <f t="shared" si="123"/>
        <v>1152.0165179363819</v>
      </c>
      <c r="F1138">
        <f t="shared" si="121"/>
        <v>1152</v>
      </c>
      <c r="G1138">
        <f t="shared" si="124"/>
        <v>4.1180000000167638E-2</v>
      </c>
      <c r="I1138">
        <f>G1138</f>
        <v>4.1180000000167638E-2</v>
      </c>
      <c r="P1138">
        <f t="shared" ca="1" si="120"/>
        <v>1.6366809407627921E-2</v>
      </c>
      <c r="S1138" s="2">
        <f t="shared" si="125"/>
        <v>32395.135000000002</v>
      </c>
      <c r="W1138" s="5"/>
      <c r="AH1138" t="s">
        <v>1308</v>
      </c>
      <c r="AJ1138" t="s">
        <v>1260</v>
      </c>
    </row>
    <row r="1139" spans="1:36" x14ac:dyDescent="0.2">
      <c r="A1139" s="10" t="s">
        <v>1352</v>
      </c>
      <c r="B1139" s="16"/>
      <c r="C1139" s="11">
        <v>47483.428</v>
      </c>
      <c r="D1139" s="11"/>
      <c r="E1139">
        <f t="shared" si="123"/>
        <v>1180.0115721822388</v>
      </c>
      <c r="F1139">
        <f t="shared" si="121"/>
        <v>1180</v>
      </c>
      <c r="G1139">
        <f t="shared" si="124"/>
        <v>2.8850000002421439E-2</v>
      </c>
      <c r="I1139">
        <f>G1139</f>
        <v>2.8850000002421439E-2</v>
      </c>
      <c r="P1139">
        <f t="shared" ca="1" si="120"/>
        <v>1.6732980053026408E-2</v>
      </c>
      <c r="S1139" s="2">
        <f t="shared" si="125"/>
        <v>32464.928</v>
      </c>
      <c r="W1139" s="5"/>
    </row>
    <row r="1140" spans="1:36" x14ac:dyDescent="0.2">
      <c r="A1140" s="10" t="s">
        <v>1353</v>
      </c>
      <c r="B1140" s="16"/>
      <c r="C1140" s="11">
        <v>47553.241000000002</v>
      </c>
      <c r="D1140" s="11"/>
      <c r="E1140">
        <f t="shared" si="123"/>
        <v>1208.0146487381414</v>
      </c>
      <c r="F1140">
        <f t="shared" si="121"/>
        <v>1208</v>
      </c>
      <c r="G1140">
        <f t="shared" si="124"/>
        <v>3.6520000001473818E-2</v>
      </c>
      <c r="I1140">
        <f>+G1140</f>
        <v>3.6520000001473818E-2</v>
      </c>
      <c r="P1140">
        <f t="shared" ca="1" si="120"/>
        <v>1.7099150698424895E-2</v>
      </c>
      <c r="S1140" s="2">
        <f t="shared" si="125"/>
        <v>32534.741000000002</v>
      </c>
      <c r="W1140" s="5"/>
    </row>
    <row r="1141" spans="1:36" x14ac:dyDescent="0.2">
      <c r="A1141" s="10" t="s">
        <v>1259</v>
      </c>
      <c r="B1141" s="16"/>
      <c r="C1141" s="11">
        <v>47565.707999999999</v>
      </c>
      <c r="D1141" s="11"/>
      <c r="E1141">
        <f t="shared" si="123"/>
        <v>1213.0153557042129</v>
      </c>
      <c r="F1141">
        <f t="shared" si="121"/>
        <v>1213</v>
      </c>
      <c r="G1141">
        <f t="shared" si="124"/>
        <v>3.8282499997876585E-2</v>
      </c>
      <c r="I1141">
        <f t="shared" ref="I1141:I1148" si="127">G1141</f>
        <v>3.8282499997876585E-2</v>
      </c>
      <c r="P1141">
        <f t="shared" ca="1" si="120"/>
        <v>1.7164538313674621E-2</v>
      </c>
      <c r="S1141" s="2">
        <f t="shared" si="125"/>
        <v>32547.207999999999</v>
      </c>
      <c r="W1141" s="5"/>
      <c r="AH1141" t="s">
        <v>1264</v>
      </c>
      <c r="AJ1141" t="s">
        <v>1260</v>
      </c>
    </row>
    <row r="1142" spans="1:36" x14ac:dyDescent="0.2">
      <c r="A1142" s="10" t="s">
        <v>1259</v>
      </c>
      <c r="B1142" s="16"/>
      <c r="C1142" s="11">
        <v>47585.648000000001</v>
      </c>
      <c r="D1142" s="11"/>
      <c r="E1142">
        <f t="shared" si="123"/>
        <v>1221.0135988183142</v>
      </c>
      <c r="F1142">
        <f t="shared" si="121"/>
        <v>1221</v>
      </c>
      <c r="G1142">
        <f t="shared" si="124"/>
        <v>3.3902499999385327E-2</v>
      </c>
      <c r="I1142">
        <f t="shared" si="127"/>
        <v>3.3902499999385327E-2</v>
      </c>
      <c r="P1142">
        <f t="shared" ca="1" si="120"/>
        <v>1.7269158498074193E-2</v>
      </c>
      <c r="S1142" s="2">
        <f t="shared" si="125"/>
        <v>32567.148000000001</v>
      </c>
      <c r="W1142" s="5"/>
      <c r="AJ1142" t="s">
        <v>1283</v>
      </c>
    </row>
    <row r="1143" spans="1:36" x14ac:dyDescent="0.2">
      <c r="A1143" s="10" t="s">
        <v>1356</v>
      </c>
      <c r="B1143" s="16"/>
      <c r="C1143" s="11">
        <v>47625.531000000003</v>
      </c>
      <c r="D1143" s="11"/>
      <c r="E1143">
        <f t="shared" si="123"/>
        <v>1237.0112883930219</v>
      </c>
      <c r="F1143">
        <f t="shared" si="121"/>
        <v>1237</v>
      </c>
      <c r="G1143">
        <f t="shared" si="124"/>
        <v>2.8142499999376014E-2</v>
      </c>
      <c r="I1143">
        <f t="shared" si="127"/>
        <v>2.8142499999376014E-2</v>
      </c>
      <c r="P1143">
        <f t="shared" ca="1" si="120"/>
        <v>1.7478398866873329E-2</v>
      </c>
      <c r="S1143" s="2">
        <f t="shared" si="125"/>
        <v>32607.031000000003</v>
      </c>
      <c r="W1143" s="5"/>
    </row>
    <row r="1144" spans="1:36" x14ac:dyDescent="0.2">
      <c r="A1144" s="10" t="s">
        <v>1356</v>
      </c>
      <c r="B1144" s="16"/>
      <c r="C1144" s="11">
        <v>47625.542000000001</v>
      </c>
      <c r="D1144" s="11"/>
      <c r="E1144">
        <f t="shared" si="123"/>
        <v>1237.0157006635459</v>
      </c>
      <c r="F1144">
        <f t="shared" si="121"/>
        <v>1237</v>
      </c>
      <c r="G1144">
        <f t="shared" si="124"/>
        <v>3.914249999797903E-2</v>
      </c>
      <c r="I1144">
        <f t="shared" si="127"/>
        <v>3.914249999797903E-2</v>
      </c>
      <c r="P1144">
        <f t="shared" ca="1" si="120"/>
        <v>1.7478398866873329E-2</v>
      </c>
      <c r="S1144" s="2">
        <f t="shared" si="125"/>
        <v>32607.042000000001</v>
      </c>
      <c r="W1144" s="5"/>
    </row>
    <row r="1145" spans="1:36" x14ac:dyDescent="0.2">
      <c r="A1145" s="10" t="s">
        <v>1356</v>
      </c>
      <c r="B1145" s="16"/>
      <c r="C1145" s="11">
        <v>47625.544000000002</v>
      </c>
      <c r="D1145" s="11"/>
      <c r="E1145">
        <f t="shared" si="123"/>
        <v>1237.0165028945503</v>
      </c>
      <c r="F1145">
        <f t="shared" si="121"/>
        <v>1237</v>
      </c>
      <c r="G1145">
        <f t="shared" si="124"/>
        <v>4.1142499998386484E-2</v>
      </c>
      <c r="I1145">
        <f t="shared" si="127"/>
        <v>4.1142499998386484E-2</v>
      </c>
      <c r="P1145">
        <f t="shared" ca="1" si="120"/>
        <v>1.7478398866873329E-2</v>
      </c>
      <c r="S1145" s="2">
        <f t="shared" si="125"/>
        <v>32607.044000000002</v>
      </c>
      <c r="W1145" s="5"/>
    </row>
    <row r="1146" spans="1:36" x14ac:dyDescent="0.2">
      <c r="A1146" s="10" t="s">
        <v>1358</v>
      </c>
      <c r="B1146" s="16"/>
      <c r="C1146" s="11">
        <v>47640.499000000003</v>
      </c>
      <c r="D1146" s="11"/>
      <c r="E1146">
        <f t="shared" si="123"/>
        <v>1243.0151852301262</v>
      </c>
      <c r="F1146">
        <f t="shared" si="121"/>
        <v>1243</v>
      </c>
      <c r="G1146">
        <f t="shared" si="124"/>
        <v>3.7857499999518041E-2</v>
      </c>
      <c r="I1146">
        <f t="shared" si="127"/>
        <v>3.7857499999518041E-2</v>
      </c>
      <c r="P1146">
        <f t="shared" ca="1" si="120"/>
        <v>1.7556864005172999E-2</v>
      </c>
      <c r="S1146" s="2">
        <f t="shared" si="125"/>
        <v>32621.999000000003</v>
      </c>
      <c r="W1146" s="5"/>
    </row>
    <row r="1147" spans="1:36" x14ac:dyDescent="0.2">
      <c r="A1147" s="10" t="s">
        <v>1356</v>
      </c>
      <c r="B1147" s="16"/>
      <c r="C1147" s="11">
        <v>47645.485999999997</v>
      </c>
      <c r="D1147" s="11"/>
      <c r="E1147">
        <f t="shared" si="123"/>
        <v>1245.0155482396533</v>
      </c>
      <c r="F1147">
        <f t="shared" si="121"/>
        <v>1245</v>
      </c>
      <c r="G1147">
        <f t="shared" si="124"/>
        <v>3.876250000030268E-2</v>
      </c>
      <c r="I1147">
        <f t="shared" si="127"/>
        <v>3.876250000030268E-2</v>
      </c>
      <c r="P1147">
        <f t="shared" ca="1" si="120"/>
        <v>1.7583019051272894E-2</v>
      </c>
      <c r="S1147" s="2">
        <f t="shared" si="125"/>
        <v>32626.985999999997</v>
      </c>
      <c r="W1147" s="5"/>
    </row>
    <row r="1148" spans="1:36" x14ac:dyDescent="0.2">
      <c r="A1148" s="10" t="s">
        <v>1356</v>
      </c>
      <c r="B1148" s="16"/>
      <c r="C1148" s="11">
        <v>47645.49</v>
      </c>
      <c r="D1148" s="11"/>
      <c r="E1148">
        <f t="shared" si="123"/>
        <v>1245.0171527016626</v>
      </c>
      <c r="F1148">
        <f t="shared" si="121"/>
        <v>1245</v>
      </c>
      <c r="G1148">
        <f t="shared" si="124"/>
        <v>4.2762500001117587E-2</v>
      </c>
      <c r="I1148">
        <f t="shared" si="127"/>
        <v>4.2762500001117587E-2</v>
      </c>
      <c r="P1148">
        <f t="shared" ref="P1148:P1211" ca="1" si="128">+C$11+C$12*F1148</f>
        <v>1.7583019051272894E-2</v>
      </c>
      <c r="S1148" s="2">
        <f t="shared" si="125"/>
        <v>32626.989999999998</v>
      </c>
      <c r="W1148" s="5"/>
    </row>
    <row r="1149" spans="1:36" x14ac:dyDescent="0.2">
      <c r="A1149" s="10" t="s">
        <v>1360</v>
      </c>
      <c r="B1149" s="16"/>
      <c r="C1149" s="11">
        <v>47660.442000000003</v>
      </c>
      <c r="D1149" s="11"/>
      <c r="E1149">
        <f t="shared" si="123"/>
        <v>1251.014631690733</v>
      </c>
      <c r="F1149">
        <f t="shared" si="121"/>
        <v>1251</v>
      </c>
      <c r="G1149">
        <f t="shared" si="124"/>
        <v>3.6477500005275942E-2</v>
      </c>
      <c r="I1149">
        <f>+G1149</f>
        <v>3.6477500005275942E-2</v>
      </c>
      <c r="P1149">
        <f t="shared" ca="1" si="128"/>
        <v>1.7661484189572571E-2</v>
      </c>
      <c r="S1149" s="2">
        <f t="shared" si="125"/>
        <v>32641.942000000003</v>
      </c>
      <c r="W1149" s="5"/>
      <c r="AD1149" t="s">
        <v>1298</v>
      </c>
    </row>
    <row r="1150" spans="1:36" x14ac:dyDescent="0.2">
      <c r="A1150" s="10" t="s">
        <v>1356</v>
      </c>
      <c r="B1150" s="16"/>
      <c r="C1150" s="11">
        <v>47665.421000000002</v>
      </c>
      <c r="D1150" s="11"/>
      <c r="E1150">
        <f t="shared" si="123"/>
        <v>1253.0117857762446</v>
      </c>
      <c r="F1150">
        <f t="shared" si="121"/>
        <v>1253</v>
      </c>
      <c r="G1150">
        <f t="shared" si="124"/>
        <v>2.9382500004430767E-2</v>
      </c>
      <c r="I1150">
        <f>G1150</f>
        <v>2.9382500004430767E-2</v>
      </c>
      <c r="P1150">
        <f t="shared" ca="1" si="128"/>
        <v>1.7687639235672459E-2</v>
      </c>
      <c r="S1150" s="2">
        <f t="shared" si="125"/>
        <v>32646.921000000002</v>
      </c>
      <c r="W1150" s="5"/>
    </row>
    <row r="1151" spans="1:36" x14ac:dyDescent="0.2">
      <c r="A1151" s="10" t="s">
        <v>1259</v>
      </c>
      <c r="B1151" s="16"/>
      <c r="C1151" s="11">
        <v>47712.796999999999</v>
      </c>
      <c r="D1151" s="11"/>
      <c r="E1151">
        <f t="shared" si="123"/>
        <v>1272.0150338090223</v>
      </c>
      <c r="F1151">
        <f t="shared" si="121"/>
        <v>1272</v>
      </c>
      <c r="G1151">
        <f t="shared" si="124"/>
        <v>3.7479999999050051E-2</v>
      </c>
      <c r="I1151">
        <f>G1151</f>
        <v>3.7479999999050051E-2</v>
      </c>
      <c r="P1151">
        <f t="shared" ca="1" si="128"/>
        <v>1.7936112173621434E-2</v>
      </c>
      <c r="S1151" s="2">
        <f t="shared" si="125"/>
        <v>32694.296999999999</v>
      </c>
      <c r="W1151" s="5"/>
      <c r="AH1151" t="s">
        <v>1213</v>
      </c>
      <c r="AJ1151" t="s">
        <v>1212</v>
      </c>
    </row>
    <row r="1152" spans="1:36" x14ac:dyDescent="0.2">
      <c r="A1152" s="10" t="s">
        <v>1259</v>
      </c>
      <c r="B1152" s="16"/>
      <c r="C1152" s="11">
        <v>47717.78</v>
      </c>
      <c r="D1152" s="11"/>
      <c r="E1152">
        <f t="shared" si="123"/>
        <v>1274.013792356543</v>
      </c>
      <c r="F1152">
        <f t="shared" si="121"/>
        <v>1274</v>
      </c>
      <c r="G1152">
        <f t="shared" si="124"/>
        <v>3.4384999999019783E-2</v>
      </c>
      <c r="I1152">
        <f>G1152</f>
        <v>3.4384999999019783E-2</v>
      </c>
      <c r="P1152">
        <f t="shared" ca="1" si="128"/>
        <v>1.7962267219721328E-2</v>
      </c>
      <c r="S1152" s="2">
        <f t="shared" si="125"/>
        <v>32699.279999999999</v>
      </c>
      <c r="W1152" s="5"/>
      <c r="AJ1152" t="s">
        <v>1283</v>
      </c>
    </row>
    <row r="1153" spans="1:36" x14ac:dyDescent="0.2">
      <c r="A1153" s="10" t="s">
        <v>1361</v>
      </c>
      <c r="B1153" s="16"/>
      <c r="C1153" s="11">
        <v>47722.769099999998</v>
      </c>
      <c r="D1153" s="11"/>
      <c r="E1153">
        <f t="shared" si="123"/>
        <v>1276.0149977086267</v>
      </c>
      <c r="F1153">
        <f t="shared" si="121"/>
        <v>1276</v>
      </c>
      <c r="G1153">
        <f t="shared" si="124"/>
        <v>3.7389999997685663E-2</v>
      </c>
      <c r="J1153">
        <f>+G1153</f>
        <v>3.7389999997685663E-2</v>
      </c>
      <c r="P1153">
        <f t="shared" ca="1" si="128"/>
        <v>1.7988422265821216E-2</v>
      </c>
      <c r="S1153" s="2">
        <f t="shared" si="125"/>
        <v>32704.269099999998</v>
      </c>
      <c r="W1153" s="5"/>
      <c r="AH1153" t="s">
        <v>1263</v>
      </c>
      <c r="AJ1153" t="s">
        <v>1260</v>
      </c>
    </row>
    <row r="1154" spans="1:36" x14ac:dyDescent="0.2">
      <c r="A1154" s="10" t="s">
        <v>1259</v>
      </c>
      <c r="B1154" s="16"/>
      <c r="C1154" s="11">
        <v>47747.7</v>
      </c>
      <c r="D1154" s="11"/>
      <c r="E1154">
        <f t="shared" si="123"/>
        <v>1286.0151681827149</v>
      </c>
      <c r="F1154">
        <f t="shared" si="121"/>
        <v>1286</v>
      </c>
      <c r="G1154">
        <f t="shared" si="124"/>
        <v>3.7814999996044207E-2</v>
      </c>
      <c r="I1154">
        <f t="shared" ref="I1154:I1163" si="129">G1154</f>
        <v>3.7814999996044207E-2</v>
      </c>
      <c r="P1154">
        <f t="shared" ca="1" si="128"/>
        <v>1.8119197496320676E-2</v>
      </c>
      <c r="S1154" s="2">
        <f t="shared" si="125"/>
        <v>32729.199999999997</v>
      </c>
      <c r="W1154" s="5"/>
      <c r="AJ1154" t="s">
        <v>1283</v>
      </c>
    </row>
    <row r="1155" spans="1:36" x14ac:dyDescent="0.2">
      <c r="A1155" s="10" t="s">
        <v>1259</v>
      </c>
      <c r="B1155" s="16"/>
      <c r="C1155" s="11">
        <v>47752.686000000002</v>
      </c>
      <c r="D1155" s="11"/>
      <c r="E1155">
        <f t="shared" si="123"/>
        <v>1288.0151300767441</v>
      </c>
      <c r="F1155">
        <f t="shared" si="121"/>
        <v>1288</v>
      </c>
      <c r="G1155">
        <f t="shared" si="124"/>
        <v>3.7720000000263099E-2</v>
      </c>
      <c r="I1155">
        <f t="shared" si="129"/>
        <v>3.7720000000263099E-2</v>
      </c>
      <c r="P1155">
        <f t="shared" ca="1" si="128"/>
        <v>1.814535254242057E-2</v>
      </c>
      <c r="S1155" s="2">
        <f t="shared" si="125"/>
        <v>32734.186000000002</v>
      </c>
      <c r="W1155" s="5"/>
      <c r="AJ1155" t="s">
        <v>1283</v>
      </c>
    </row>
    <row r="1156" spans="1:36" x14ac:dyDescent="0.2">
      <c r="A1156" s="10" t="s">
        <v>1259</v>
      </c>
      <c r="B1156" s="16"/>
      <c r="C1156" s="11">
        <v>47757.678</v>
      </c>
      <c r="D1156" s="11"/>
      <c r="E1156">
        <f t="shared" si="123"/>
        <v>1290.017498663784</v>
      </c>
      <c r="F1156">
        <f t="shared" si="121"/>
        <v>1290</v>
      </c>
      <c r="G1156">
        <f t="shared" si="124"/>
        <v>4.3624999998428393E-2</v>
      </c>
      <c r="I1156">
        <f t="shared" si="129"/>
        <v>4.3624999998428393E-2</v>
      </c>
      <c r="P1156">
        <f t="shared" ca="1" si="128"/>
        <v>1.8171507588520458E-2</v>
      </c>
      <c r="S1156" s="2">
        <f t="shared" si="125"/>
        <v>32739.178</v>
      </c>
      <c r="W1156" s="5"/>
      <c r="AJ1156" t="s">
        <v>1283</v>
      </c>
    </row>
    <row r="1157" spans="1:36" x14ac:dyDescent="0.2">
      <c r="A1157" s="10" t="s">
        <v>1259</v>
      </c>
      <c r="B1157" s="16"/>
      <c r="C1157" s="11">
        <v>47772.631000000001</v>
      </c>
      <c r="D1157" s="11"/>
      <c r="E1157">
        <f t="shared" si="123"/>
        <v>1296.0153787683553</v>
      </c>
      <c r="F1157">
        <f t="shared" si="121"/>
        <v>1296</v>
      </c>
      <c r="G1157">
        <f t="shared" si="124"/>
        <v>3.8339999999152496E-2</v>
      </c>
      <c r="I1157">
        <f t="shared" si="129"/>
        <v>3.8339999999152496E-2</v>
      </c>
      <c r="P1157">
        <f t="shared" ca="1" si="128"/>
        <v>1.8249972726820135E-2</v>
      </c>
      <c r="S1157" s="2">
        <f t="shared" si="125"/>
        <v>32754.131000000001</v>
      </c>
      <c r="W1157" s="5"/>
      <c r="AJ1157" t="s">
        <v>1288</v>
      </c>
    </row>
    <row r="1158" spans="1:36" x14ac:dyDescent="0.2">
      <c r="A1158" s="10" t="s">
        <v>1259</v>
      </c>
      <c r="B1158" s="16"/>
      <c r="C1158" s="11">
        <v>47772.635000000002</v>
      </c>
      <c r="D1158" s="11"/>
      <c r="E1158">
        <f t="shared" si="123"/>
        <v>1296.0169832303645</v>
      </c>
      <c r="F1158">
        <f t="shared" si="121"/>
        <v>1296</v>
      </c>
      <c r="G1158">
        <f t="shared" si="124"/>
        <v>4.2339999999967404E-2</v>
      </c>
      <c r="I1158">
        <f t="shared" si="129"/>
        <v>4.2339999999967404E-2</v>
      </c>
      <c r="P1158">
        <f t="shared" ca="1" si="128"/>
        <v>1.8249972726820135E-2</v>
      </c>
      <c r="S1158" s="2">
        <f t="shared" si="125"/>
        <v>32754.135000000002</v>
      </c>
      <c r="W1158" s="5"/>
      <c r="AH1158" t="s">
        <v>1290</v>
      </c>
      <c r="AJ1158" t="s">
        <v>1260</v>
      </c>
    </row>
    <row r="1159" spans="1:36" x14ac:dyDescent="0.2">
      <c r="A1159" s="10" t="s">
        <v>1363</v>
      </c>
      <c r="B1159" s="16"/>
      <c r="C1159" s="11">
        <v>47817.506999999998</v>
      </c>
      <c r="D1159" s="11"/>
      <c r="E1159">
        <f t="shared" si="123"/>
        <v>1314.0158380456039</v>
      </c>
      <c r="F1159">
        <f t="shared" si="121"/>
        <v>1314</v>
      </c>
      <c r="G1159">
        <f t="shared" si="124"/>
        <v>3.9485000001150183E-2</v>
      </c>
      <c r="I1159">
        <f t="shared" si="129"/>
        <v>3.9485000001150183E-2</v>
      </c>
      <c r="P1159">
        <f t="shared" ca="1" si="128"/>
        <v>1.8485368141719166E-2</v>
      </c>
      <c r="S1159" s="2">
        <f t="shared" si="125"/>
        <v>32799.006999999998</v>
      </c>
      <c r="W1159" s="5"/>
    </row>
    <row r="1160" spans="1:36" x14ac:dyDescent="0.2">
      <c r="A1160" s="10" t="s">
        <v>1362</v>
      </c>
      <c r="B1160" s="16"/>
      <c r="C1160" s="11">
        <v>47817.506999999998</v>
      </c>
      <c r="D1160" s="11"/>
      <c r="E1160">
        <f t="shared" si="123"/>
        <v>1314.0158380456039</v>
      </c>
      <c r="F1160">
        <f t="shared" si="121"/>
        <v>1314</v>
      </c>
      <c r="G1160">
        <f t="shared" si="124"/>
        <v>3.9485000001150183E-2</v>
      </c>
      <c r="I1160">
        <f t="shared" si="129"/>
        <v>3.9485000001150183E-2</v>
      </c>
      <c r="P1160">
        <f t="shared" ca="1" si="128"/>
        <v>1.8485368141719166E-2</v>
      </c>
      <c r="S1160" s="2">
        <f t="shared" si="125"/>
        <v>32799.006999999998</v>
      </c>
      <c r="W1160" s="5"/>
    </row>
    <row r="1161" spans="1:36" x14ac:dyDescent="0.2">
      <c r="A1161" s="10" t="s">
        <v>1346</v>
      </c>
      <c r="B1161" s="16"/>
      <c r="C1161" s="11">
        <v>47827.478999999999</v>
      </c>
      <c r="D1161" s="11"/>
      <c r="E1161">
        <f t="shared" si="123"/>
        <v>1318.0157618336591</v>
      </c>
      <c r="F1161">
        <f t="shared" ref="F1161:F1224" si="130">ROUND(2*E1161,0)/2</f>
        <v>1318</v>
      </c>
      <c r="G1161">
        <f t="shared" si="124"/>
        <v>3.9295000002312008E-2</v>
      </c>
      <c r="I1161">
        <f t="shared" si="129"/>
        <v>3.9295000002312008E-2</v>
      </c>
      <c r="P1161">
        <f t="shared" ca="1" si="128"/>
        <v>1.8537678233918949E-2</v>
      </c>
      <c r="S1161" s="2">
        <f t="shared" si="125"/>
        <v>32808.978999999999</v>
      </c>
      <c r="W1161" s="5"/>
    </row>
    <row r="1162" spans="1:36" x14ac:dyDescent="0.2">
      <c r="A1162" s="10" t="s">
        <v>1363</v>
      </c>
      <c r="B1162" s="16"/>
      <c r="C1162" s="11">
        <v>47857.402999999998</v>
      </c>
      <c r="D1162" s="11"/>
      <c r="E1162">
        <f t="shared" si="123"/>
        <v>1330.0187421218402</v>
      </c>
      <c r="F1162">
        <f t="shared" si="130"/>
        <v>1330</v>
      </c>
      <c r="G1162">
        <f t="shared" si="124"/>
        <v>4.672500000015134E-2</v>
      </c>
      <c r="I1162">
        <f t="shared" si="129"/>
        <v>4.672500000015134E-2</v>
      </c>
      <c r="P1162">
        <f t="shared" ca="1" si="128"/>
        <v>1.8694608510518296E-2</v>
      </c>
      <c r="S1162" s="2">
        <f t="shared" si="125"/>
        <v>32838.902999999998</v>
      </c>
      <c r="W1162" s="5"/>
    </row>
    <row r="1163" spans="1:36" x14ac:dyDescent="0.2">
      <c r="A1163" s="56" t="s">
        <v>1131</v>
      </c>
      <c r="B1163" s="57" t="s">
        <v>1438</v>
      </c>
      <c r="C1163" s="56">
        <v>47862.39</v>
      </c>
      <c r="D1163" s="56" t="s">
        <v>1455</v>
      </c>
      <c r="E1163">
        <f t="shared" si="123"/>
        <v>1332.01910513137</v>
      </c>
      <c r="F1163">
        <f t="shared" si="130"/>
        <v>1332</v>
      </c>
      <c r="G1163">
        <f t="shared" si="124"/>
        <v>4.7630000000935979E-2</v>
      </c>
      <c r="I1163">
        <f t="shared" si="129"/>
        <v>4.7630000000935979E-2</v>
      </c>
      <c r="P1163">
        <f t="shared" ca="1" si="128"/>
        <v>1.872076355661819E-2</v>
      </c>
      <c r="S1163" s="2">
        <f t="shared" si="125"/>
        <v>32843.89</v>
      </c>
      <c r="W1163" s="5"/>
      <c r="AH1163" t="s">
        <v>1210</v>
      </c>
      <c r="AJ1163" t="s">
        <v>1212</v>
      </c>
    </row>
    <row r="1164" spans="1:36" x14ac:dyDescent="0.2">
      <c r="A1164" s="10" t="s">
        <v>1361</v>
      </c>
      <c r="B1164" s="16"/>
      <c r="C1164" s="11">
        <v>47864.876400000001</v>
      </c>
      <c r="D1164" s="11"/>
      <c r="E1164">
        <f t="shared" si="123"/>
        <v>1333.0164387160698</v>
      </c>
      <c r="F1164">
        <f t="shared" si="130"/>
        <v>1333</v>
      </c>
      <c r="G1164">
        <f t="shared" si="124"/>
        <v>4.0982500002428424E-2</v>
      </c>
      <c r="J1164">
        <f>+G1164</f>
        <v>4.0982500002428424E-2</v>
      </c>
      <c r="P1164">
        <f t="shared" ca="1" si="128"/>
        <v>1.8733841079668134E-2</v>
      </c>
      <c r="S1164" s="2">
        <f t="shared" si="125"/>
        <v>32846.376400000001</v>
      </c>
      <c r="W1164" s="5"/>
      <c r="AH1164" t="s">
        <v>1263</v>
      </c>
      <c r="AJ1164" t="s">
        <v>1260</v>
      </c>
    </row>
    <row r="1165" spans="1:36" x14ac:dyDescent="0.2">
      <c r="A1165" s="10" t="s">
        <v>1360</v>
      </c>
      <c r="B1165" s="16"/>
      <c r="C1165" s="11">
        <v>47887.307000000001</v>
      </c>
      <c r="D1165" s="11"/>
      <c r="E1165">
        <f t="shared" si="123"/>
        <v>1342.0137000999782</v>
      </c>
      <c r="F1165">
        <f t="shared" si="130"/>
        <v>1342</v>
      </c>
      <c r="G1165">
        <f t="shared" si="124"/>
        <v>3.4155000001192093E-2</v>
      </c>
      <c r="I1165">
        <f>+G1165</f>
        <v>3.4155000001192093E-2</v>
      </c>
      <c r="P1165">
        <f t="shared" ca="1" si="128"/>
        <v>1.885153878711765E-2</v>
      </c>
      <c r="S1165" s="2">
        <f t="shared" si="125"/>
        <v>32868.807000000001</v>
      </c>
      <c r="W1165" s="5"/>
      <c r="AD1165" t="s">
        <v>1298</v>
      </c>
    </row>
    <row r="1166" spans="1:36" x14ac:dyDescent="0.2">
      <c r="A1166" s="10" t="s">
        <v>1259</v>
      </c>
      <c r="B1166" s="16"/>
      <c r="C1166" s="11">
        <v>47914.74</v>
      </c>
      <c r="D1166" s="11"/>
      <c r="E1166">
        <f t="shared" si="123"/>
        <v>1353.0175016721494</v>
      </c>
      <c r="F1166">
        <f t="shared" si="130"/>
        <v>1353</v>
      </c>
      <c r="G1166">
        <f t="shared" si="124"/>
        <v>4.3632499997329433E-2</v>
      </c>
      <c r="I1166">
        <f>G1166</f>
        <v>4.3632499997329433E-2</v>
      </c>
      <c r="P1166">
        <f t="shared" ca="1" si="128"/>
        <v>1.8995391540667053E-2</v>
      </c>
      <c r="S1166" s="2">
        <f t="shared" si="125"/>
        <v>32896.239999999998</v>
      </c>
      <c r="W1166" s="5"/>
    </row>
    <row r="1167" spans="1:36" x14ac:dyDescent="0.2">
      <c r="A1167" s="10" t="s">
        <v>1360</v>
      </c>
      <c r="B1167" s="16"/>
      <c r="C1167" s="11">
        <v>47914.749000000003</v>
      </c>
      <c r="D1167" s="11"/>
      <c r="E1167">
        <f t="shared" si="123"/>
        <v>1353.0211117116714</v>
      </c>
      <c r="F1167">
        <f t="shared" si="130"/>
        <v>1353</v>
      </c>
      <c r="G1167">
        <f t="shared" si="124"/>
        <v>5.2632500002800953E-2</v>
      </c>
      <c r="I1167">
        <f>+G1167</f>
        <v>5.2632500002800953E-2</v>
      </c>
      <c r="P1167">
        <f t="shared" ca="1" si="128"/>
        <v>1.8995391540667053E-2</v>
      </c>
      <c r="S1167" s="2">
        <f t="shared" si="125"/>
        <v>32896.249000000003</v>
      </c>
      <c r="W1167" s="5"/>
      <c r="AD1167" t="s">
        <v>1298</v>
      </c>
    </row>
    <row r="1168" spans="1:36" x14ac:dyDescent="0.2">
      <c r="A1168" s="10" t="s">
        <v>1259</v>
      </c>
      <c r="B1168" s="16"/>
      <c r="C1168" s="11">
        <v>47954.622000000003</v>
      </c>
      <c r="D1168" s="11"/>
      <c r="E1168">
        <f t="shared" si="123"/>
        <v>1369.0147901313564</v>
      </c>
      <c r="F1168">
        <f t="shared" si="130"/>
        <v>1369</v>
      </c>
      <c r="G1168">
        <f t="shared" si="124"/>
        <v>3.6872500000754371E-2</v>
      </c>
      <c r="I1168">
        <f>G1168</f>
        <v>3.6872500000754371E-2</v>
      </c>
      <c r="P1168">
        <f t="shared" ca="1" si="128"/>
        <v>1.920463190946619E-2</v>
      </c>
      <c r="S1168" s="2">
        <f t="shared" si="125"/>
        <v>32936.122000000003</v>
      </c>
      <c r="W1168" s="5"/>
      <c r="AH1168" t="s">
        <v>1263</v>
      </c>
      <c r="AJ1168" t="s">
        <v>1260</v>
      </c>
    </row>
    <row r="1169" spans="1:36" x14ac:dyDescent="0.2">
      <c r="A1169" s="10" t="s">
        <v>1364</v>
      </c>
      <c r="B1169" s="16"/>
      <c r="C1169" s="11">
        <v>48024.442999999999</v>
      </c>
      <c r="D1169" s="11"/>
      <c r="E1169">
        <f t="shared" si="123"/>
        <v>1397.0210756112747</v>
      </c>
      <c r="F1169">
        <f t="shared" si="130"/>
        <v>1397</v>
      </c>
      <c r="G1169">
        <f t="shared" si="124"/>
        <v>5.2542500001436565E-2</v>
      </c>
      <c r="I1169">
        <f>G1169</f>
        <v>5.2542500001436565E-2</v>
      </c>
      <c r="P1169">
        <f t="shared" ca="1" si="128"/>
        <v>1.957080255486468E-2</v>
      </c>
      <c r="S1169" s="2">
        <f t="shared" si="125"/>
        <v>33005.942999999999</v>
      </c>
      <c r="W1169" s="5"/>
    </row>
    <row r="1170" spans="1:36" x14ac:dyDescent="0.2">
      <c r="A1170" s="10" t="s">
        <v>1259</v>
      </c>
      <c r="B1170" s="16"/>
      <c r="C1170" s="11">
        <v>48066.81</v>
      </c>
      <c r="D1170" s="11"/>
      <c r="E1170">
        <f t="shared" si="123"/>
        <v>1414.0151360934749</v>
      </c>
      <c r="F1170">
        <f t="shared" si="130"/>
        <v>1414</v>
      </c>
      <c r="G1170">
        <f t="shared" si="124"/>
        <v>3.7734999998065177E-2</v>
      </c>
      <c r="I1170">
        <f>G1170</f>
        <v>3.7734999998065177E-2</v>
      </c>
      <c r="P1170">
        <f t="shared" ca="1" si="128"/>
        <v>1.9793120446713761E-2</v>
      </c>
      <c r="S1170" s="2">
        <f t="shared" si="125"/>
        <v>33048.31</v>
      </c>
      <c r="W1170" s="5"/>
      <c r="AH1170" t="s">
        <v>1263</v>
      </c>
      <c r="AJ1170" t="s">
        <v>1260</v>
      </c>
    </row>
    <row r="1171" spans="1:36" x14ac:dyDescent="0.2">
      <c r="A1171" s="10" t="s">
        <v>1259</v>
      </c>
      <c r="B1171" s="16"/>
      <c r="C1171" s="11">
        <v>48086.756999999998</v>
      </c>
      <c r="D1171" s="11"/>
      <c r="E1171">
        <f t="shared" si="123"/>
        <v>1422.0161870160907</v>
      </c>
      <c r="F1171">
        <f t="shared" si="130"/>
        <v>1422</v>
      </c>
      <c r="G1171">
        <f t="shared" si="124"/>
        <v>4.0354999997362029E-2</v>
      </c>
      <c r="I1171">
        <f>G1171</f>
        <v>4.0354999997362029E-2</v>
      </c>
      <c r="P1171">
        <f t="shared" ca="1" si="128"/>
        <v>1.9897740631113325E-2</v>
      </c>
      <c r="S1171" s="2">
        <f t="shared" si="125"/>
        <v>33068.256999999998</v>
      </c>
      <c r="W1171" s="5"/>
      <c r="AH1171" t="s">
        <v>1263</v>
      </c>
      <c r="AJ1171" t="s">
        <v>1260</v>
      </c>
    </row>
    <row r="1172" spans="1:36" x14ac:dyDescent="0.2">
      <c r="A1172" s="10" t="s">
        <v>1366</v>
      </c>
      <c r="B1172" s="16"/>
      <c r="C1172" s="11">
        <v>48171.534</v>
      </c>
      <c r="D1172" s="11"/>
      <c r="E1172">
        <f t="shared" si="123"/>
        <v>1456.0215559470887</v>
      </c>
      <c r="F1172">
        <f t="shared" si="130"/>
        <v>1456</v>
      </c>
      <c r="G1172">
        <f t="shared" si="124"/>
        <v>5.3740000003017485E-2</v>
      </c>
      <c r="I1172">
        <f>G1172</f>
        <v>5.3740000003017485E-2</v>
      </c>
      <c r="P1172">
        <f t="shared" ca="1" si="128"/>
        <v>2.0342376414811486E-2</v>
      </c>
      <c r="S1172" s="2">
        <f t="shared" si="125"/>
        <v>33153.034</v>
      </c>
      <c r="W1172" s="5"/>
    </row>
    <row r="1173" spans="1:36" x14ac:dyDescent="0.2">
      <c r="A1173" s="10" t="s">
        <v>1367</v>
      </c>
      <c r="B1173" s="16"/>
      <c r="C1173" s="11">
        <v>48256.290999999997</v>
      </c>
      <c r="D1173" s="11"/>
      <c r="E1173">
        <f t="shared" ref="E1173:E1236" si="131">+(C1173-C$7)/C$8</f>
        <v>1490.0189025680406</v>
      </c>
      <c r="F1173">
        <f t="shared" si="130"/>
        <v>1490</v>
      </c>
      <c r="G1173">
        <f t="shared" ref="G1173:G1236" si="132">+C1173-(C$7+F1173*C$8)</f>
        <v>4.7124999997322448E-2</v>
      </c>
      <c r="I1173">
        <f>+G1173</f>
        <v>4.7124999997322448E-2</v>
      </c>
      <c r="P1173">
        <f t="shared" ca="1" si="128"/>
        <v>2.0787012198509654E-2</v>
      </c>
      <c r="S1173" s="2">
        <f t="shared" ref="S1173:S1236" si="133">+C1173-15018.5</f>
        <v>33237.790999999997</v>
      </c>
      <c r="W1173" s="5"/>
      <c r="AD1173" t="s">
        <v>1298</v>
      </c>
    </row>
    <row r="1174" spans="1:36" x14ac:dyDescent="0.2">
      <c r="A1174" s="10" t="s">
        <v>1259</v>
      </c>
      <c r="B1174" s="16"/>
      <c r="C1174" s="11">
        <v>48308.646999999997</v>
      </c>
      <c r="D1174" s="11"/>
      <c r="E1174">
        <f t="shared" si="131"/>
        <v>1511.0197058018337</v>
      </c>
      <c r="F1174">
        <f t="shared" si="130"/>
        <v>1511</v>
      </c>
      <c r="G1174">
        <f t="shared" si="132"/>
        <v>4.9127499994938262E-2</v>
      </c>
      <c r="I1174">
        <f t="shared" ref="I1174:I1184" si="134">G1174</f>
        <v>4.9127499994938262E-2</v>
      </c>
      <c r="P1174">
        <f t="shared" ca="1" si="128"/>
        <v>2.1061640182558516E-2</v>
      </c>
      <c r="S1174" s="2">
        <f t="shared" si="133"/>
        <v>33290.146999999997</v>
      </c>
      <c r="W1174" s="5"/>
      <c r="AH1174" t="s">
        <v>1213</v>
      </c>
      <c r="AJ1174" t="s">
        <v>1212</v>
      </c>
    </row>
    <row r="1175" spans="1:36" x14ac:dyDescent="0.2">
      <c r="A1175" s="10" t="s">
        <v>1368</v>
      </c>
      <c r="B1175" s="16"/>
      <c r="C1175" s="11">
        <v>48348.529000000002</v>
      </c>
      <c r="D1175" s="11">
        <v>3.0000000000000001E-3</v>
      </c>
      <c r="E1175">
        <f t="shared" si="131"/>
        <v>1527.0169942610407</v>
      </c>
      <c r="F1175">
        <f t="shared" si="130"/>
        <v>1527</v>
      </c>
      <c r="G1175">
        <f t="shared" si="132"/>
        <v>4.2367499998363201E-2</v>
      </c>
      <c r="I1175">
        <f t="shared" si="134"/>
        <v>4.2367499998363201E-2</v>
      </c>
      <c r="P1175">
        <f t="shared" ca="1" si="128"/>
        <v>2.1270880551357653E-2</v>
      </c>
      <c r="S1175" s="2">
        <f t="shared" si="133"/>
        <v>33330.029000000002</v>
      </c>
      <c r="W1175" s="5"/>
    </row>
    <row r="1176" spans="1:36" x14ac:dyDescent="0.2">
      <c r="A1176" s="10" t="s">
        <v>1369</v>
      </c>
      <c r="B1176" s="16"/>
      <c r="C1176" s="11">
        <v>48373.461000000003</v>
      </c>
      <c r="D1176" s="11">
        <v>6.0000000000000001E-3</v>
      </c>
      <c r="E1176">
        <f t="shared" si="131"/>
        <v>1537.017605962182</v>
      </c>
      <c r="F1176">
        <f t="shared" si="130"/>
        <v>1537</v>
      </c>
      <c r="G1176">
        <f t="shared" si="132"/>
        <v>4.3892500005313195E-2</v>
      </c>
      <c r="I1176">
        <f t="shared" si="134"/>
        <v>4.3892500005313195E-2</v>
      </c>
      <c r="P1176">
        <f t="shared" ca="1" si="128"/>
        <v>2.1401655781857112E-2</v>
      </c>
      <c r="S1176" s="2">
        <f t="shared" si="133"/>
        <v>33354.961000000003</v>
      </c>
      <c r="W1176" s="5"/>
    </row>
    <row r="1177" spans="1:36" x14ac:dyDescent="0.2">
      <c r="A1177" s="10" t="s">
        <v>1259</v>
      </c>
      <c r="B1177" s="16"/>
      <c r="C1177" s="11">
        <v>48415.841999999997</v>
      </c>
      <c r="D1177" s="11"/>
      <c r="E1177">
        <f t="shared" si="131"/>
        <v>1554.0172820614116</v>
      </c>
      <c r="F1177">
        <f t="shared" si="130"/>
        <v>1554</v>
      </c>
      <c r="G1177">
        <f t="shared" si="132"/>
        <v>4.3084999997518025E-2</v>
      </c>
      <c r="I1177">
        <f t="shared" si="134"/>
        <v>4.3084999997518025E-2</v>
      </c>
      <c r="P1177">
        <f t="shared" ca="1" si="128"/>
        <v>2.1623973673706193E-2</v>
      </c>
      <c r="S1177" s="2">
        <f t="shared" si="133"/>
        <v>33397.341999999997</v>
      </c>
      <c r="W1177" s="5"/>
      <c r="AH1177" t="s">
        <v>1264</v>
      </c>
      <c r="AJ1177" t="s">
        <v>1260</v>
      </c>
    </row>
    <row r="1178" spans="1:36" x14ac:dyDescent="0.2">
      <c r="A1178" s="10" t="s">
        <v>1259</v>
      </c>
      <c r="B1178" s="16"/>
      <c r="C1178" s="11">
        <v>48480.667000000001</v>
      </c>
      <c r="D1178" s="11"/>
      <c r="E1178">
        <f t="shared" si="131"/>
        <v>1580.0195944922834</v>
      </c>
      <c r="F1178">
        <f t="shared" si="130"/>
        <v>1580</v>
      </c>
      <c r="G1178">
        <f t="shared" si="132"/>
        <v>4.8849999999220017E-2</v>
      </c>
      <c r="I1178">
        <f t="shared" si="134"/>
        <v>4.8849999999220017E-2</v>
      </c>
      <c r="P1178">
        <f t="shared" ca="1" si="128"/>
        <v>2.1963989273004789E-2</v>
      </c>
      <c r="S1178" s="2">
        <f t="shared" si="133"/>
        <v>33462.167000000001</v>
      </c>
      <c r="W1178" s="5"/>
      <c r="AH1178" t="s">
        <v>1220</v>
      </c>
      <c r="AJ1178" t="s">
        <v>1212</v>
      </c>
    </row>
    <row r="1179" spans="1:36" x14ac:dyDescent="0.2">
      <c r="A1179" s="10" t="s">
        <v>1259</v>
      </c>
      <c r="B1179" s="16"/>
      <c r="C1179" s="11">
        <v>48480.67</v>
      </c>
      <c r="D1179" s="11"/>
      <c r="E1179">
        <f t="shared" si="131"/>
        <v>1580.0207978387889</v>
      </c>
      <c r="F1179">
        <f t="shared" si="130"/>
        <v>1580</v>
      </c>
      <c r="G1179">
        <f t="shared" si="132"/>
        <v>5.1849999996193219E-2</v>
      </c>
      <c r="I1179">
        <f t="shared" si="134"/>
        <v>5.1849999996193219E-2</v>
      </c>
      <c r="P1179">
        <f t="shared" ca="1" si="128"/>
        <v>2.1963989273004789E-2</v>
      </c>
      <c r="S1179" s="2">
        <f t="shared" si="133"/>
        <v>33462.17</v>
      </c>
      <c r="W1179" s="5"/>
      <c r="AJ1179" t="s">
        <v>1283</v>
      </c>
    </row>
    <row r="1180" spans="1:36" x14ac:dyDescent="0.2">
      <c r="A1180" s="10" t="s">
        <v>1371</v>
      </c>
      <c r="B1180" s="16"/>
      <c r="C1180" s="11">
        <v>48555.453999999998</v>
      </c>
      <c r="D1180" s="11"/>
      <c r="E1180">
        <f t="shared" si="131"/>
        <v>1610.0178195561848</v>
      </c>
      <c r="F1180">
        <f t="shared" si="130"/>
        <v>1610</v>
      </c>
      <c r="G1180">
        <f t="shared" si="132"/>
        <v>4.4425000000046566E-2</v>
      </c>
      <c r="I1180">
        <f t="shared" si="134"/>
        <v>4.4425000000046566E-2</v>
      </c>
      <c r="P1180">
        <f t="shared" ca="1" si="128"/>
        <v>2.2356314964503167E-2</v>
      </c>
      <c r="S1180" s="2">
        <f t="shared" si="133"/>
        <v>33536.953999999998</v>
      </c>
      <c r="W1180" s="5"/>
    </row>
    <row r="1181" spans="1:36" x14ac:dyDescent="0.2">
      <c r="A1181" s="10" t="s">
        <v>1371</v>
      </c>
      <c r="B1181" s="16"/>
      <c r="C1181" s="11">
        <v>48555.457999999999</v>
      </c>
      <c r="D1181" s="11"/>
      <c r="E1181">
        <f t="shared" si="131"/>
        <v>1610.0194240181941</v>
      </c>
      <c r="F1181">
        <f t="shared" si="130"/>
        <v>1610</v>
      </c>
      <c r="G1181">
        <f t="shared" si="132"/>
        <v>4.8425000000861473E-2</v>
      </c>
      <c r="I1181">
        <f t="shared" si="134"/>
        <v>4.8425000000861473E-2</v>
      </c>
      <c r="P1181">
        <f t="shared" ca="1" si="128"/>
        <v>2.2356314964503167E-2</v>
      </c>
      <c r="S1181" s="2">
        <f t="shared" si="133"/>
        <v>33536.957999999999</v>
      </c>
      <c r="W1181" s="5"/>
    </row>
    <row r="1182" spans="1:36" x14ac:dyDescent="0.2">
      <c r="A1182" s="10" t="s">
        <v>1371</v>
      </c>
      <c r="B1182" s="16"/>
      <c r="C1182" s="11">
        <v>48555.466</v>
      </c>
      <c r="D1182" s="11"/>
      <c r="E1182">
        <f t="shared" si="131"/>
        <v>1610.0226329422123</v>
      </c>
      <c r="F1182">
        <f t="shared" si="130"/>
        <v>1610</v>
      </c>
      <c r="G1182">
        <f t="shared" si="132"/>
        <v>5.6425000002491288E-2</v>
      </c>
      <c r="I1182">
        <f t="shared" si="134"/>
        <v>5.6425000002491288E-2</v>
      </c>
      <c r="P1182">
        <f t="shared" ca="1" si="128"/>
        <v>2.2356314964503167E-2</v>
      </c>
      <c r="S1182" s="2">
        <f t="shared" si="133"/>
        <v>33536.966</v>
      </c>
      <c r="W1182" s="5"/>
    </row>
    <row r="1183" spans="1:36" x14ac:dyDescent="0.2">
      <c r="A1183" s="10" t="s">
        <v>1371</v>
      </c>
      <c r="B1183" s="16"/>
      <c r="C1183" s="11">
        <v>48555.476999999999</v>
      </c>
      <c r="D1183" s="11"/>
      <c r="E1183">
        <f t="shared" si="131"/>
        <v>1610.0270452127361</v>
      </c>
      <c r="F1183">
        <f t="shared" si="130"/>
        <v>1610</v>
      </c>
      <c r="G1183">
        <f t="shared" si="132"/>
        <v>6.7425000001094304E-2</v>
      </c>
      <c r="I1183">
        <f t="shared" si="134"/>
        <v>6.7425000001094304E-2</v>
      </c>
      <c r="P1183">
        <f t="shared" ca="1" si="128"/>
        <v>2.2356314964503167E-2</v>
      </c>
      <c r="S1183" s="2">
        <f t="shared" si="133"/>
        <v>33536.976999999999</v>
      </c>
      <c r="W1183" s="5"/>
    </row>
    <row r="1184" spans="1:36" x14ac:dyDescent="0.2">
      <c r="A1184" s="10" t="s">
        <v>1371</v>
      </c>
      <c r="B1184" s="16"/>
      <c r="C1184" s="11">
        <v>48555.483999999997</v>
      </c>
      <c r="D1184" s="11"/>
      <c r="E1184">
        <f t="shared" si="131"/>
        <v>1610.0298530212508</v>
      </c>
      <c r="F1184">
        <f t="shared" si="130"/>
        <v>1610</v>
      </c>
      <c r="G1184">
        <f t="shared" si="132"/>
        <v>7.4424999998882413E-2</v>
      </c>
      <c r="I1184">
        <f t="shared" si="134"/>
        <v>7.4424999998882413E-2</v>
      </c>
      <c r="P1184">
        <f t="shared" ca="1" si="128"/>
        <v>2.2356314964503167E-2</v>
      </c>
      <c r="S1184" s="2">
        <f t="shared" si="133"/>
        <v>33536.983999999997</v>
      </c>
      <c r="W1184" s="5"/>
    </row>
    <row r="1185" spans="1:36" x14ac:dyDescent="0.2">
      <c r="A1185" s="10" t="s">
        <v>1361</v>
      </c>
      <c r="B1185" s="16"/>
      <c r="C1185" s="11">
        <v>48562.938699999999</v>
      </c>
      <c r="D1185" s="11"/>
      <c r="E1185">
        <f t="shared" si="131"/>
        <v>1613.0200487555887</v>
      </c>
      <c r="F1185">
        <f t="shared" si="130"/>
        <v>1613</v>
      </c>
      <c r="G1185">
        <f t="shared" si="132"/>
        <v>4.9982500000623986E-2</v>
      </c>
      <c r="J1185">
        <f>+G1185</f>
        <v>4.9982500000623986E-2</v>
      </c>
      <c r="P1185">
        <f t="shared" ca="1" si="128"/>
        <v>2.2395547533653005E-2</v>
      </c>
      <c r="S1185" s="2">
        <f t="shared" si="133"/>
        <v>33544.438699999999</v>
      </c>
      <c r="W1185" s="5"/>
      <c r="AH1185" t="s">
        <v>1263</v>
      </c>
      <c r="AJ1185" t="s">
        <v>1260</v>
      </c>
    </row>
    <row r="1186" spans="1:36" x14ac:dyDescent="0.2">
      <c r="A1186" s="10" t="s">
        <v>1361</v>
      </c>
      <c r="B1186" s="16"/>
      <c r="C1186" s="11">
        <v>48567.924099999997</v>
      </c>
      <c r="D1186" s="11"/>
      <c r="E1186">
        <f t="shared" si="131"/>
        <v>1615.0197699803139</v>
      </c>
      <c r="F1186">
        <f t="shared" si="130"/>
        <v>1615</v>
      </c>
      <c r="G1186">
        <f t="shared" si="132"/>
        <v>4.9287499998172279E-2</v>
      </c>
      <c r="J1186">
        <f>+G1186</f>
        <v>4.9287499998172279E-2</v>
      </c>
      <c r="P1186">
        <f t="shared" ca="1" si="128"/>
        <v>2.2421702579752893E-2</v>
      </c>
      <c r="S1186" s="2">
        <f t="shared" si="133"/>
        <v>33549.424099999997</v>
      </c>
      <c r="W1186" s="5"/>
      <c r="AH1186" t="s">
        <v>1263</v>
      </c>
      <c r="AJ1186" t="s">
        <v>1260</v>
      </c>
    </row>
    <row r="1187" spans="1:36" x14ac:dyDescent="0.2">
      <c r="A1187" s="10" t="s">
        <v>1372</v>
      </c>
      <c r="B1187" s="16"/>
      <c r="C1187" s="11">
        <v>48620.277000000002</v>
      </c>
      <c r="D1187" s="11">
        <v>5.0000000000000001E-3</v>
      </c>
      <c r="E1187">
        <f t="shared" si="131"/>
        <v>1636.0193297560522</v>
      </c>
      <c r="F1187">
        <f t="shared" si="130"/>
        <v>1636</v>
      </c>
      <c r="G1187">
        <f t="shared" si="132"/>
        <v>4.8190000001341105E-2</v>
      </c>
      <c r="I1187">
        <f t="shared" ref="I1187:I1194" si="135">G1187</f>
        <v>4.8190000001341105E-2</v>
      </c>
      <c r="P1187">
        <f t="shared" ca="1" si="128"/>
        <v>2.2696330563801756E-2</v>
      </c>
      <c r="S1187" s="2">
        <f t="shared" si="133"/>
        <v>33601.777000000002</v>
      </c>
      <c r="W1187" s="5"/>
    </row>
    <row r="1188" spans="1:36" x14ac:dyDescent="0.2">
      <c r="A1188" s="10" t="s">
        <v>1374</v>
      </c>
      <c r="B1188" s="16"/>
      <c r="C1188" s="11">
        <v>48652.686999999998</v>
      </c>
      <c r="D1188" s="11"/>
      <c r="E1188">
        <f t="shared" si="131"/>
        <v>1649.0194831827305</v>
      </c>
      <c r="F1188">
        <f t="shared" si="130"/>
        <v>1649</v>
      </c>
      <c r="G1188">
        <f t="shared" si="132"/>
        <v>4.8572499996225815E-2</v>
      </c>
      <c r="I1188">
        <f t="shared" si="135"/>
        <v>4.8572499996225815E-2</v>
      </c>
      <c r="P1188">
        <f t="shared" ca="1" si="128"/>
        <v>2.2866338363451054E-2</v>
      </c>
      <c r="S1188" s="2">
        <f t="shared" si="133"/>
        <v>33634.186999999998</v>
      </c>
      <c r="W1188" s="5"/>
      <c r="AJ1188" t="s">
        <v>1283</v>
      </c>
    </row>
    <row r="1189" spans="1:36" x14ac:dyDescent="0.2">
      <c r="A1189" s="10" t="s">
        <v>1374</v>
      </c>
      <c r="B1189" s="16"/>
      <c r="C1189" s="11">
        <v>48662.665999999997</v>
      </c>
      <c r="D1189" s="11"/>
      <c r="E1189">
        <f t="shared" si="131"/>
        <v>1653.0222147793002</v>
      </c>
      <c r="F1189">
        <f t="shared" si="130"/>
        <v>1653</v>
      </c>
      <c r="G1189">
        <f t="shared" si="132"/>
        <v>5.5382499995175749E-2</v>
      </c>
      <c r="I1189">
        <f t="shared" si="135"/>
        <v>5.5382499995175749E-2</v>
      </c>
      <c r="P1189">
        <f t="shared" ca="1" si="128"/>
        <v>2.2918648455650843E-2</v>
      </c>
      <c r="S1189" s="2">
        <f t="shared" si="133"/>
        <v>33644.165999999997</v>
      </c>
      <c r="W1189" s="5"/>
    </row>
    <row r="1190" spans="1:36" x14ac:dyDescent="0.2">
      <c r="A1190" s="10" t="s">
        <v>1374</v>
      </c>
      <c r="B1190" s="16"/>
      <c r="C1190" s="11">
        <v>48682.608</v>
      </c>
      <c r="D1190" s="11"/>
      <c r="E1190">
        <f t="shared" si="131"/>
        <v>1661.0212601244061</v>
      </c>
      <c r="F1190">
        <f t="shared" si="130"/>
        <v>1661</v>
      </c>
      <c r="G1190">
        <f t="shared" si="132"/>
        <v>5.3002499997091945E-2</v>
      </c>
      <c r="I1190">
        <f t="shared" si="135"/>
        <v>5.3002499997091945E-2</v>
      </c>
      <c r="P1190">
        <f t="shared" ca="1" si="128"/>
        <v>2.3023268640050408E-2</v>
      </c>
      <c r="S1190" s="2">
        <f t="shared" si="133"/>
        <v>33664.108</v>
      </c>
      <c r="W1190" s="5"/>
    </row>
    <row r="1191" spans="1:36" x14ac:dyDescent="0.2">
      <c r="A1191" s="10" t="s">
        <v>1375</v>
      </c>
      <c r="B1191" s="16"/>
      <c r="C1191" s="11">
        <v>48722.498</v>
      </c>
      <c r="D1191" s="11"/>
      <c r="E1191">
        <f t="shared" si="131"/>
        <v>1677.0217575076285</v>
      </c>
      <c r="F1191">
        <f t="shared" si="130"/>
        <v>1677</v>
      </c>
      <c r="G1191">
        <f t="shared" si="132"/>
        <v>5.4242500002146699E-2</v>
      </c>
      <c r="I1191">
        <f t="shared" si="135"/>
        <v>5.4242500002146699E-2</v>
      </c>
      <c r="P1191">
        <f t="shared" ca="1" si="128"/>
        <v>2.3232509008849545E-2</v>
      </c>
      <c r="S1191" s="2">
        <f t="shared" si="133"/>
        <v>33703.998</v>
      </c>
      <c r="W1191" s="5"/>
      <c r="AJ1191" t="s">
        <v>1283</v>
      </c>
    </row>
    <row r="1192" spans="1:36" x14ac:dyDescent="0.2">
      <c r="A1192" s="10" t="s">
        <v>1375</v>
      </c>
      <c r="B1192" s="16"/>
      <c r="C1192" s="11">
        <v>48727.483</v>
      </c>
      <c r="D1192" s="11"/>
      <c r="E1192">
        <f t="shared" si="131"/>
        <v>1679.0213182861539</v>
      </c>
      <c r="F1192">
        <f t="shared" si="130"/>
        <v>1679</v>
      </c>
      <c r="G1192">
        <f t="shared" si="132"/>
        <v>5.3147500002523884E-2</v>
      </c>
      <c r="I1192">
        <f t="shared" si="135"/>
        <v>5.3147500002523884E-2</v>
      </c>
      <c r="P1192">
        <f t="shared" ca="1" si="128"/>
        <v>2.3258664054949432E-2</v>
      </c>
      <c r="S1192" s="2">
        <f t="shared" si="133"/>
        <v>33708.983</v>
      </c>
      <c r="W1192" s="5"/>
      <c r="AH1192" t="s">
        <v>1263</v>
      </c>
      <c r="AJ1192" t="s">
        <v>1260</v>
      </c>
    </row>
    <row r="1193" spans="1:36" x14ac:dyDescent="0.2">
      <c r="A1193" s="10" t="s">
        <v>1374</v>
      </c>
      <c r="B1193" s="16"/>
      <c r="C1193" s="11">
        <v>48869.595999999998</v>
      </c>
      <c r="D1193" s="11"/>
      <c r="E1193">
        <f t="shared" si="131"/>
        <v>1736.0250456519573</v>
      </c>
      <c r="F1193">
        <f t="shared" si="130"/>
        <v>1736</v>
      </c>
      <c r="G1193">
        <f t="shared" si="132"/>
        <v>6.2440000001515727E-2</v>
      </c>
      <c r="I1193">
        <f t="shared" si="135"/>
        <v>6.2440000001515727E-2</v>
      </c>
      <c r="P1193">
        <f t="shared" ca="1" si="128"/>
        <v>2.400408286879635E-2</v>
      </c>
      <c r="S1193" s="2">
        <f t="shared" si="133"/>
        <v>33851.095999999998</v>
      </c>
      <c r="W1193" s="5"/>
      <c r="AJ1193" t="s">
        <v>1283</v>
      </c>
    </row>
    <row r="1194" spans="1:36" x14ac:dyDescent="0.2">
      <c r="A1194" s="10" t="s">
        <v>1376</v>
      </c>
      <c r="B1194" s="16"/>
      <c r="C1194" s="11">
        <v>48914.46</v>
      </c>
      <c r="D1194" s="11">
        <v>2E-3</v>
      </c>
      <c r="E1194">
        <f t="shared" si="131"/>
        <v>1754.0206915431813</v>
      </c>
      <c r="F1194">
        <f t="shared" si="130"/>
        <v>1754</v>
      </c>
      <c r="G1194">
        <f t="shared" si="132"/>
        <v>5.1585000001068693E-2</v>
      </c>
      <c r="I1194">
        <f t="shared" si="135"/>
        <v>5.1585000001068693E-2</v>
      </c>
      <c r="P1194">
        <f t="shared" ca="1" si="128"/>
        <v>2.4239478283695381E-2</v>
      </c>
      <c r="S1194" s="2">
        <f t="shared" si="133"/>
        <v>33895.96</v>
      </c>
      <c r="W1194" s="5"/>
      <c r="AH1194" t="s">
        <v>1308</v>
      </c>
      <c r="AJ1194" t="s">
        <v>1260</v>
      </c>
    </row>
    <row r="1195" spans="1:36" x14ac:dyDescent="0.2">
      <c r="A1195" s="11" t="s">
        <v>1471</v>
      </c>
      <c r="B1195" s="16"/>
      <c r="C1195" s="11">
        <v>48934.409</v>
      </c>
      <c r="D1195" s="11" t="s">
        <v>1455</v>
      </c>
      <c r="E1195">
        <f t="shared" si="131"/>
        <v>1762.0225446968016</v>
      </c>
      <c r="F1195">
        <f t="shared" si="130"/>
        <v>1762</v>
      </c>
      <c r="G1195">
        <f t="shared" si="132"/>
        <v>5.6205000000772998E-2</v>
      </c>
      <c r="I1195">
        <f>+G1195</f>
        <v>5.6205000000772998E-2</v>
      </c>
      <c r="P1195">
        <f t="shared" ca="1" si="128"/>
        <v>2.4344098468094946E-2</v>
      </c>
      <c r="S1195" s="2">
        <f t="shared" si="133"/>
        <v>33915.909</v>
      </c>
      <c r="W1195" s="5"/>
    </row>
    <row r="1196" spans="1:36" x14ac:dyDescent="0.2">
      <c r="A1196" s="10" t="s">
        <v>1374</v>
      </c>
      <c r="B1196" s="16"/>
      <c r="C1196" s="11">
        <v>48954.356</v>
      </c>
      <c r="D1196" s="11"/>
      <c r="E1196">
        <f t="shared" si="131"/>
        <v>1770.0235956194174</v>
      </c>
      <c r="F1196">
        <f t="shared" si="130"/>
        <v>1770</v>
      </c>
      <c r="G1196">
        <f t="shared" si="132"/>
        <v>5.8825000000069849E-2</v>
      </c>
      <c r="I1196">
        <f>G1196</f>
        <v>5.8825000000069849E-2</v>
      </c>
      <c r="P1196">
        <f t="shared" ca="1" si="128"/>
        <v>2.4448718652494518E-2</v>
      </c>
      <c r="S1196" s="2">
        <f t="shared" si="133"/>
        <v>33935.856</v>
      </c>
      <c r="W1196" s="5"/>
      <c r="AJ1196" t="s">
        <v>1283</v>
      </c>
    </row>
    <row r="1197" spans="1:36" x14ac:dyDescent="0.2">
      <c r="A1197" s="10" t="s">
        <v>1374</v>
      </c>
      <c r="B1197" s="16"/>
      <c r="C1197" s="11">
        <v>48976.788999999997</v>
      </c>
      <c r="D1197" s="11"/>
      <c r="E1197">
        <f t="shared" si="131"/>
        <v>1779.0218196805304</v>
      </c>
      <c r="F1197">
        <f t="shared" si="130"/>
        <v>1779</v>
      </c>
      <c r="G1197">
        <f t="shared" si="132"/>
        <v>5.439749999641208E-2</v>
      </c>
      <c r="I1197">
        <f>G1197</f>
        <v>5.439749999641208E-2</v>
      </c>
      <c r="P1197">
        <f t="shared" ca="1" si="128"/>
        <v>2.4566416359944027E-2</v>
      </c>
      <c r="S1197" s="2">
        <f t="shared" si="133"/>
        <v>33958.288999999997</v>
      </c>
      <c r="W1197" s="5"/>
      <c r="AH1197" t="s">
        <v>1290</v>
      </c>
      <c r="AJ1197" t="s">
        <v>1260</v>
      </c>
    </row>
    <row r="1198" spans="1:36" x14ac:dyDescent="0.2">
      <c r="A1198" s="10" t="s">
        <v>1371</v>
      </c>
      <c r="B1198" s="16"/>
      <c r="C1198" s="11">
        <v>48989.258999999998</v>
      </c>
      <c r="D1198" s="11"/>
      <c r="E1198">
        <f t="shared" si="131"/>
        <v>1784.02372999311</v>
      </c>
      <c r="F1198">
        <f t="shared" si="130"/>
        <v>1784</v>
      </c>
      <c r="G1198">
        <f t="shared" si="132"/>
        <v>5.9159999997064006E-2</v>
      </c>
      <c r="I1198">
        <f>G1198</f>
        <v>5.9159999997064006E-2</v>
      </c>
      <c r="P1198">
        <f t="shared" ca="1" si="128"/>
        <v>2.463180397519376E-2</v>
      </c>
      <c r="S1198" s="2">
        <f t="shared" si="133"/>
        <v>33970.758999999998</v>
      </c>
      <c r="W1198" s="5"/>
    </row>
    <row r="1199" spans="1:36" x14ac:dyDescent="0.2">
      <c r="A1199" s="11" t="s">
        <v>1471</v>
      </c>
      <c r="B1199" s="16"/>
      <c r="C1199" s="11">
        <v>48989.258999999998</v>
      </c>
      <c r="D1199" s="11" t="s">
        <v>1455</v>
      </c>
      <c r="E1199">
        <f t="shared" si="131"/>
        <v>1784.02372999311</v>
      </c>
      <c r="F1199">
        <f t="shared" si="130"/>
        <v>1784</v>
      </c>
      <c r="G1199">
        <f t="shared" si="132"/>
        <v>5.9159999997064006E-2</v>
      </c>
      <c r="I1199">
        <f>+G1199</f>
        <v>5.9159999997064006E-2</v>
      </c>
      <c r="P1199">
        <f t="shared" ca="1" si="128"/>
        <v>2.463180397519376E-2</v>
      </c>
      <c r="S1199" s="2">
        <f t="shared" si="133"/>
        <v>33970.758999999998</v>
      </c>
      <c r="W1199" s="5"/>
    </row>
    <row r="1200" spans="1:36" x14ac:dyDescent="0.2">
      <c r="A1200" s="10" t="s">
        <v>1374</v>
      </c>
      <c r="B1200" s="16"/>
      <c r="C1200" s="11">
        <v>49021.669000000002</v>
      </c>
      <c r="D1200" s="11"/>
      <c r="E1200">
        <f t="shared" si="131"/>
        <v>1797.0238834197912</v>
      </c>
      <c r="F1200">
        <f t="shared" si="130"/>
        <v>1797</v>
      </c>
      <c r="G1200">
        <f t="shared" si="132"/>
        <v>5.9542499999224674E-2</v>
      </c>
      <c r="I1200">
        <f>G1200</f>
        <v>5.9542499999224674E-2</v>
      </c>
      <c r="P1200">
        <f t="shared" ca="1" si="128"/>
        <v>2.4801811774843058E-2</v>
      </c>
      <c r="S1200" s="2">
        <f t="shared" si="133"/>
        <v>34003.169000000002</v>
      </c>
      <c r="W1200" s="5"/>
      <c r="AJ1200" t="s">
        <v>1283</v>
      </c>
    </row>
    <row r="1201" spans="1:36" x14ac:dyDescent="0.2">
      <c r="A1201" s="10" t="s">
        <v>1378</v>
      </c>
      <c r="B1201" s="16"/>
      <c r="C1201" s="11">
        <v>49061.553</v>
      </c>
      <c r="D1201" s="11">
        <v>5.0000000000000001E-3</v>
      </c>
      <c r="E1201">
        <f t="shared" si="131"/>
        <v>1813.0219741099997</v>
      </c>
      <c r="F1201">
        <f t="shared" si="130"/>
        <v>1813</v>
      </c>
      <c r="G1201">
        <f t="shared" si="132"/>
        <v>5.4782499995781109E-2</v>
      </c>
      <c r="I1201">
        <f>G1201</f>
        <v>5.4782499995781109E-2</v>
      </c>
      <c r="P1201">
        <f t="shared" ca="1" si="128"/>
        <v>2.5011052143642194E-2</v>
      </c>
      <c r="S1201" s="2">
        <f t="shared" si="133"/>
        <v>34043.053</v>
      </c>
      <c r="W1201" s="5"/>
      <c r="AH1201" t="s">
        <v>1308</v>
      </c>
      <c r="AJ1201" t="s">
        <v>1260</v>
      </c>
    </row>
    <row r="1202" spans="1:36" x14ac:dyDescent="0.2">
      <c r="A1202" s="11" t="s">
        <v>1471</v>
      </c>
      <c r="B1202" s="16"/>
      <c r="C1202" s="11">
        <v>49066.535000000003</v>
      </c>
      <c r="D1202" s="11" t="s">
        <v>1455</v>
      </c>
      <c r="E1202">
        <f t="shared" si="131"/>
        <v>1815.0203315420197</v>
      </c>
      <c r="F1202">
        <f t="shared" si="130"/>
        <v>1815</v>
      </c>
      <c r="G1202">
        <f t="shared" si="132"/>
        <v>5.068750000646105E-2</v>
      </c>
      <c r="I1202">
        <f>+G1202</f>
        <v>5.068750000646105E-2</v>
      </c>
      <c r="P1202">
        <f t="shared" ca="1" si="128"/>
        <v>2.5037207189742082E-2</v>
      </c>
      <c r="S1202" s="2">
        <f t="shared" si="133"/>
        <v>34048.035000000003</v>
      </c>
      <c r="W1202" s="5"/>
    </row>
    <row r="1203" spans="1:36" x14ac:dyDescent="0.2">
      <c r="A1203" s="10" t="s">
        <v>1371</v>
      </c>
      <c r="B1203" s="16"/>
      <c r="C1203" s="11">
        <v>49066.536</v>
      </c>
      <c r="D1203" s="11"/>
      <c r="E1203">
        <f t="shared" si="131"/>
        <v>1815.0207326575205</v>
      </c>
      <c r="F1203">
        <f t="shared" si="130"/>
        <v>1815</v>
      </c>
      <c r="G1203">
        <f t="shared" si="132"/>
        <v>5.1687500003026798E-2</v>
      </c>
      <c r="I1203">
        <f>G1203</f>
        <v>5.1687500003026798E-2</v>
      </c>
      <c r="P1203">
        <f t="shared" ca="1" si="128"/>
        <v>2.5037207189742082E-2</v>
      </c>
      <c r="S1203" s="2">
        <f t="shared" si="133"/>
        <v>34048.036</v>
      </c>
      <c r="W1203" s="5"/>
    </row>
    <row r="1204" spans="1:36" x14ac:dyDescent="0.2">
      <c r="A1204" s="56" t="s">
        <v>301</v>
      </c>
      <c r="B1204" s="57" t="s">
        <v>1438</v>
      </c>
      <c r="C1204" s="56">
        <v>49066.536999999997</v>
      </c>
      <c r="D1204" s="56" t="s">
        <v>1455</v>
      </c>
      <c r="E1204">
        <f t="shared" si="131"/>
        <v>1815.0211337730213</v>
      </c>
      <c r="F1204">
        <f t="shared" si="130"/>
        <v>1815</v>
      </c>
      <c r="G1204">
        <f t="shared" si="132"/>
        <v>5.2687499999592546E-2</v>
      </c>
      <c r="I1204">
        <f>+G1204</f>
        <v>5.2687499999592546E-2</v>
      </c>
      <c r="P1204">
        <f t="shared" ca="1" si="128"/>
        <v>2.5037207189742082E-2</v>
      </c>
      <c r="S1204" s="2">
        <f t="shared" si="133"/>
        <v>34048.036999999997</v>
      </c>
      <c r="W1204" s="5"/>
    </row>
    <row r="1205" spans="1:36" x14ac:dyDescent="0.2">
      <c r="A1205" s="11" t="s">
        <v>1471</v>
      </c>
      <c r="B1205" s="16"/>
      <c r="C1205" s="11">
        <v>49101.444000000003</v>
      </c>
      <c r="D1205" s="11" t="s">
        <v>1455</v>
      </c>
      <c r="E1205">
        <f t="shared" si="131"/>
        <v>1829.0228726087262</v>
      </c>
      <c r="F1205">
        <f t="shared" si="130"/>
        <v>1829</v>
      </c>
      <c r="G1205">
        <f t="shared" si="132"/>
        <v>5.7022500004677568E-2</v>
      </c>
      <c r="I1205">
        <f>+G1205</f>
        <v>5.7022500004677568E-2</v>
      </c>
      <c r="P1205">
        <f t="shared" ca="1" si="128"/>
        <v>2.5220292512441324E-2</v>
      </c>
      <c r="S1205" s="2">
        <f t="shared" si="133"/>
        <v>34082.944000000003</v>
      </c>
      <c r="W1205" s="5"/>
    </row>
    <row r="1206" spans="1:36" x14ac:dyDescent="0.2">
      <c r="A1206" s="10" t="s">
        <v>1371</v>
      </c>
      <c r="B1206" s="16"/>
      <c r="C1206" s="11">
        <v>49101.446000000004</v>
      </c>
      <c r="D1206" s="11"/>
      <c r="E1206">
        <f t="shared" si="131"/>
        <v>1829.0236748397308</v>
      </c>
      <c r="F1206">
        <f t="shared" si="130"/>
        <v>1829</v>
      </c>
      <c r="G1206">
        <f t="shared" si="132"/>
        <v>5.9022500005085021E-2</v>
      </c>
      <c r="I1206">
        <f t="shared" ref="I1206:I1218" si="136">G1206</f>
        <v>5.9022500005085021E-2</v>
      </c>
      <c r="P1206">
        <f t="shared" ca="1" si="128"/>
        <v>2.5220292512441324E-2</v>
      </c>
      <c r="S1206" s="2">
        <f t="shared" si="133"/>
        <v>34082.946000000004</v>
      </c>
      <c r="W1206" s="5"/>
    </row>
    <row r="1207" spans="1:36" x14ac:dyDescent="0.2">
      <c r="A1207" s="10" t="s">
        <v>1374</v>
      </c>
      <c r="B1207" s="16"/>
      <c r="C1207" s="11">
        <v>49133.843000000001</v>
      </c>
      <c r="D1207" s="11"/>
      <c r="E1207">
        <f t="shared" si="131"/>
        <v>1842.0186137648805</v>
      </c>
      <c r="F1207">
        <f t="shared" si="130"/>
        <v>1842</v>
      </c>
      <c r="G1207">
        <f t="shared" si="132"/>
        <v>4.6405000000959262E-2</v>
      </c>
      <c r="I1207">
        <f t="shared" si="136"/>
        <v>4.6405000000959262E-2</v>
      </c>
      <c r="P1207">
        <f t="shared" ca="1" si="128"/>
        <v>2.5390300312090622E-2</v>
      </c>
      <c r="S1207" s="2">
        <f t="shared" si="133"/>
        <v>34115.343000000001</v>
      </c>
      <c r="W1207" s="5"/>
    </row>
    <row r="1208" spans="1:36" x14ac:dyDescent="0.2">
      <c r="A1208" s="10" t="s">
        <v>1374</v>
      </c>
      <c r="B1208" s="16"/>
      <c r="C1208" s="11">
        <v>49188.703000000001</v>
      </c>
      <c r="D1208" s="11"/>
      <c r="E1208">
        <f t="shared" si="131"/>
        <v>1864.0238102162118</v>
      </c>
      <c r="F1208">
        <f t="shared" si="130"/>
        <v>1864</v>
      </c>
      <c r="G1208">
        <f t="shared" si="132"/>
        <v>5.9359999999287538E-2</v>
      </c>
      <c r="I1208">
        <f t="shared" si="136"/>
        <v>5.9359999999287538E-2</v>
      </c>
      <c r="P1208">
        <f t="shared" ca="1" si="128"/>
        <v>2.5678005819189435E-2</v>
      </c>
      <c r="S1208" s="2">
        <f t="shared" si="133"/>
        <v>34170.203000000001</v>
      </c>
      <c r="W1208" s="5"/>
      <c r="AH1208" t="s">
        <v>1213</v>
      </c>
      <c r="AJ1208" t="s">
        <v>1212</v>
      </c>
    </row>
    <row r="1209" spans="1:36" x14ac:dyDescent="0.2">
      <c r="A1209" s="10" t="s">
        <v>1374</v>
      </c>
      <c r="B1209" s="16"/>
      <c r="C1209" s="11">
        <v>49253.527999999998</v>
      </c>
      <c r="D1209" s="11"/>
      <c r="E1209">
        <f t="shared" si="131"/>
        <v>1890.0261226470809</v>
      </c>
      <c r="F1209">
        <f t="shared" si="130"/>
        <v>1890</v>
      </c>
      <c r="G1209">
        <f t="shared" si="132"/>
        <v>6.512500000098953E-2</v>
      </c>
      <c r="I1209">
        <f t="shared" si="136"/>
        <v>6.512500000098953E-2</v>
      </c>
      <c r="P1209">
        <f t="shared" ca="1" si="128"/>
        <v>2.6018021418488031E-2</v>
      </c>
      <c r="S1209" s="2">
        <f t="shared" si="133"/>
        <v>34235.027999999998</v>
      </c>
      <c r="W1209" s="5"/>
      <c r="AJ1209" t="s">
        <v>1283</v>
      </c>
    </row>
    <row r="1210" spans="1:36" x14ac:dyDescent="0.2">
      <c r="A1210" s="10" t="s">
        <v>1379</v>
      </c>
      <c r="B1210" s="16"/>
      <c r="C1210" s="11">
        <v>49278.453999999998</v>
      </c>
      <c r="D1210" s="11"/>
      <c r="E1210">
        <f t="shared" si="131"/>
        <v>1900.0243276552083</v>
      </c>
      <c r="F1210">
        <f t="shared" si="130"/>
        <v>1900</v>
      </c>
      <c r="G1210">
        <f t="shared" si="132"/>
        <v>6.0649999999441206E-2</v>
      </c>
      <c r="I1210">
        <f t="shared" si="136"/>
        <v>6.0649999999441206E-2</v>
      </c>
      <c r="P1210">
        <f t="shared" ca="1" si="128"/>
        <v>2.6148796648987491E-2</v>
      </c>
      <c r="S1210" s="2">
        <f t="shared" si="133"/>
        <v>34259.953999999998</v>
      </c>
      <c r="W1210" s="5"/>
      <c r="AH1210" t="s">
        <v>1355</v>
      </c>
      <c r="AJ1210" t="s">
        <v>1212</v>
      </c>
    </row>
    <row r="1211" spans="1:36" x14ac:dyDescent="0.2">
      <c r="A1211" s="10" t="s">
        <v>1380</v>
      </c>
      <c r="B1211" s="16"/>
      <c r="C1211" s="11">
        <v>49313.358</v>
      </c>
      <c r="D1211" s="11">
        <v>6.0000000000000001E-3</v>
      </c>
      <c r="E1211">
        <f t="shared" si="131"/>
        <v>1914.0248631444047</v>
      </c>
      <c r="F1211">
        <f t="shared" si="130"/>
        <v>1914</v>
      </c>
      <c r="G1211">
        <f t="shared" si="132"/>
        <v>6.1985000000277068E-2</v>
      </c>
      <c r="I1211">
        <f t="shared" si="136"/>
        <v>6.1985000000277068E-2</v>
      </c>
      <c r="P1211">
        <f t="shared" ca="1" si="128"/>
        <v>2.6331881971686733E-2</v>
      </c>
      <c r="S1211" s="2">
        <f t="shared" si="133"/>
        <v>34294.858</v>
      </c>
      <c r="W1211" s="5"/>
      <c r="AH1211" t="s">
        <v>1213</v>
      </c>
      <c r="AJ1211" t="s">
        <v>1212</v>
      </c>
    </row>
    <row r="1212" spans="1:36" x14ac:dyDescent="0.2">
      <c r="A1212" s="10" t="s">
        <v>1374</v>
      </c>
      <c r="B1212" s="16"/>
      <c r="C1212" s="11">
        <v>49390.646000000001</v>
      </c>
      <c r="D1212" s="11"/>
      <c r="E1212">
        <f t="shared" si="131"/>
        <v>1945.0262780793389</v>
      </c>
      <c r="F1212">
        <f t="shared" si="130"/>
        <v>1945</v>
      </c>
      <c r="G1212">
        <f t="shared" si="132"/>
        <v>6.551249999756692E-2</v>
      </c>
      <c r="I1212">
        <f t="shared" si="136"/>
        <v>6.551249999756692E-2</v>
      </c>
      <c r="P1212">
        <f t="shared" ref="P1212:P1275" ca="1" si="137">+C$11+C$12*F1212</f>
        <v>2.6737285186235055E-2</v>
      </c>
      <c r="S1212" s="2">
        <f t="shared" si="133"/>
        <v>34372.146000000001</v>
      </c>
      <c r="W1212" s="5"/>
      <c r="AH1212" t="s">
        <v>1290</v>
      </c>
      <c r="AJ1212" t="s">
        <v>1260</v>
      </c>
    </row>
    <row r="1213" spans="1:36" x14ac:dyDescent="0.2">
      <c r="A1213" s="10" t="s">
        <v>1374</v>
      </c>
      <c r="B1213" s="16"/>
      <c r="C1213" s="11">
        <v>49400.623</v>
      </c>
      <c r="D1213" s="11"/>
      <c r="E1213">
        <f t="shared" si="131"/>
        <v>1949.0282074449042</v>
      </c>
      <c r="F1213">
        <f t="shared" si="130"/>
        <v>1949</v>
      </c>
      <c r="G1213">
        <f t="shared" si="132"/>
        <v>7.03224999961094E-2</v>
      </c>
      <c r="I1213">
        <f t="shared" si="136"/>
        <v>7.03224999961094E-2</v>
      </c>
      <c r="P1213">
        <f t="shared" ca="1" si="137"/>
        <v>2.6789595278434837E-2</v>
      </c>
      <c r="S1213" s="2">
        <f t="shared" si="133"/>
        <v>34382.123</v>
      </c>
      <c r="W1213" s="5"/>
      <c r="AJ1213" t="s">
        <v>1283</v>
      </c>
    </row>
    <row r="1214" spans="1:36" x14ac:dyDescent="0.2">
      <c r="A1214" s="10" t="s">
        <v>1381</v>
      </c>
      <c r="B1214" s="16"/>
      <c r="C1214" s="11">
        <v>49410.586000000003</v>
      </c>
      <c r="D1214" s="11"/>
      <c r="E1214">
        <f t="shared" si="131"/>
        <v>1953.0245211934403</v>
      </c>
      <c r="F1214">
        <f t="shared" si="130"/>
        <v>1953</v>
      </c>
      <c r="G1214">
        <f t="shared" si="132"/>
        <v>6.1132499999075662E-2</v>
      </c>
      <c r="I1214">
        <f t="shared" si="136"/>
        <v>6.1132499999075662E-2</v>
      </c>
      <c r="P1214">
        <f t="shared" ca="1" si="137"/>
        <v>2.6841905370634626E-2</v>
      </c>
      <c r="S1214" s="2">
        <f t="shared" si="133"/>
        <v>34392.086000000003</v>
      </c>
      <c r="W1214" s="5"/>
      <c r="AH1214" t="s">
        <v>1333</v>
      </c>
      <c r="AJ1214" t="s">
        <v>1212</v>
      </c>
    </row>
    <row r="1215" spans="1:36" x14ac:dyDescent="0.2">
      <c r="A1215" s="56" t="s">
        <v>2817</v>
      </c>
      <c r="B1215" s="57" t="s">
        <v>1438</v>
      </c>
      <c r="C1215" s="56">
        <v>49580.095000000001</v>
      </c>
      <c r="D1215" s="56" t="s">
        <v>1455</v>
      </c>
      <c r="E1215">
        <f t="shared" si="131"/>
        <v>2021.017208857834</v>
      </c>
      <c r="F1215">
        <f t="shared" si="130"/>
        <v>2021</v>
      </c>
      <c r="G1215">
        <f t="shared" si="132"/>
        <v>4.2902500004856847E-2</v>
      </c>
      <c r="I1215">
        <f t="shared" si="136"/>
        <v>4.2902500004856847E-2</v>
      </c>
      <c r="P1215">
        <f t="shared" ca="1" si="137"/>
        <v>2.7731176938030948E-2</v>
      </c>
      <c r="S1215" s="2">
        <f t="shared" si="133"/>
        <v>34561.595000000001</v>
      </c>
      <c r="W1215" s="5"/>
      <c r="AH1215" t="s">
        <v>1210</v>
      </c>
      <c r="AJ1215" t="s">
        <v>1212</v>
      </c>
    </row>
    <row r="1216" spans="1:36" x14ac:dyDescent="0.2">
      <c r="A1216" s="56" t="s">
        <v>2772</v>
      </c>
      <c r="B1216" s="57" t="s">
        <v>1438</v>
      </c>
      <c r="C1216" s="56">
        <v>49580.112999999998</v>
      </c>
      <c r="D1216" s="56" t="s">
        <v>1455</v>
      </c>
      <c r="E1216">
        <f t="shared" si="131"/>
        <v>2021.0244289368725</v>
      </c>
      <c r="F1216">
        <f t="shared" si="130"/>
        <v>2021</v>
      </c>
      <c r="G1216">
        <f t="shared" si="132"/>
        <v>6.0902500001247972E-2</v>
      </c>
      <c r="I1216">
        <f t="shared" si="136"/>
        <v>6.0902500001247972E-2</v>
      </c>
      <c r="P1216">
        <f t="shared" ca="1" si="137"/>
        <v>2.7731176938030948E-2</v>
      </c>
      <c r="S1216" s="2">
        <f t="shared" si="133"/>
        <v>34561.612999999998</v>
      </c>
      <c r="W1216" s="5"/>
      <c r="AH1216" t="s">
        <v>1210</v>
      </c>
      <c r="AJ1216" t="s">
        <v>1212</v>
      </c>
    </row>
    <row r="1217" spans="1:36" x14ac:dyDescent="0.2">
      <c r="A1217" s="10" t="s">
        <v>1382</v>
      </c>
      <c r="B1217" s="16"/>
      <c r="C1217" s="11">
        <v>49587.597000000002</v>
      </c>
      <c r="D1217" s="11">
        <v>5.0000000000000001E-3</v>
      </c>
      <c r="E1217">
        <f t="shared" si="131"/>
        <v>2024.0263773554261</v>
      </c>
      <c r="F1217">
        <f t="shared" si="130"/>
        <v>2024</v>
      </c>
      <c r="G1217">
        <f t="shared" si="132"/>
        <v>6.5760000004956964E-2</v>
      </c>
      <c r="I1217">
        <f t="shared" si="136"/>
        <v>6.5760000004956964E-2</v>
      </c>
      <c r="P1217">
        <f t="shared" ca="1" si="137"/>
        <v>2.7770409507180786E-2</v>
      </c>
      <c r="S1217" s="2">
        <f t="shared" si="133"/>
        <v>34569.097000000002</v>
      </c>
      <c r="W1217" s="5"/>
      <c r="AH1217" t="s">
        <v>1213</v>
      </c>
      <c r="AJ1217" t="s">
        <v>1212</v>
      </c>
    </row>
    <row r="1218" spans="1:36" x14ac:dyDescent="0.2">
      <c r="A1218" s="56" t="s">
        <v>2772</v>
      </c>
      <c r="B1218" s="57" t="s">
        <v>1438</v>
      </c>
      <c r="C1218" s="56">
        <v>49600.07</v>
      </c>
      <c r="D1218" s="56" t="s">
        <v>1455</v>
      </c>
      <c r="E1218">
        <f t="shared" si="131"/>
        <v>2029.0294910145112</v>
      </c>
      <c r="F1218">
        <f t="shared" si="130"/>
        <v>2029</v>
      </c>
      <c r="G1218">
        <f t="shared" si="132"/>
        <v>7.3522500002582092E-2</v>
      </c>
      <c r="I1218">
        <f t="shared" si="136"/>
        <v>7.3522500002582092E-2</v>
      </c>
      <c r="P1218">
        <f t="shared" ca="1" si="137"/>
        <v>2.783579712243052E-2</v>
      </c>
      <c r="S1218" s="2">
        <f t="shared" si="133"/>
        <v>34581.57</v>
      </c>
      <c r="W1218" s="5"/>
      <c r="AH1218" t="s">
        <v>1213</v>
      </c>
      <c r="AJ1218" t="s">
        <v>1212</v>
      </c>
    </row>
    <row r="1219" spans="1:36" x14ac:dyDescent="0.2">
      <c r="A1219" s="10" t="s">
        <v>1420</v>
      </c>
      <c r="B1219" s="16" t="s">
        <v>1438</v>
      </c>
      <c r="C1219" s="11">
        <v>49602.560100000002</v>
      </c>
      <c r="D1219" s="11" t="s">
        <v>1407</v>
      </c>
      <c r="E1219">
        <f t="shared" si="131"/>
        <v>2030.0283087265695</v>
      </c>
      <c r="F1219">
        <f t="shared" si="130"/>
        <v>2030</v>
      </c>
      <c r="G1219">
        <f t="shared" si="132"/>
        <v>7.0575000005192123E-2</v>
      </c>
      <c r="J1219">
        <f>+G1219</f>
        <v>7.0575000005192123E-2</v>
      </c>
      <c r="P1219">
        <f t="shared" ca="1" si="137"/>
        <v>2.7848874645480463E-2</v>
      </c>
      <c r="R1219" t="s">
        <v>1474</v>
      </c>
      <c r="S1219" s="2">
        <f t="shared" si="133"/>
        <v>34584.060100000002</v>
      </c>
      <c r="W1219" s="5"/>
    </row>
    <row r="1220" spans="1:36" x14ac:dyDescent="0.2">
      <c r="A1220" s="10" t="s">
        <v>1383</v>
      </c>
      <c r="B1220" s="16"/>
      <c r="C1220" s="11">
        <v>49657.442000000003</v>
      </c>
      <c r="D1220" s="11">
        <v>3.0000000000000001E-3</v>
      </c>
      <c r="E1220">
        <f t="shared" si="131"/>
        <v>2052.0422896073992</v>
      </c>
      <c r="F1220">
        <f t="shared" si="130"/>
        <v>2052</v>
      </c>
      <c r="G1220">
        <f t="shared" si="132"/>
        <v>0.10543000000325264</v>
      </c>
      <c r="I1220">
        <f t="shared" ref="I1220:I1231" si="138">G1220</f>
        <v>0.10543000000325264</v>
      </c>
      <c r="P1220">
        <f t="shared" ca="1" si="137"/>
        <v>2.813658015257927E-2</v>
      </c>
      <c r="S1220" s="2">
        <f t="shared" si="133"/>
        <v>34638.942000000003</v>
      </c>
      <c r="W1220" s="5"/>
      <c r="AJ1220" t="s">
        <v>1283</v>
      </c>
    </row>
    <row r="1221" spans="1:36" x14ac:dyDescent="0.2">
      <c r="A1221" s="10" t="s">
        <v>1374</v>
      </c>
      <c r="B1221" s="16"/>
      <c r="C1221" s="11">
        <v>49744.659</v>
      </c>
      <c r="D1221" s="11"/>
      <c r="E1221">
        <f t="shared" si="131"/>
        <v>2087.0263803637918</v>
      </c>
      <c r="F1221">
        <f t="shared" si="130"/>
        <v>2087</v>
      </c>
      <c r="G1221">
        <f t="shared" si="132"/>
        <v>6.5767499996582046E-2</v>
      </c>
      <c r="I1221">
        <f t="shared" si="138"/>
        <v>6.5767499996582046E-2</v>
      </c>
      <c r="P1221">
        <f t="shared" ca="1" si="137"/>
        <v>2.8594293459327381E-2</v>
      </c>
      <c r="S1221" s="2">
        <f t="shared" si="133"/>
        <v>34726.159</v>
      </c>
      <c r="W1221" s="5"/>
      <c r="AH1221" t="s">
        <v>1263</v>
      </c>
      <c r="AJ1221" t="s">
        <v>1260</v>
      </c>
    </row>
    <row r="1222" spans="1:36" x14ac:dyDescent="0.2">
      <c r="A1222" s="10" t="s">
        <v>1383</v>
      </c>
      <c r="B1222" s="16"/>
      <c r="C1222" s="11">
        <v>49749.646000000001</v>
      </c>
      <c r="D1222" s="11">
        <v>7.0000000000000001E-3</v>
      </c>
      <c r="E1222">
        <f t="shared" si="131"/>
        <v>2089.0267433733216</v>
      </c>
      <c r="F1222">
        <f t="shared" si="130"/>
        <v>2089</v>
      </c>
      <c r="G1222">
        <f t="shared" si="132"/>
        <v>6.6672499997366685E-2</v>
      </c>
      <c r="I1222">
        <f t="shared" si="138"/>
        <v>6.6672499997366685E-2</v>
      </c>
      <c r="P1222">
        <f t="shared" ca="1" si="137"/>
        <v>2.8620448505427276E-2</v>
      </c>
      <c r="S1222" s="2">
        <f t="shared" si="133"/>
        <v>34731.146000000001</v>
      </c>
      <c r="W1222" s="5"/>
      <c r="AH1222" t="s">
        <v>1308</v>
      </c>
      <c r="AJ1222" t="s">
        <v>1260</v>
      </c>
    </row>
    <row r="1223" spans="1:36" x14ac:dyDescent="0.2">
      <c r="A1223" s="10" t="s">
        <v>1374</v>
      </c>
      <c r="B1223" s="16"/>
      <c r="C1223" s="11">
        <v>49749.65</v>
      </c>
      <c r="D1223" s="11"/>
      <c r="E1223">
        <f t="shared" si="131"/>
        <v>2089.0283478353308</v>
      </c>
      <c r="F1223">
        <f t="shared" si="130"/>
        <v>2089</v>
      </c>
      <c r="G1223">
        <f t="shared" si="132"/>
        <v>7.0672499998181593E-2</v>
      </c>
      <c r="I1223">
        <f t="shared" si="138"/>
        <v>7.0672499998181593E-2</v>
      </c>
      <c r="P1223">
        <f t="shared" ca="1" si="137"/>
        <v>2.8620448505427276E-2</v>
      </c>
      <c r="S1223" s="2">
        <f t="shared" si="133"/>
        <v>34731.15</v>
      </c>
      <c r="W1223" s="5"/>
      <c r="AH1223" t="s">
        <v>1264</v>
      </c>
      <c r="AJ1223" t="s">
        <v>1260</v>
      </c>
    </row>
    <row r="1224" spans="1:36" x14ac:dyDescent="0.2">
      <c r="A1224" s="10" t="s">
        <v>1374</v>
      </c>
      <c r="B1224" s="16"/>
      <c r="C1224" s="11">
        <v>49754.64</v>
      </c>
      <c r="D1224" s="11"/>
      <c r="E1224">
        <f t="shared" si="131"/>
        <v>2091.0299141913661</v>
      </c>
      <c r="F1224">
        <f t="shared" si="130"/>
        <v>2091</v>
      </c>
      <c r="G1224">
        <f t="shared" si="132"/>
        <v>7.4577499995939434E-2</v>
      </c>
      <c r="I1224">
        <f t="shared" si="138"/>
        <v>7.4577499995939434E-2</v>
      </c>
      <c r="P1224">
        <f t="shared" ca="1" si="137"/>
        <v>2.8646603551527164E-2</v>
      </c>
      <c r="S1224" s="2">
        <f t="shared" si="133"/>
        <v>34736.14</v>
      </c>
      <c r="W1224" s="5"/>
      <c r="AJ1224" t="s">
        <v>1283</v>
      </c>
    </row>
    <row r="1225" spans="1:36" x14ac:dyDescent="0.2">
      <c r="A1225" s="10" t="s">
        <v>1374</v>
      </c>
      <c r="B1225" s="16"/>
      <c r="C1225" s="11">
        <v>49759.620999999999</v>
      </c>
      <c r="D1225" s="11"/>
      <c r="E1225">
        <f t="shared" si="131"/>
        <v>2093.0278705078822</v>
      </c>
      <c r="F1225">
        <f t="shared" ref="F1225:F1288" si="139">ROUND(2*E1225,0)/2</f>
        <v>2093</v>
      </c>
      <c r="G1225">
        <f t="shared" si="132"/>
        <v>6.9482499995501712E-2</v>
      </c>
      <c r="I1225">
        <f t="shared" si="138"/>
        <v>6.9482499995501712E-2</v>
      </c>
      <c r="P1225">
        <f t="shared" ca="1" si="137"/>
        <v>2.8672758597627059E-2</v>
      </c>
      <c r="S1225" s="2">
        <f t="shared" si="133"/>
        <v>34741.120999999999</v>
      </c>
      <c r="W1225" s="5"/>
      <c r="AH1225" t="s">
        <v>1263</v>
      </c>
      <c r="AJ1225" t="s">
        <v>1260</v>
      </c>
    </row>
    <row r="1226" spans="1:36" x14ac:dyDescent="0.2">
      <c r="A1226" s="10" t="s">
        <v>1374</v>
      </c>
      <c r="B1226" s="16"/>
      <c r="C1226" s="11">
        <v>49906.714</v>
      </c>
      <c r="D1226" s="11"/>
      <c r="E1226">
        <f t="shared" si="131"/>
        <v>2152.0291530747008</v>
      </c>
      <c r="F1226">
        <f t="shared" si="139"/>
        <v>2152</v>
      </c>
      <c r="G1226">
        <f t="shared" si="132"/>
        <v>7.2679999997490086E-2</v>
      </c>
      <c r="I1226">
        <f t="shared" si="138"/>
        <v>7.2679999997490086E-2</v>
      </c>
      <c r="P1226">
        <f t="shared" ca="1" si="137"/>
        <v>2.9444332457573871E-2</v>
      </c>
      <c r="S1226" s="2">
        <f t="shared" si="133"/>
        <v>34888.214</v>
      </c>
      <c r="W1226" s="5"/>
      <c r="AH1226" t="s">
        <v>1263</v>
      </c>
      <c r="AJ1226" t="s">
        <v>1260</v>
      </c>
    </row>
    <row r="1227" spans="1:36" x14ac:dyDescent="0.2">
      <c r="A1227" s="10" t="s">
        <v>1374</v>
      </c>
      <c r="B1227" s="16"/>
      <c r="C1227" s="11">
        <v>49916.686000000002</v>
      </c>
      <c r="D1227" s="11"/>
      <c r="E1227">
        <f t="shared" si="131"/>
        <v>2156.029076862756</v>
      </c>
      <c r="F1227">
        <f t="shared" si="139"/>
        <v>2156</v>
      </c>
      <c r="G1227">
        <f t="shared" si="132"/>
        <v>7.2489999998651911E-2</v>
      </c>
      <c r="I1227">
        <f t="shared" si="138"/>
        <v>7.2489999998651911E-2</v>
      </c>
      <c r="P1227">
        <f t="shared" ca="1" si="137"/>
        <v>2.9496642549773654E-2</v>
      </c>
      <c r="S1227" s="2">
        <f t="shared" si="133"/>
        <v>34898.186000000002</v>
      </c>
      <c r="W1227" s="5"/>
      <c r="AH1227" t="s">
        <v>1263</v>
      </c>
      <c r="AJ1227" t="s">
        <v>1260</v>
      </c>
    </row>
    <row r="1228" spans="1:36" x14ac:dyDescent="0.2">
      <c r="A1228" s="56" t="s">
        <v>2772</v>
      </c>
      <c r="B1228" s="57" t="s">
        <v>1438</v>
      </c>
      <c r="C1228" s="56">
        <v>49969.042000000001</v>
      </c>
      <c r="D1228" s="56" t="s">
        <v>1455</v>
      </c>
      <c r="E1228">
        <f t="shared" si="131"/>
        <v>2177.0298800965488</v>
      </c>
      <c r="F1228">
        <f t="shared" si="139"/>
        <v>2177</v>
      </c>
      <c r="G1228">
        <f t="shared" si="132"/>
        <v>7.4492500003543682E-2</v>
      </c>
      <c r="I1228">
        <f t="shared" si="138"/>
        <v>7.4492500003543682E-2</v>
      </c>
      <c r="P1228">
        <f t="shared" ca="1" si="137"/>
        <v>2.9771270533822516E-2</v>
      </c>
      <c r="S1228" s="2">
        <f t="shared" si="133"/>
        <v>34950.542000000001</v>
      </c>
      <c r="W1228" s="5"/>
      <c r="AH1228" t="s">
        <v>1213</v>
      </c>
      <c r="AJ1228" t="s">
        <v>1212</v>
      </c>
    </row>
    <row r="1229" spans="1:36" x14ac:dyDescent="0.2">
      <c r="A1229" s="10" t="s">
        <v>1384</v>
      </c>
      <c r="B1229" s="16"/>
      <c r="C1229" s="11">
        <v>49976.52</v>
      </c>
      <c r="D1229" s="11">
        <v>6.0000000000000001E-3</v>
      </c>
      <c r="E1229">
        <f t="shared" si="131"/>
        <v>2180.0294218220861</v>
      </c>
      <c r="F1229">
        <f t="shared" si="139"/>
        <v>2180</v>
      </c>
      <c r="G1229">
        <f t="shared" si="132"/>
        <v>7.3349999998754356E-2</v>
      </c>
      <c r="I1229">
        <f t="shared" si="138"/>
        <v>7.3349999998754356E-2</v>
      </c>
      <c r="P1229">
        <f t="shared" ca="1" si="137"/>
        <v>2.9810503102972355E-2</v>
      </c>
      <c r="S1229" s="2">
        <f t="shared" si="133"/>
        <v>34958.019999999997</v>
      </c>
      <c r="W1229" s="5"/>
    </row>
    <row r="1230" spans="1:36" x14ac:dyDescent="0.2">
      <c r="A1230" s="10" t="s">
        <v>1385</v>
      </c>
      <c r="B1230" s="16"/>
      <c r="C1230" s="11">
        <v>50001.451999999997</v>
      </c>
      <c r="D1230" s="11">
        <v>8.0000000000000002E-3</v>
      </c>
      <c r="E1230">
        <f t="shared" si="131"/>
        <v>2190.0300335232273</v>
      </c>
      <c r="F1230">
        <f t="shared" si="139"/>
        <v>2190</v>
      </c>
      <c r="G1230">
        <f t="shared" si="132"/>
        <v>7.4874999998428393E-2</v>
      </c>
      <c r="I1230">
        <f t="shared" si="138"/>
        <v>7.4874999998428393E-2</v>
      </c>
      <c r="P1230">
        <f t="shared" ca="1" si="137"/>
        <v>2.9941278333471814E-2</v>
      </c>
      <c r="S1230" s="2">
        <f t="shared" si="133"/>
        <v>34982.951999999997</v>
      </c>
      <c r="W1230" s="5"/>
    </row>
    <row r="1231" spans="1:36" x14ac:dyDescent="0.2">
      <c r="A1231" s="10" t="s">
        <v>1386</v>
      </c>
      <c r="B1231" s="16"/>
      <c r="C1231" s="11">
        <v>50193.423999999999</v>
      </c>
      <c r="D1231" s="11">
        <v>5.0000000000000001E-3</v>
      </c>
      <c r="E1231">
        <f t="shared" si="131"/>
        <v>2267.0329787138025</v>
      </c>
      <c r="F1231">
        <f t="shared" si="139"/>
        <v>2267</v>
      </c>
      <c r="G1231">
        <f t="shared" si="132"/>
        <v>8.2217499999387655E-2</v>
      </c>
      <c r="I1231">
        <f t="shared" si="138"/>
        <v>8.2217499999387655E-2</v>
      </c>
      <c r="P1231">
        <f t="shared" ca="1" si="137"/>
        <v>3.0948247608317651E-2</v>
      </c>
      <c r="S1231" s="2">
        <f t="shared" si="133"/>
        <v>35174.923999999999</v>
      </c>
      <c r="U1231">
        <f ca="1">+ABS(P1231-G1231)</f>
        <v>5.1269252391070004E-2</v>
      </c>
      <c r="W1231" s="5"/>
    </row>
    <row r="1232" spans="1:36" x14ac:dyDescent="0.2">
      <c r="A1232" s="10" t="s">
        <v>1387</v>
      </c>
      <c r="B1232" s="16" t="s">
        <v>1438</v>
      </c>
      <c r="C1232" s="11">
        <v>50203.394</v>
      </c>
      <c r="D1232" s="11" t="s">
        <v>1407</v>
      </c>
      <c r="E1232">
        <f t="shared" si="131"/>
        <v>2271.0321002708533</v>
      </c>
      <c r="F1232">
        <f t="shared" si="139"/>
        <v>2271</v>
      </c>
      <c r="G1232">
        <f t="shared" si="132"/>
        <v>8.0027500000142027E-2</v>
      </c>
      <c r="J1232">
        <f>G1232</f>
        <v>8.0027500000142027E-2</v>
      </c>
      <c r="P1232">
        <f t="shared" ca="1" si="137"/>
        <v>3.1000557700517434E-2</v>
      </c>
      <c r="R1232" t="s">
        <v>1474</v>
      </c>
      <c r="S1232" s="2">
        <f t="shared" si="133"/>
        <v>35184.894</v>
      </c>
      <c r="U1232">
        <f ca="1">+ABS(P1232-G1232)</f>
        <v>4.9026942299624593E-2</v>
      </c>
      <c r="W1232" s="5"/>
    </row>
    <row r="1233" spans="1:36" x14ac:dyDescent="0.2">
      <c r="A1233" s="10" t="s">
        <v>1374</v>
      </c>
      <c r="B1233" s="16"/>
      <c r="C1233" s="11">
        <v>50270.705999999998</v>
      </c>
      <c r="D1233" s="11"/>
      <c r="E1233">
        <f t="shared" si="131"/>
        <v>2298.0319869557234</v>
      </c>
      <c r="F1233">
        <f t="shared" si="139"/>
        <v>2298</v>
      </c>
      <c r="G1233">
        <f t="shared" si="132"/>
        <v>7.9744999995455146E-2</v>
      </c>
      <c r="I1233">
        <f t="shared" ref="I1233:I1248" si="140">G1233</f>
        <v>7.9744999995455146E-2</v>
      </c>
      <c r="P1233">
        <f t="shared" ca="1" si="137"/>
        <v>3.1353650822865974E-2</v>
      </c>
      <c r="S1233" s="2">
        <f t="shared" si="133"/>
        <v>35252.205999999998</v>
      </c>
      <c r="U1233">
        <f ca="1">+ABS(P1233-G1233)</f>
        <v>4.8391349172589172E-2</v>
      </c>
      <c r="W1233" s="5"/>
      <c r="AH1233" t="s">
        <v>1213</v>
      </c>
      <c r="AJ1233" t="s">
        <v>1212</v>
      </c>
    </row>
    <row r="1234" spans="1:36" x14ac:dyDescent="0.2">
      <c r="A1234" s="56" t="s">
        <v>1131</v>
      </c>
      <c r="B1234" s="57" t="s">
        <v>1438</v>
      </c>
      <c r="C1234" s="56">
        <v>50298.15</v>
      </c>
      <c r="D1234" s="56" t="s">
        <v>1455</v>
      </c>
      <c r="E1234">
        <f t="shared" si="131"/>
        <v>2309.0402007984212</v>
      </c>
      <c r="F1234">
        <f t="shared" si="139"/>
        <v>2309</v>
      </c>
      <c r="G1234">
        <f t="shared" si="132"/>
        <v>0.10022250000474742</v>
      </c>
      <c r="I1234">
        <f t="shared" si="140"/>
        <v>0.10022250000474742</v>
      </c>
      <c r="P1234">
        <f t="shared" ca="1" si="137"/>
        <v>3.1497503576415384E-2</v>
      </c>
      <c r="S1234" s="2">
        <f t="shared" si="133"/>
        <v>35279.65</v>
      </c>
      <c r="W1234" s="5"/>
    </row>
    <row r="1235" spans="1:36" x14ac:dyDescent="0.2">
      <c r="A1235" s="10" t="s">
        <v>1388</v>
      </c>
      <c r="B1235" s="16"/>
      <c r="C1235" s="11">
        <v>50370.434000000001</v>
      </c>
      <c r="D1235" s="11">
        <v>7.0000000000000001E-3</v>
      </c>
      <c r="E1235">
        <f t="shared" si="131"/>
        <v>2338.0344337602878</v>
      </c>
      <c r="F1235">
        <f t="shared" si="139"/>
        <v>2338</v>
      </c>
      <c r="G1235">
        <f t="shared" si="132"/>
        <v>8.5845000001427252E-2</v>
      </c>
      <c r="I1235">
        <f t="shared" si="140"/>
        <v>8.5845000001427252E-2</v>
      </c>
      <c r="P1235">
        <f t="shared" ca="1" si="137"/>
        <v>3.1876751744863811E-2</v>
      </c>
      <c r="S1235" s="2">
        <f t="shared" si="133"/>
        <v>35351.934000000001</v>
      </c>
      <c r="U1235">
        <f ca="1">+ABS(P1235-G1235)</f>
        <v>5.3968248256563441E-2</v>
      </c>
      <c r="W1235" s="5"/>
    </row>
    <row r="1236" spans="1:36" x14ac:dyDescent="0.2">
      <c r="A1236" s="10" t="s">
        <v>1389</v>
      </c>
      <c r="B1236" s="16"/>
      <c r="C1236" s="11">
        <v>50410.319000000003</v>
      </c>
      <c r="D1236" s="11">
        <v>3.0000000000000001E-3</v>
      </c>
      <c r="E1236">
        <f t="shared" si="131"/>
        <v>2354.0329255660004</v>
      </c>
      <c r="F1236">
        <f t="shared" si="139"/>
        <v>2354</v>
      </c>
      <c r="G1236">
        <f t="shared" si="132"/>
        <v>8.2085000001825392E-2</v>
      </c>
      <c r="I1236">
        <f t="shared" si="140"/>
        <v>8.2085000001825392E-2</v>
      </c>
      <c r="P1236">
        <f t="shared" ca="1" si="137"/>
        <v>3.2085992113662948E-2</v>
      </c>
      <c r="S1236" s="2">
        <f t="shared" si="133"/>
        <v>35391.819000000003</v>
      </c>
      <c r="U1236">
        <f ca="1">+ABS(P1236-G1236)</f>
        <v>4.9999007888162444E-2</v>
      </c>
      <c r="W1236" s="5"/>
    </row>
    <row r="1237" spans="1:36" x14ac:dyDescent="0.2">
      <c r="A1237" s="10" t="s">
        <v>1374</v>
      </c>
      <c r="B1237" s="16"/>
      <c r="C1237" s="11">
        <v>50487.595999999998</v>
      </c>
      <c r="D1237" s="11"/>
      <c r="E1237">
        <f t="shared" ref="E1237:E1300" si="141">+(C1237-C$7)/C$8</f>
        <v>2385.0299282304077</v>
      </c>
      <c r="F1237">
        <f t="shared" si="139"/>
        <v>2385</v>
      </c>
      <c r="G1237">
        <f t="shared" ref="G1237:G1300" si="142">+C1237-(C$7+F1237*C$8)</f>
        <v>7.4612500000512227E-2</v>
      </c>
      <c r="I1237">
        <f t="shared" si="140"/>
        <v>7.4612500000512227E-2</v>
      </c>
      <c r="P1237">
        <f t="shared" ca="1" si="137"/>
        <v>3.2491395328211277E-2</v>
      </c>
      <c r="S1237" s="2">
        <f t="shared" ref="S1237:S1300" si="143">+C1237-15018.5</f>
        <v>35469.095999999998</v>
      </c>
      <c r="U1237">
        <f ca="1">+ABS(P1237-G1237)</f>
        <v>4.2121104672300951E-2</v>
      </c>
      <c r="W1237" s="5"/>
      <c r="AD1237" t="s">
        <v>1298</v>
      </c>
      <c r="AH1237" t="s">
        <v>1345</v>
      </c>
      <c r="AJ1237" t="s">
        <v>1212</v>
      </c>
    </row>
    <row r="1238" spans="1:36" x14ac:dyDescent="0.2">
      <c r="A1238" s="56" t="s">
        <v>1131</v>
      </c>
      <c r="B1238" s="57" t="s">
        <v>1438</v>
      </c>
      <c r="C1238" s="56">
        <v>50579.853000000003</v>
      </c>
      <c r="D1238" s="56" t="s">
        <v>1455</v>
      </c>
      <c r="E1238">
        <f t="shared" si="141"/>
        <v>2422.03564111795</v>
      </c>
      <c r="F1238">
        <f t="shared" si="139"/>
        <v>2422</v>
      </c>
      <c r="G1238">
        <f t="shared" si="142"/>
        <v>8.8855000001785811E-2</v>
      </c>
      <c r="I1238">
        <f t="shared" si="140"/>
        <v>8.8855000001785811E-2</v>
      </c>
      <c r="P1238">
        <f t="shared" ca="1" si="137"/>
        <v>3.2975263681059276E-2</v>
      </c>
      <c r="S1238" s="2">
        <f t="shared" si="143"/>
        <v>35561.353000000003</v>
      </c>
      <c r="W1238" s="5"/>
      <c r="AH1238" t="s">
        <v>1210</v>
      </c>
      <c r="AJ1238" t="s">
        <v>1212</v>
      </c>
    </row>
    <row r="1239" spans="1:36" x14ac:dyDescent="0.2">
      <c r="A1239" s="10" t="s">
        <v>1374</v>
      </c>
      <c r="B1239" s="16"/>
      <c r="C1239" s="11">
        <v>50614.752</v>
      </c>
      <c r="D1239" s="11"/>
      <c r="E1239">
        <f t="shared" si="141"/>
        <v>2436.0341710296334</v>
      </c>
      <c r="F1239">
        <f t="shared" si="139"/>
        <v>2436</v>
      </c>
      <c r="G1239">
        <f t="shared" si="142"/>
        <v>8.518999999796506E-2</v>
      </c>
      <c r="I1239">
        <f t="shared" si="140"/>
        <v>8.518999999796506E-2</v>
      </c>
      <c r="P1239">
        <f t="shared" ca="1" si="137"/>
        <v>3.3158349003758518E-2</v>
      </c>
      <c r="S1239" s="2">
        <f t="shared" si="143"/>
        <v>35596.252</v>
      </c>
      <c r="U1239">
        <f ca="1">+ABS(P1239-G1239)</f>
        <v>5.2031650994206542E-2</v>
      </c>
      <c r="W1239" s="5"/>
      <c r="AH1239" t="s">
        <v>1263</v>
      </c>
      <c r="AJ1239" t="s">
        <v>1260</v>
      </c>
    </row>
    <row r="1240" spans="1:36" x14ac:dyDescent="0.2">
      <c r="A1240" s="10" t="s">
        <v>1374</v>
      </c>
      <c r="B1240" s="16"/>
      <c r="C1240" s="11">
        <v>50624.732000000004</v>
      </c>
      <c r="D1240" s="11"/>
      <c r="E1240">
        <f t="shared" si="141"/>
        <v>2440.0373037417071</v>
      </c>
      <c r="F1240">
        <f t="shared" si="139"/>
        <v>2440</v>
      </c>
      <c r="G1240">
        <f t="shared" si="142"/>
        <v>9.30000000007567E-2</v>
      </c>
      <c r="I1240">
        <f t="shared" si="140"/>
        <v>9.30000000007567E-2</v>
      </c>
      <c r="P1240">
        <f t="shared" ca="1" si="137"/>
        <v>3.32106590959583E-2</v>
      </c>
      <c r="S1240" s="2">
        <f t="shared" si="143"/>
        <v>35606.232000000004</v>
      </c>
      <c r="U1240">
        <f ca="1">+ABS(P1240-G1240)</f>
        <v>5.9789340904798399E-2</v>
      </c>
      <c r="W1240" s="5"/>
      <c r="AH1240" t="s">
        <v>1290</v>
      </c>
      <c r="AJ1240" t="s">
        <v>1260</v>
      </c>
    </row>
    <row r="1241" spans="1:36" x14ac:dyDescent="0.2">
      <c r="A1241" s="10" t="s">
        <v>1374</v>
      </c>
      <c r="B1241" s="16"/>
      <c r="C1241" s="11">
        <v>50634.69</v>
      </c>
      <c r="D1241" s="11"/>
      <c r="E1241">
        <f t="shared" si="141"/>
        <v>2444.0316119127301</v>
      </c>
      <c r="F1241">
        <f t="shared" si="139"/>
        <v>2444</v>
      </c>
      <c r="G1241">
        <f t="shared" si="142"/>
        <v>7.8810000006342307E-2</v>
      </c>
      <c r="I1241">
        <f t="shared" si="140"/>
        <v>7.8810000006342307E-2</v>
      </c>
      <c r="P1241">
        <f t="shared" ca="1" si="137"/>
        <v>3.326296918815809E-2</v>
      </c>
      <c r="S1241" s="2">
        <f t="shared" si="143"/>
        <v>35616.19</v>
      </c>
      <c r="U1241">
        <f ca="1">+ABS(P1241-G1241)</f>
        <v>4.5547030818184217E-2</v>
      </c>
      <c r="W1241" s="5"/>
      <c r="AH1241" t="s">
        <v>1263</v>
      </c>
      <c r="AJ1241" t="s">
        <v>1260</v>
      </c>
    </row>
    <row r="1242" spans="1:36" x14ac:dyDescent="0.2">
      <c r="A1242" s="56" t="s">
        <v>1131</v>
      </c>
      <c r="B1242" s="57" t="s">
        <v>1438</v>
      </c>
      <c r="C1242" s="56">
        <v>50871.538999999997</v>
      </c>
      <c r="D1242" s="56" t="s">
        <v>1455</v>
      </c>
      <c r="E1242">
        <f t="shared" si="141"/>
        <v>2539.0354174960553</v>
      </c>
      <c r="F1242">
        <f t="shared" si="139"/>
        <v>2539</v>
      </c>
      <c r="G1242">
        <f t="shared" si="142"/>
        <v>8.8297499998589046E-2</v>
      </c>
      <c r="I1242">
        <f t="shared" si="140"/>
        <v>8.8297499998589046E-2</v>
      </c>
      <c r="P1242">
        <f t="shared" ca="1" si="137"/>
        <v>3.4505333877902951E-2</v>
      </c>
      <c r="S1242" s="2">
        <f t="shared" si="143"/>
        <v>35853.038999999997</v>
      </c>
      <c r="W1242" s="5"/>
      <c r="AH1242" t="s">
        <v>1213</v>
      </c>
      <c r="AJ1242" t="s">
        <v>1212</v>
      </c>
    </row>
    <row r="1243" spans="1:36" x14ac:dyDescent="0.2">
      <c r="A1243" s="56" t="s">
        <v>2837</v>
      </c>
      <c r="B1243" s="57" t="s">
        <v>1438</v>
      </c>
      <c r="C1243" s="56">
        <v>50906.446000000004</v>
      </c>
      <c r="D1243" s="56" t="s">
        <v>1455</v>
      </c>
      <c r="E1243">
        <f t="shared" si="141"/>
        <v>2553.0371563317599</v>
      </c>
      <c r="F1243">
        <f t="shared" si="139"/>
        <v>2553</v>
      </c>
      <c r="G1243">
        <f t="shared" si="142"/>
        <v>9.2632500003674068E-2</v>
      </c>
      <c r="I1243">
        <f t="shared" si="140"/>
        <v>9.2632500003674068E-2</v>
      </c>
      <c r="P1243">
        <f t="shared" ca="1" si="137"/>
        <v>3.4688419200602193E-2</v>
      </c>
      <c r="S1243" s="2">
        <f t="shared" si="143"/>
        <v>35887.946000000004</v>
      </c>
      <c r="W1243" s="5"/>
      <c r="AH1243" t="s">
        <v>1220</v>
      </c>
      <c r="AJ1243" t="s">
        <v>1212</v>
      </c>
    </row>
    <row r="1244" spans="1:36" x14ac:dyDescent="0.2">
      <c r="A1244" s="56" t="s">
        <v>2837</v>
      </c>
      <c r="B1244" s="57" t="s">
        <v>1438</v>
      </c>
      <c r="C1244" s="56">
        <v>50938.86</v>
      </c>
      <c r="D1244" s="56" t="s">
        <v>1455</v>
      </c>
      <c r="E1244">
        <f t="shared" si="141"/>
        <v>2566.0389142204472</v>
      </c>
      <c r="F1244">
        <f t="shared" si="139"/>
        <v>2566</v>
      </c>
      <c r="G1244">
        <f t="shared" si="142"/>
        <v>9.7014999999373686E-2</v>
      </c>
      <c r="I1244">
        <f t="shared" si="140"/>
        <v>9.7014999999373686E-2</v>
      </c>
      <c r="P1244">
        <f t="shared" ca="1" si="137"/>
        <v>3.4858427000251491E-2</v>
      </c>
      <c r="S1244" s="2">
        <f t="shared" si="143"/>
        <v>35920.36</v>
      </c>
      <c r="W1244" s="5"/>
      <c r="AH1244" t="s">
        <v>1210</v>
      </c>
      <c r="AJ1244" t="s">
        <v>1212</v>
      </c>
    </row>
    <row r="1245" spans="1:36" x14ac:dyDescent="0.2">
      <c r="A1245" s="56" t="s">
        <v>2837</v>
      </c>
      <c r="B1245" s="57" t="s">
        <v>1438</v>
      </c>
      <c r="C1245" s="56">
        <v>50963.78</v>
      </c>
      <c r="D1245" s="56" t="s">
        <v>1455</v>
      </c>
      <c r="E1245">
        <f t="shared" si="141"/>
        <v>2576.0347125355611</v>
      </c>
      <c r="F1245">
        <f t="shared" si="139"/>
        <v>2576</v>
      </c>
      <c r="G1245">
        <f t="shared" si="142"/>
        <v>8.6539999996603001E-2</v>
      </c>
      <c r="I1245">
        <f t="shared" si="140"/>
        <v>8.6539999996603001E-2</v>
      </c>
      <c r="P1245">
        <f t="shared" ca="1" si="137"/>
        <v>3.498920223075095E-2</v>
      </c>
      <c r="S1245" s="2">
        <f t="shared" si="143"/>
        <v>35945.279999999999</v>
      </c>
      <c r="W1245" s="5"/>
    </row>
    <row r="1246" spans="1:36" x14ac:dyDescent="0.2">
      <c r="A1246" s="56" t="s">
        <v>1131</v>
      </c>
      <c r="B1246" s="57" t="s">
        <v>1438</v>
      </c>
      <c r="C1246" s="56">
        <v>50988.714999999997</v>
      </c>
      <c r="D1246" s="56" t="s">
        <v>1455</v>
      </c>
      <c r="E1246">
        <f t="shared" si="141"/>
        <v>2586.0365275832073</v>
      </c>
      <c r="F1246">
        <f t="shared" si="139"/>
        <v>2586</v>
      </c>
      <c r="G1246">
        <f t="shared" si="142"/>
        <v>9.1065000000526197E-2</v>
      </c>
      <c r="I1246">
        <f t="shared" si="140"/>
        <v>9.1065000000526197E-2</v>
      </c>
      <c r="P1246">
        <f t="shared" ca="1" si="137"/>
        <v>3.511997746125041E-2</v>
      </c>
      <c r="S1246" s="2">
        <f t="shared" si="143"/>
        <v>35970.214999999997</v>
      </c>
      <c r="W1246" s="5"/>
      <c r="AH1246" t="s">
        <v>1213</v>
      </c>
      <c r="AJ1246" t="s">
        <v>1212</v>
      </c>
    </row>
    <row r="1247" spans="1:36" x14ac:dyDescent="0.2">
      <c r="A1247" s="56" t="s">
        <v>2849</v>
      </c>
      <c r="B1247" s="57" t="s">
        <v>1438</v>
      </c>
      <c r="C1247" s="56">
        <v>51123.353000000003</v>
      </c>
      <c r="D1247" s="56" t="s">
        <v>1455</v>
      </c>
      <c r="E1247">
        <f t="shared" si="141"/>
        <v>2640.0419165699823</v>
      </c>
      <c r="F1247">
        <f t="shared" si="139"/>
        <v>2640</v>
      </c>
      <c r="G1247">
        <f t="shared" si="142"/>
        <v>0.10450000000128057</v>
      </c>
      <c r="I1247">
        <f t="shared" si="140"/>
        <v>0.10450000000128057</v>
      </c>
      <c r="P1247">
        <f t="shared" ca="1" si="137"/>
        <v>3.5826163705947489E-2</v>
      </c>
      <c r="S1247" s="2">
        <f t="shared" si="143"/>
        <v>36104.853000000003</v>
      </c>
      <c r="W1247" s="5"/>
      <c r="AJ1247" t="s">
        <v>1283</v>
      </c>
    </row>
    <row r="1248" spans="1:36" x14ac:dyDescent="0.2">
      <c r="A1248" s="56" t="s">
        <v>2854</v>
      </c>
      <c r="B1248" s="57" t="s">
        <v>1438</v>
      </c>
      <c r="C1248" s="56">
        <v>51123.368999999999</v>
      </c>
      <c r="D1248" s="56" t="s">
        <v>1455</v>
      </c>
      <c r="E1248">
        <f t="shared" si="141"/>
        <v>2640.0483344180161</v>
      </c>
      <c r="F1248">
        <f t="shared" si="139"/>
        <v>2640</v>
      </c>
      <c r="G1248">
        <f t="shared" si="142"/>
        <v>0.12049999999726424</v>
      </c>
      <c r="I1248">
        <f t="shared" si="140"/>
        <v>0.12049999999726424</v>
      </c>
      <c r="P1248">
        <f t="shared" ca="1" si="137"/>
        <v>3.5826163705947489E-2</v>
      </c>
      <c r="S1248" s="2">
        <f t="shared" si="143"/>
        <v>36104.868999999999</v>
      </c>
      <c r="W1248" s="5"/>
      <c r="AH1248" t="s">
        <v>1263</v>
      </c>
      <c r="AJ1248" t="s">
        <v>1260</v>
      </c>
    </row>
    <row r="1249" spans="1:36" x14ac:dyDescent="0.2">
      <c r="A1249" s="10" t="s">
        <v>1437</v>
      </c>
      <c r="B1249" s="16" t="s">
        <v>1438</v>
      </c>
      <c r="C1249" s="11">
        <v>51138.307399999998</v>
      </c>
      <c r="D1249" s="11">
        <v>1E-4</v>
      </c>
      <c r="E1249">
        <f t="shared" si="141"/>
        <v>2646.0403582362542</v>
      </c>
      <c r="F1249">
        <f t="shared" si="139"/>
        <v>2646</v>
      </c>
      <c r="G1249">
        <f t="shared" si="142"/>
        <v>0.10061499999574153</v>
      </c>
      <c r="K1249">
        <f>+G1249</f>
        <v>0.10061499999574153</v>
      </c>
      <c r="P1249">
        <f t="shared" ca="1" si="137"/>
        <v>3.5904628844247166E-2</v>
      </c>
      <c r="R1249" t="s">
        <v>1486</v>
      </c>
      <c r="S1249" s="2">
        <f t="shared" si="143"/>
        <v>36119.807399999998</v>
      </c>
      <c r="U1249">
        <f ca="1">+ABS(P1249-G1249)</f>
        <v>6.4710371151494361E-2</v>
      </c>
      <c r="W1249" s="5"/>
    </row>
    <row r="1250" spans="1:36" x14ac:dyDescent="0.2">
      <c r="A1250" s="11" t="s">
        <v>1440</v>
      </c>
      <c r="B1250" s="37" t="s">
        <v>1438</v>
      </c>
      <c r="C1250" s="38">
        <v>51138.307399999998</v>
      </c>
      <c r="D1250" s="38">
        <v>1E-4</v>
      </c>
      <c r="E1250">
        <f t="shared" si="141"/>
        <v>2646.0403582362542</v>
      </c>
      <c r="F1250">
        <f t="shared" si="139"/>
        <v>2646</v>
      </c>
      <c r="G1250">
        <f t="shared" si="142"/>
        <v>0.10061499999574153</v>
      </c>
      <c r="J1250">
        <f>+G1250</f>
        <v>0.10061499999574153</v>
      </c>
      <c r="P1250">
        <f t="shared" ca="1" si="137"/>
        <v>3.5904628844247166E-2</v>
      </c>
      <c r="R1250" t="s">
        <v>1474</v>
      </c>
      <c r="S1250" s="2">
        <f t="shared" si="143"/>
        <v>36119.807399999998</v>
      </c>
      <c r="W1250" s="5"/>
    </row>
    <row r="1251" spans="1:36" x14ac:dyDescent="0.2">
      <c r="A1251" s="56" t="s">
        <v>2849</v>
      </c>
      <c r="B1251" s="57" t="s">
        <v>1438</v>
      </c>
      <c r="C1251" s="56">
        <v>51160.737999999998</v>
      </c>
      <c r="D1251" s="56" t="s">
        <v>1455</v>
      </c>
      <c r="E1251">
        <f t="shared" si="141"/>
        <v>2655.0376196201628</v>
      </c>
      <c r="F1251">
        <f t="shared" si="139"/>
        <v>2655</v>
      </c>
      <c r="G1251">
        <f t="shared" si="142"/>
        <v>9.3787499994505197E-2</v>
      </c>
      <c r="I1251">
        <f>G1251</f>
        <v>9.3787499994505197E-2</v>
      </c>
      <c r="P1251">
        <f t="shared" ca="1" si="137"/>
        <v>3.6022326551696682E-2</v>
      </c>
      <c r="S1251" s="2">
        <f t="shared" si="143"/>
        <v>36142.237999999998</v>
      </c>
      <c r="W1251" s="5"/>
      <c r="AH1251" t="s">
        <v>1213</v>
      </c>
      <c r="AJ1251" t="s">
        <v>1212</v>
      </c>
    </row>
    <row r="1252" spans="1:36" x14ac:dyDescent="0.2">
      <c r="A1252" s="56" t="s">
        <v>2849</v>
      </c>
      <c r="B1252" s="57" t="s">
        <v>1438</v>
      </c>
      <c r="C1252" s="56">
        <v>51250.493000000002</v>
      </c>
      <c r="D1252" s="56" t="s">
        <v>1455</v>
      </c>
      <c r="E1252">
        <f t="shared" si="141"/>
        <v>2691.0397415211714</v>
      </c>
      <c r="F1252">
        <f t="shared" si="139"/>
        <v>2691</v>
      </c>
      <c r="G1252">
        <f t="shared" si="142"/>
        <v>9.907750000274973E-2</v>
      </c>
      <c r="I1252">
        <f>G1252</f>
        <v>9.907750000274973E-2</v>
      </c>
      <c r="P1252">
        <f t="shared" ca="1" si="137"/>
        <v>3.6493117381494737E-2</v>
      </c>
      <c r="S1252" s="2">
        <f t="shared" si="143"/>
        <v>36231.993000000002</v>
      </c>
      <c r="W1252" s="5"/>
      <c r="AH1252" t="s">
        <v>1264</v>
      </c>
      <c r="AJ1252" t="s">
        <v>1260</v>
      </c>
    </row>
    <row r="1253" spans="1:36" x14ac:dyDescent="0.2">
      <c r="A1253" s="56" t="s">
        <v>1131</v>
      </c>
      <c r="B1253" s="57" t="s">
        <v>1438</v>
      </c>
      <c r="C1253" s="56">
        <v>51347.722999999998</v>
      </c>
      <c r="D1253" s="56" t="s">
        <v>1455</v>
      </c>
      <c r="E1253">
        <f t="shared" si="141"/>
        <v>2730.0402018012082</v>
      </c>
      <c r="F1253">
        <f t="shared" si="139"/>
        <v>2730</v>
      </c>
      <c r="G1253">
        <f t="shared" si="142"/>
        <v>0.10022500000195578</v>
      </c>
      <c r="J1253">
        <f>+G1253</f>
        <v>0.10022500000195578</v>
      </c>
      <c r="P1253">
        <f t="shared" ca="1" si="137"/>
        <v>3.7003140780442624E-2</v>
      </c>
      <c r="S1253" s="2">
        <f t="shared" si="143"/>
        <v>36329.222999999998</v>
      </c>
      <c r="W1253" s="5"/>
      <c r="AH1253" t="s">
        <v>1213</v>
      </c>
      <c r="AJ1253" t="s">
        <v>1212</v>
      </c>
    </row>
    <row r="1254" spans="1:36" x14ac:dyDescent="0.2">
      <c r="A1254" s="10" t="s">
        <v>1437</v>
      </c>
      <c r="B1254" s="16" t="s">
        <v>1439</v>
      </c>
      <c r="C1254" s="11">
        <v>51381.399299999997</v>
      </c>
      <c r="D1254" s="11">
        <v>8.0000000000000004E-4</v>
      </c>
      <c r="E1254">
        <f t="shared" si="141"/>
        <v>2743.5482877883383</v>
      </c>
      <c r="F1254">
        <f t="shared" si="139"/>
        <v>2743.5</v>
      </c>
      <c r="G1254">
        <f t="shared" si="142"/>
        <v>0.12038374999974621</v>
      </c>
      <c r="K1254">
        <f>+G1254</f>
        <v>0.12038374999974621</v>
      </c>
      <c r="P1254">
        <f t="shared" ca="1" si="137"/>
        <v>3.7179687341616897E-2</v>
      </c>
      <c r="R1254" t="s">
        <v>1486</v>
      </c>
      <c r="S1254" s="2">
        <f t="shared" si="143"/>
        <v>36362.899299999997</v>
      </c>
      <c r="U1254">
        <f ca="1">+ABS(P1254-G1254)</f>
        <v>8.3204062658129324E-2</v>
      </c>
      <c r="W1254" s="5"/>
    </row>
    <row r="1255" spans="1:36" x14ac:dyDescent="0.2">
      <c r="A1255" s="11" t="s">
        <v>1440</v>
      </c>
      <c r="B1255" s="37" t="s">
        <v>1439</v>
      </c>
      <c r="C1255" s="38">
        <v>51381.399299999997</v>
      </c>
      <c r="D1255" s="38">
        <v>8.0000000000000004E-4</v>
      </c>
      <c r="E1255">
        <f t="shared" si="141"/>
        <v>2743.5482877883383</v>
      </c>
      <c r="F1255">
        <f t="shared" si="139"/>
        <v>2743.5</v>
      </c>
      <c r="G1255">
        <f t="shared" si="142"/>
        <v>0.12038374999974621</v>
      </c>
      <c r="J1255">
        <f>+G1255</f>
        <v>0.12038374999974621</v>
      </c>
      <c r="P1255">
        <f t="shared" ca="1" si="137"/>
        <v>3.7179687341616897E-2</v>
      </c>
      <c r="R1255" t="s">
        <v>1474</v>
      </c>
      <c r="S1255" s="2">
        <f t="shared" si="143"/>
        <v>36362.899299999997</v>
      </c>
      <c r="W1255" s="5"/>
    </row>
    <row r="1256" spans="1:36" x14ac:dyDescent="0.2">
      <c r="A1256" s="56" t="s">
        <v>2849</v>
      </c>
      <c r="B1256" s="57" t="s">
        <v>1438</v>
      </c>
      <c r="C1256" s="56">
        <v>51385.133000000002</v>
      </c>
      <c r="D1256" s="56" t="s">
        <v>1455</v>
      </c>
      <c r="E1256">
        <f t="shared" si="141"/>
        <v>2745.0459327389476</v>
      </c>
      <c r="F1256">
        <f t="shared" si="139"/>
        <v>2745</v>
      </c>
      <c r="G1256">
        <f t="shared" si="142"/>
        <v>0.11451250000391155</v>
      </c>
      <c r="I1256">
        <f>G1256</f>
        <v>0.11451250000391155</v>
      </c>
      <c r="P1256">
        <f t="shared" ca="1" si="137"/>
        <v>3.7199303626191817E-2</v>
      </c>
      <c r="S1256" s="2">
        <f t="shared" si="143"/>
        <v>36366.633000000002</v>
      </c>
      <c r="W1256" s="5"/>
      <c r="AJ1256" t="s">
        <v>1283</v>
      </c>
    </row>
    <row r="1257" spans="1:36" x14ac:dyDescent="0.2">
      <c r="A1257" s="56" t="s">
        <v>1131</v>
      </c>
      <c r="B1257" s="57" t="s">
        <v>1438</v>
      </c>
      <c r="C1257" s="56">
        <v>51432.464800000002</v>
      </c>
      <c r="D1257" s="56" t="s">
        <v>1455</v>
      </c>
      <c r="E1257">
        <f t="shared" si="141"/>
        <v>2764.0314514665292</v>
      </c>
      <c r="F1257">
        <f t="shared" si="139"/>
        <v>2764</v>
      </c>
      <c r="G1257">
        <f t="shared" si="142"/>
        <v>7.8410000001895241E-2</v>
      </c>
      <c r="J1257">
        <f>+G1257</f>
        <v>7.8410000001895241E-2</v>
      </c>
      <c r="P1257">
        <f t="shared" ca="1" si="137"/>
        <v>3.7447776564140792E-2</v>
      </c>
      <c r="S1257" s="2">
        <f t="shared" si="143"/>
        <v>36413.964800000002</v>
      </c>
      <c r="W1257" s="5"/>
      <c r="AH1257" t="s">
        <v>1213</v>
      </c>
      <c r="AJ1257" t="s">
        <v>1212</v>
      </c>
    </row>
    <row r="1258" spans="1:36" x14ac:dyDescent="0.2">
      <c r="A1258" s="56" t="s">
        <v>1131</v>
      </c>
      <c r="B1258" s="57" t="s">
        <v>1438</v>
      </c>
      <c r="C1258" s="56">
        <v>51437.472999999998</v>
      </c>
      <c r="D1258" s="56" t="s">
        <v>1455</v>
      </c>
      <c r="E1258">
        <f t="shared" si="141"/>
        <v>2766.0403181247043</v>
      </c>
      <c r="F1258">
        <f t="shared" si="139"/>
        <v>2766</v>
      </c>
      <c r="G1258">
        <f t="shared" si="142"/>
        <v>0.10051499999826774</v>
      </c>
      <c r="J1258">
        <f>+G1258</f>
        <v>0.10051499999826774</v>
      </c>
      <c r="P1258">
        <f t="shared" ca="1" si="137"/>
        <v>3.7473931610240679E-2</v>
      </c>
      <c r="S1258" s="2">
        <f t="shared" si="143"/>
        <v>36418.972999999998</v>
      </c>
      <c r="W1258" s="5"/>
      <c r="AH1258" t="s">
        <v>1213</v>
      </c>
      <c r="AJ1258" t="s">
        <v>1212</v>
      </c>
    </row>
    <row r="1259" spans="1:36" x14ac:dyDescent="0.2">
      <c r="A1259" s="56" t="s">
        <v>2874</v>
      </c>
      <c r="B1259" s="57" t="s">
        <v>1438</v>
      </c>
      <c r="C1259" s="56">
        <v>51457.42</v>
      </c>
      <c r="D1259" s="56" t="s">
        <v>1455</v>
      </c>
      <c r="E1259">
        <f t="shared" si="141"/>
        <v>2774.0413690473201</v>
      </c>
      <c r="F1259">
        <f t="shared" si="139"/>
        <v>2774</v>
      </c>
      <c r="G1259">
        <f t="shared" si="142"/>
        <v>0.10313499999756459</v>
      </c>
      <c r="I1259">
        <f>G1259</f>
        <v>0.10313499999756459</v>
      </c>
      <c r="P1259">
        <f t="shared" ca="1" si="137"/>
        <v>3.7578551794640251E-2</v>
      </c>
      <c r="S1259" s="2">
        <f t="shared" si="143"/>
        <v>36438.92</v>
      </c>
      <c r="W1259" s="5"/>
    </row>
    <row r="1260" spans="1:36" x14ac:dyDescent="0.2">
      <c r="A1260" s="56" t="s">
        <v>2874</v>
      </c>
      <c r="B1260" s="57" t="s">
        <v>1438</v>
      </c>
      <c r="C1260" s="56">
        <v>51492.322999999997</v>
      </c>
      <c r="D1260" s="56" t="s">
        <v>1455</v>
      </c>
      <c r="E1260">
        <f t="shared" si="141"/>
        <v>2788.0415034210127</v>
      </c>
      <c r="F1260">
        <f t="shared" si="139"/>
        <v>2788</v>
      </c>
      <c r="G1260">
        <f t="shared" si="142"/>
        <v>0.10346999999455875</v>
      </c>
      <c r="I1260">
        <f>G1260</f>
        <v>0.10346999999455875</v>
      </c>
      <c r="P1260">
        <f t="shared" ca="1" si="137"/>
        <v>3.7761637117339493E-2</v>
      </c>
      <c r="S1260" s="2">
        <f t="shared" si="143"/>
        <v>36473.822999999997</v>
      </c>
      <c r="W1260" s="5"/>
      <c r="AH1260" t="s">
        <v>1210</v>
      </c>
      <c r="AJ1260" t="s">
        <v>1212</v>
      </c>
    </row>
    <row r="1261" spans="1:36" x14ac:dyDescent="0.2">
      <c r="A1261" s="56" t="s">
        <v>1131</v>
      </c>
      <c r="B1261" s="57" t="s">
        <v>1438</v>
      </c>
      <c r="C1261" s="56">
        <v>51544.678</v>
      </c>
      <c r="D1261" s="56" t="s">
        <v>1455</v>
      </c>
      <c r="E1261">
        <f t="shared" si="141"/>
        <v>2809.0419055393049</v>
      </c>
      <c r="F1261">
        <f t="shared" si="139"/>
        <v>2809</v>
      </c>
      <c r="G1261">
        <f t="shared" si="142"/>
        <v>0.10447250000288477</v>
      </c>
      <c r="I1261">
        <f>G1261</f>
        <v>0.10447250000288477</v>
      </c>
      <c r="P1261">
        <f t="shared" ca="1" si="137"/>
        <v>3.8036265101388356E-2</v>
      </c>
      <c r="S1261" s="2">
        <f t="shared" si="143"/>
        <v>36526.178</v>
      </c>
      <c r="W1261" s="5"/>
      <c r="AH1261" t="s">
        <v>1213</v>
      </c>
      <c r="AJ1261" t="s">
        <v>1212</v>
      </c>
    </row>
    <row r="1262" spans="1:36" x14ac:dyDescent="0.2">
      <c r="A1262" s="56" t="s">
        <v>2883</v>
      </c>
      <c r="B1262" s="57" t="s">
        <v>1438</v>
      </c>
      <c r="C1262" s="56">
        <v>51544.680999999997</v>
      </c>
      <c r="D1262" s="56" t="s">
        <v>1455</v>
      </c>
      <c r="E1262">
        <f t="shared" si="141"/>
        <v>2809.0431088858104</v>
      </c>
      <c r="F1262">
        <f t="shared" si="139"/>
        <v>2809</v>
      </c>
      <c r="G1262">
        <f t="shared" si="142"/>
        <v>0.10747249999985797</v>
      </c>
      <c r="I1262">
        <f>+G1262</f>
        <v>0.10747249999985797</v>
      </c>
      <c r="P1262">
        <f t="shared" ca="1" si="137"/>
        <v>3.8036265101388356E-2</v>
      </c>
      <c r="S1262" s="2">
        <f t="shared" si="143"/>
        <v>36526.180999999997</v>
      </c>
      <c r="W1262" s="5"/>
    </row>
    <row r="1263" spans="1:36" x14ac:dyDescent="0.2">
      <c r="A1263" s="56" t="s">
        <v>2887</v>
      </c>
      <c r="B1263" s="57" t="s">
        <v>1438</v>
      </c>
      <c r="C1263" s="56">
        <v>51544.682999999997</v>
      </c>
      <c r="D1263" s="56" t="s">
        <v>1455</v>
      </c>
      <c r="E1263">
        <f t="shared" si="141"/>
        <v>2809.0439111168148</v>
      </c>
      <c r="F1263">
        <f t="shared" si="139"/>
        <v>2809</v>
      </c>
      <c r="G1263">
        <f t="shared" si="142"/>
        <v>0.10947250000026543</v>
      </c>
      <c r="I1263">
        <f>G1263</f>
        <v>0.10947250000026543</v>
      </c>
      <c r="P1263">
        <f t="shared" ca="1" si="137"/>
        <v>3.8036265101388356E-2</v>
      </c>
      <c r="S1263" s="2">
        <f t="shared" si="143"/>
        <v>36526.182999999997</v>
      </c>
      <c r="W1263" s="5"/>
      <c r="AH1263" t="s">
        <v>1263</v>
      </c>
      <c r="AJ1263" t="s">
        <v>1260</v>
      </c>
    </row>
    <row r="1264" spans="1:36" x14ac:dyDescent="0.2">
      <c r="A1264" s="56" t="s">
        <v>2883</v>
      </c>
      <c r="B1264" s="57" t="s">
        <v>1438</v>
      </c>
      <c r="C1264" s="56">
        <v>51609.504999999997</v>
      </c>
      <c r="D1264" s="56" t="s">
        <v>1455</v>
      </c>
      <c r="E1264">
        <f t="shared" si="141"/>
        <v>2835.0450202011784</v>
      </c>
      <c r="F1264">
        <f t="shared" si="139"/>
        <v>2835</v>
      </c>
      <c r="G1264">
        <f t="shared" si="142"/>
        <v>0.11223749999771826</v>
      </c>
      <c r="I1264">
        <f>+G1264</f>
        <v>0.11223749999771826</v>
      </c>
      <c r="P1264">
        <f t="shared" ca="1" si="137"/>
        <v>3.8376280700686952E-2</v>
      </c>
      <c r="S1264" s="2">
        <f t="shared" si="143"/>
        <v>36591.004999999997</v>
      </c>
      <c r="W1264" s="5"/>
    </row>
    <row r="1265" spans="1:36" x14ac:dyDescent="0.2">
      <c r="A1265" s="56" t="s">
        <v>2874</v>
      </c>
      <c r="B1265" s="57" t="s">
        <v>1438</v>
      </c>
      <c r="C1265" s="56">
        <v>51624.459000000003</v>
      </c>
      <c r="D1265" s="56" t="s">
        <v>1455</v>
      </c>
      <c r="E1265">
        <f t="shared" si="141"/>
        <v>2841.0433014212535</v>
      </c>
      <c r="F1265">
        <f t="shared" si="139"/>
        <v>2841</v>
      </c>
      <c r="G1265">
        <f t="shared" si="142"/>
        <v>0.10795250000228407</v>
      </c>
      <c r="I1265">
        <f>G1265</f>
        <v>0.10795250000228407</v>
      </c>
      <c r="P1265">
        <f t="shared" ca="1" si="137"/>
        <v>3.8454745838986629E-2</v>
      </c>
      <c r="S1265" s="2">
        <f t="shared" si="143"/>
        <v>36605.959000000003</v>
      </c>
      <c r="W1265" s="5"/>
      <c r="AH1265" t="s">
        <v>1213</v>
      </c>
      <c r="AJ1265" t="s">
        <v>1212</v>
      </c>
    </row>
    <row r="1266" spans="1:36" x14ac:dyDescent="0.2">
      <c r="A1266" s="56" t="s">
        <v>1131</v>
      </c>
      <c r="B1266" s="57" t="s">
        <v>1438</v>
      </c>
      <c r="C1266" s="56">
        <v>51629.447999999997</v>
      </c>
      <c r="D1266" s="56" t="s">
        <v>1455</v>
      </c>
      <c r="E1266">
        <f t="shared" si="141"/>
        <v>2843.044466661785</v>
      </c>
      <c r="F1266">
        <f t="shared" si="139"/>
        <v>2843</v>
      </c>
      <c r="G1266">
        <f t="shared" si="142"/>
        <v>0.1108574999962002</v>
      </c>
      <c r="I1266">
        <f>G1266</f>
        <v>0.1108574999962002</v>
      </c>
      <c r="P1266">
        <f t="shared" ca="1" si="137"/>
        <v>3.8480900885086516E-2</v>
      </c>
      <c r="S1266" s="2">
        <f t="shared" si="143"/>
        <v>36610.947999999997</v>
      </c>
      <c r="W1266" s="5"/>
    </row>
    <row r="1267" spans="1:36" x14ac:dyDescent="0.2">
      <c r="A1267" s="56" t="s">
        <v>2897</v>
      </c>
      <c r="B1267" s="57" t="s">
        <v>1438</v>
      </c>
      <c r="C1267" s="56">
        <v>51721.688999999998</v>
      </c>
      <c r="D1267" s="56" t="s">
        <v>1455</v>
      </c>
      <c r="E1267">
        <f t="shared" si="141"/>
        <v>2880.0437617012908</v>
      </c>
      <c r="F1267">
        <f t="shared" si="139"/>
        <v>2880</v>
      </c>
      <c r="G1267">
        <f t="shared" si="142"/>
        <v>0.10910000000149012</v>
      </c>
      <c r="I1267">
        <f>+G1267</f>
        <v>0.10910000000149012</v>
      </c>
      <c r="P1267">
        <f t="shared" ca="1" si="137"/>
        <v>3.8964769237934523E-2</v>
      </c>
      <c r="S1267" s="2">
        <f t="shared" si="143"/>
        <v>36703.188999999998</v>
      </c>
      <c r="W1267" s="5"/>
    </row>
    <row r="1268" spans="1:36" x14ac:dyDescent="0.2">
      <c r="A1268" s="56" t="s">
        <v>2902</v>
      </c>
      <c r="B1268" s="57" t="s">
        <v>1438</v>
      </c>
      <c r="C1268" s="56">
        <v>51766.55</v>
      </c>
      <c r="D1268" s="56" t="s">
        <v>1455</v>
      </c>
      <c r="E1268">
        <f t="shared" si="141"/>
        <v>2898.0382042460092</v>
      </c>
      <c r="F1268">
        <f t="shared" si="139"/>
        <v>2898</v>
      </c>
      <c r="G1268">
        <f t="shared" si="142"/>
        <v>9.524500000406988E-2</v>
      </c>
      <c r="I1268">
        <f>G1268</f>
        <v>9.524500000406988E-2</v>
      </c>
      <c r="P1268">
        <f t="shared" ca="1" si="137"/>
        <v>3.9200164652833547E-2</v>
      </c>
      <c r="S1268" s="2">
        <f t="shared" si="143"/>
        <v>36748.050000000003</v>
      </c>
      <c r="W1268" s="5"/>
    </row>
    <row r="1269" spans="1:36" x14ac:dyDescent="0.2">
      <c r="A1269" s="11" t="s">
        <v>1441</v>
      </c>
      <c r="B1269" s="37"/>
      <c r="C1269" s="11">
        <v>51796.486700000001</v>
      </c>
      <c r="D1269" s="38"/>
      <c r="E1269">
        <f t="shared" si="141"/>
        <v>2910.0462787010683</v>
      </c>
      <c r="F1269">
        <f t="shared" si="139"/>
        <v>2910</v>
      </c>
      <c r="G1269">
        <f t="shared" si="142"/>
        <v>0.11537500000122236</v>
      </c>
      <c r="J1269">
        <f>+G1269</f>
        <v>0.11537500000122236</v>
      </c>
      <c r="P1269">
        <f t="shared" ca="1" si="137"/>
        <v>3.9357094929432901E-2</v>
      </c>
      <c r="R1269" t="s">
        <v>1474</v>
      </c>
      <c r="S1269" s="2">
        <f t="shared" si="143"/>
        <v>36777.986700000001</v>
      </c>
      <c r="W1269" s="5"/>
    </row>
    <row r="1270" spans="1:36" x14ac:dyDescent="0.2">
      <c r="A1270" s="56" t="s">
        <v>2887</v>
      </c>
      <c r="B1270" s="57" t="s">
        <v>1438</v>
      </c>
      <c r="C1270" s="56">
        <v>51816.430999999997</v>
      </c>
      <c r="D1270" s="56" t="s">
        <v>1455</v>
      </c>
      <c r="E1270">
        <f t="shared" si="141"/>
        <v>2918.0462466118261</v>
      </c>
      <c r="F1270">
        <f t="shared" si="139"/>
        <v>2918</v>
      </c>
      <c r="G1270">
        <f t="shared" si="142"/>
        <v>0.11529499999596737</v>
      </c>
      <c r="I1270">
        <f t="shared" ref="I1270:I1275" si="144">G1270</f>
        <v>0.11529499999596737</v>
      </c>
      <c r="P1270">
        <f t="shared" ca="1" si="137"/>
        <v>3.9461715113832466E-2</v>
      </c>
      <c r="S1270" s="2">
        <f t="shared" si="143"/>
        <v>36797.930999999997</v>
      </c>
      <c r="W1270" s="5"/>
      <c r="AH1270" t="s">
        <v>1263</v>
      </c>
      <c r="AJ1270" t="s">
        <v>1260</v>
      </c>
    </row>
    <row r="1271" spans="1:36" x14ac:dyDescent="0.2">
      <c r="A1271" s="56" t="s">
        <v>2887</v>
      </c>
      <c r="B1271" s="57" t="s">
        <v>1438</v>
      </c>
      <c r="C1271" s="56">
        <v>51816.436999999998</v>
      </c>
      <c r="D1271" s="56" t="s">
        <v>1455</v>
      </c>
      <c r="E1271">
        <f t="shared" si="141"/>
        <v>2918.0486533048402</v>
      </c>
      <c r="F1271">
        <f t="shared" si="139"/>
        <v>2918</v>
      </c>
      <c r="G1271">
        <f t="shared" si="142"/>
        <v>0.12129499999718973</v>
      </c>
      <c r="I1271">
        <f t="shared" si="144"/>
        <v>0.12129499999718973</v>
      </c>
      <c r="P1271">
        <f t="shared" ca="1" si="137"/>
        <v>3.9461715113832466E-2</v>
      </c>
      <c r="S1271" s="2">
        <f t="shared" si="143"/>
        <v>36797.936999999998</v>
      </c>
      <c r="W1271" s="5"/>
      <c r="AH1271" t="s">
        <v>1213</v>
      </c>
      <c r="AJ1271" t="s">
        <v>1212</v>
      </c>
    </row>
    <row r="1272" spans="1:36" x14ac:dyDescent="0.2">
      <c r="A1272" s="56" t="s">
        <v>2902</v>
      </c>
      <c r="B1272" s="57" t="s">
        <v>1438</v>
      </c>
      <c r="C1272" s="56">
        <v>51836.366000000002</v>
      </c>
      <c r="D1272" s="56" t="s">
        <v>1455</v>
      </c>
      <c r="E1272">
        <f t="shared" si="141"/>
        <v>2926.0424841484173</v>
      </c>
      <c r="F1272">
        <f t="shared" si="139"/>
        <v>2926</v>
      </c>
      <c r="G1272">
        <f t="shared" si="142"/>
        <v>0.10591500000009546</v>
      </c>
      <c r="I1272">
        <f t="shared" si="144"/>
        <v>0.10591500000009546</v>
      </c>
      <c r="P1272">
        <f t="shared" ca="1" si="137"/>
        <v>3.956633529823203E-2</v>
      </c>
      <c r="S1272" s="2">
        <f t="shared" si="143"/>
        <v>36817.866000000002</v>
      </c>
      <c r="W1272" s="5"/>
      <c r="AH1272" t="s">
        <v>1213</v>
      </c>
      <c r="AJ1272" t="s">
        <v>1212</v>
      </c>
    </row>
    <row r="1273" spans="1:36" x14ac:dyDescent="0.2">
      <c r="A1273" s="56" t="s">
        <v>2874</v>
      </c>
      <c r="B1273" s="57" t="s">
        <v>1438</v>
      </c>
      <c r="C1273" s="56">
        <v>51841.35</v>
      </c>
      <c r="D1273" s="56" t="s">
        <v>1455</v>
      </c>
      <c r="E1273">
        <f t="shared" si="141"/>
        <v>2928.0416438114389</v>
      </c>
      <c r="F1273">
        <f t="shared" si="139"/>
        <v>2928</v>
      </c>
      <c r="G1273">
        <f t="shared" si="142"/>
        <v>0.10381999999663094</v>
      </c>
      <c r="I1273">
        <f t="shared" si="144"/>
        <v>0.10381999999663094</v>
      </c>
      <c r="P1273">
        <f t="shared" ca="1" si="137"/>
        <v>3.9592490344331925E-2</v>
      </c>
      <c r="S1273" s="2">
        <f t="shared" si="143"/>
        <v>36822.85</v>
      </c>
      <c r="W1273" s="5"/>
    </row>
    <row r="1274" spans="1:36" x14ac:dyDescent="0.2">
      <c r="A1274" s="56" t="s">
        <v>2902</v>
      </c>
      <c r="B1274" s="57" t="s">
        <v>1438</v>
      </c>
      <c r="C1274" s="56">
        <v>51868.775000000001</v>
      </c>
      <c r="D1274" s="56" t="s">
        <v>1455</v>
      </c>
      <c r="E1274">
        <f t="shared" si="141"/>
        <v>2939.0422364595947</v>
      </c>
      <c r="F1274">
        <f t="shared" si="139"/>
        <v>2939</v>
      </c>
      <c r="G1274">
        <f t="shared" si="142"/>
        <v>0.10529749999841442</v>
      </c>
      <c r="I1274">
        <f t="shared" si="144"/>
        <v>0.10529749999841442</v>
      </c>
      <c r="P1274">
        <f t="shared" ca="1" si="137"/>
        <v>3.9736343097881328E-2</v>
      </c>
      <c r="S1274" s="2">
        <f t="shared" si="143"/>
        <v>36850.275000000001</v>
      </c>
      <c r="W1274" s="5"/>
      <c r="AH1274" t="s">
        <v>1215</v>
      </c>
      <c r="AJ1274" t="s">
        <v>1212</v>
      </c>
    </row>
    <row r="1275" spans="1:36" x14ac:dyDescent="0.2">
      <c r="A1275" s="56" t="s">
        <v>2902</v>
      </c>
      <c r="B1275" s="57" t="s">
        <v>1438</v>
      </c>
      <c r="C1275" s="56">
        <v>51898.692999999999</v>
      </c>
      <c r="D1275" s="56" t="s">
        <v>1455</v>
      </c>
      <c r="E1275">
        <f t="shared" si="141"/>
        <v>2951.042810054762</v>
      </c>
      <c r="F1275">
        <f t="shared" si="139"/>
        <v>2951</v>
      </c>
      <c r="G1275">
        <f t="shared" si="142"/>
        <v>0.10672750000230735</v>
      </c>
      <c r="I1275">
        <f t="shared" si="144"/>
        <v>0.10672750000230735</v>
      </c>
      <c r="P1275">
        <f t="shared" ca="1" si="137"/>
        <v>3.9893273374480683E-2</v>
      </c>
      <c r="S1275" s="2">
        <f t="shared" si="143"/>
        <v>36880.192999999999</v>
      </c>
      <c r="W1275" s="5"/>
      <c r="AH1275" t="s">
        <v>1213</v>
      </c>
      <c r="AJ1275" t="s">
        <v>1212</v>
      </c>
    </row>
    <row r="1276" spans="1:36" x14ac:dyDescent="0.2">
      <c r="A1276" s="17" t="s">
        <v>1462</v>
      </c>
      <c r="B1276" s="16" t="s">
        <v>1438</v>
      </c>
      <c r="C1276" s="11">
        <v>51913.103999999999</v>
      </c>
      <c r="D1276" s="11">
        <v>7.0000000000000001E-3</v>
      </c>
      <c r="E1276">
        <f t="shared" si="141"/>
        <v>2956.8232855571341</v>
      </c>
      <c r="F1276">
        <f t="shared" si="139"/>
        <v>2957</v>
      </c>
      <c r="G1276">
        <f t="shared" si="142"/>
        <v>-0.44055749999824911</v>
      </c>
      <c r="I1276" s="19">
        <v>-0.44055749999824911</v>
      </c>
      <c r="P1276">
        <f t="shared" ref="P1276:P1339" ca="1" si="145">+C$11+C$12*F1276</f>
        <v>3.997173851278036E-2</v>
      </c>
      <c r="R1276" t="s">
        <v>3058</v>
      </c>
      <c r="S1276" s="2">
        <f t="shared" si="143"/>
        <v>36894.603999999999</v>
      </c>
      <c r="W1276" s="5"/>
    </row>
    <row r="1277" spans="1:36" x14ac:dyDescent="0.2">
      <c r="A1277" s="17" t="s">
        <v>1462</v>
      </c>
      <c r="B1277" s="16" t="s">
        <v>1438</v>
      </c>
      <c r="C1277" s="11">
        <v>51988.451999999997</v>
      </c>
      <c r="D1277" s="11">
        <v>5.0000000000000001E-3</v>
      </c>
      <c r="E1277">
        <f t="shared" si="141"/>
        <v>2987.0465364177767</v>
      </c>
      <c r="F1277">
        <f t="shared" si="139"/>
        <v>2987</v>
      </c>
      <c r="G1277">
        <f t="shared" si="142"/>
        <v>0.11601749999681488</v>
      </c>
      <c r="I1277">
        <f>+G1277</f>
        <v>0.11601749999681488</v>
      </c>
      <c r="P1277">
        <f t="shared" ca="1" si="145"/>
        <v>4.0364064204278738E-2</v>
      </c>
      <c r="R1277" t="s">
        <v>3058</v>
      </c>
      <c r="S1277" s="2">
        <f t="shared" si="143"/>
        <v>36969.951999999997</v>
      </c>
      <c r="W1277" s="5"/>
    </row>
    <row r="1278" spans="1:36" x14ac:dyDescent="0.2">
      <c r="A1278" s="56" t="s">
        <v>2902</v>
      </c>
      <c r="B1278" s="57" t="s">
        <v>1438</v>
      </c>
      <c r="C1278" s="56">
        <v>52070.718999999997</v>
      </c>
      <c r="D1278" s="56" t="s">
        <v>1455</v>
      </c>
      <c r="E1278">
        <f t="shared" si="141"/>
        <v>3020.0451054382229</v>
      </c>
      <c r="F1278">
        <f t="shared" si="139"/>
        <v>3020</v>
      </c>
      <c r="G1278">
        <f t="shared" si="142"/>
        <v>0.11245000000053551</v>
      </c>
      <c r="I1278">
        <f>G1278</f>
        <v>0.11245000000053551</v>
      </c>
      <c r="P1278">
        <f t="shared" ca="1" si="145"/>
        <v>4.0795622464926955E-2</v>
      </c>
      <c r="S1278" s="2">
        <f t="shared" si="143"/>
        <v>37052.218999999997</v>
      </c>
      <c r="W1278" s="5"/>
      <c r="AH1278" t="s">
        <v>1210</v>
      </c>
      <c r="AJ1278" t="s">
        <v>1212</v>
      </c>
    </row>
    <row r="1279" spans="1:36" x14ac:dyDescent="0.2">
      <c r="A1279" s="11" t="s">
        <v>1470</v>
      </c>
      <c r="B1279" s="16" t="s">
        <v>1438</v>
      </c>
      <c r="C1279" s="11">
        <v>52185.398999999998</v>
      </c>
      <c r="D1279" s="11" t="s">
        <v>1455</v>
      </c>
      <c r="E1279">
        <f t="shared" si="141"/>
        <v>3066.0450312318549</v>
      </c>
      <c r="F1279">
        <f t="shared" si="139"/>
        <v>3066</v>
      </c>
      <c r="G1279">
        <f t="shared" si="142"/>
        <v>0.11226499999611406</v>
      </c>
      <c r="I1279">
        <f>+G1279</f>
        <v>0.11226499999611406</v>
      </c>
      <c r="P1279">
        <f t="shared" ca="1" si="145"/>
        <v>4.1397188525224463E-2</v>
      </c>
      <c r="S1279" s="2">
        <f t="shared" si="143"/>
        <v>37166.898999999998</v>
      </c>
      <c r="W1279" s="5"/>
    </row>
    <row r="1280" spans="1:36" x14ac:dyDescent="0.2">
      <c r="A1280" s="56" t="s">
        <v>2902</v>
      </c>
      <c r="B1280" s="57" t="s">
        <v>1438</v>
      </c>
      <c r="C1280" s="56">
        <v>52185.411999999997</v>
      </c>
      <c r="D1280" s="56" t="s">
        <v>1455</v>
      </c>
      <c r="E1280">
        <f t="shared" si="141"/>
        <v>3066.0502457333832</v>
      </c>
      <c r="F1280">
        <f t="shared" si="139"/>
        <v>3066</v>
      </c>
      <c r="G1280">
        <f t="shared" si="142"/>
        <v>0.12526499999512453</v>
      </c>
      <c r="I1280">
        <f>G1280</f>
        <v>0.12526499999512453</v>
      </c>
      <c r="P1280">
        <f t="shared" ca="1" si="145"/>
        <v>4.1397188525224463E-2</v>
      </c>
      <c r="S1280" s="2">
        <f t="shared" si="143"/>
        <v>37166.911999999997</v>
      </c>
      <c r="W1280" s="5"/>
    </row>
    <row r="1281" spans="1:36" x14ac:dyDescent="0.2">
      <c r="A1281" s="56" t="s">
        <v>2902</v>
      </c>
      <c r="B1281" s="57" t="s">
        <v>1438</v>
      </c>
      <c r="C1281" s="56">
        <v>52195.375</v>
      </c>
      <c r="D1281" s="56" t="s">
        <v>1455</v>
      </c>
      <c r="E1281">
        <f t="shared" si="141"/>
        <v>3070.0465594819193</v>
      </c>
      <c r="F1281">
        <f t="shared" si="139"/>
        <v>3070</v>
      </c>
      <c r="G1281">
        <f t="shared" si="142"/>
        <v>0.11607499999809079</v>
      </c>
      <c r="I1281">
        <f>G1281</f>
        <v>0.11607499999809079</v>
      </c>
      <c r="P1281">
        <f t="shared" ca="1" si="145"/>
        <v>4.1449498617424252E-2</v>
      </c>
      <c r="S1281" s="2">
        <f t="shared" si="143"/>
        <v>37176.875</v>
      </c>
      <c r="W1281" s="5"/>
      <c r="AH1281" t="s">
        <v>1213</v>
      </c>
      <c r="AJ1281" t="s">
        <v>1212</v>
      </c>
    </row>
    <row r="1282" spans="1:36" x14ac:dyDescent="0.2">
      <c r="A1282" s="11" t="s">
        <v>1470</v>
      </c>
      <c r="B1282" s="16" t="s">
        <v>1438</v>
      </c>
      <c r="C1282" s="11">
        <v>52195.375099999997</v>
      </c>
      <c r="D1282" s="11" t="s">
        <v>1455</v>
      </c>
      <c r="E1282">
        <f t="shared" si="141"/>
        <v>3070.0465995934683</v>
      </c>
      <c r="F1282">
        <f t="shared" si="139"/>
        <v>3070</v>
      </c>
      <c r="G1282">
        <f t="shared" si="142"/>
        <v>0.11617499999556458</v>
      </c>
      <c r="J1282">
        <f>+G1282</f>
        <v>0.11617499999556458</v>
      </c>
      <c r="P1282">
        <f t="shared" ca="1" si="145"/>
        <v>4.1449498617424252E-2</v>
      </c>
      <c r="S1282" s="2">
        <f t="shared" si="143"/>
        <v>37176.875099999997</v>
      </c>
      <c r="W1282" s="5"/>
    </row>
    <row r="1283" spans="1:36" x14ac:dyDescent="0.2">
      <c r="A1283" s="17" t="s">
        <v>1462</v>
      </c>
      <c r="B1283" s="16" t="s">
        <v>1438</v>
      </c>
      <c r="C1283" s="11">
        <v>52205.343000000001</v>
      </c>
      <c r="D1283" s="11">
        <v>3.0000000000000001E-3</v>
      </c>
      <c r="E1283">
        <f t="shared" si="141"/>
        <v>3074.0448788079652</v>
      </c>
      <c r="F1283">
        <f t="shared" si="139"/>
        <v>3074</v>
      </c>
      <c r="G1283">
        <f t="shared" si="142"/>
        <v>0.11188499999843771</v>
      </c>
      <c r="I1283">
        <f>+G1283</f>
        <v>0.11188499999843771</v>
      </c>
      <c r="P1283">
        <f t="shared" ca="1" si="145"/>
        <v>4.1501808709624034E-2</v>
      </c>
      <c r="R1283" t="s">
        <v>3058</v>
      </c>
      <c r="S1283" s="2">
        <f t="shared" si="143"/>
        <v>37186.843000000001</v>
      </c>
      <c r="W1283" s="5"/>
    </row>
    <row r="1284" spans="1:36" x14ac:dyDescent="0.2">
      <c r="A1284" s="56" t="s">
        <v>2902</v>
      </c>
      <c r="B1284" s="57" t="s">
        <v>1438</v>
      </c>
      <c r="C1284" s="56">
        <v>52252.711000000003</v>
      </c>
      <c r="D1284" s="56" t="s">
        <v>1455</v>
      </c>
      <c r="E1284">
        <f t="shared" si="141"/>
        <v>3093.0449179167276</v>
      </c>
      <c r="F1284">
        <f t="shared" si="139"/>
        <v>3093</v>
      </c>
      <c r="G1284">
        <f t="shared" si="142"/>
        <v>0.11198250000597909</v>
      </c>
      <c r="I1284">
        <f>G1284</f>
        <v>0.11198250000597909</v>
      </c>
      <c r="P1284">
        <f t="shared" ca="1" si="145"/>
        <v>4.1750281647573009E-2</v>
      </c>
      <c r="S1284" s="2">
        <f t="shared" si="143"/>
        <v>37234.211000000003</v>
      </c>
      <c r="W1284" s="5"/>
      <c r="AH1284" t="s">
        <v>1210</v>
      </c>
      <c r="AJ1284" t="s">
        <v>1212</v>
      </c>
    </row>
    <row r="1285" spans="1:36" x14ac:dyDescent="0.2">
      <c r="A1285" s="56" t="s">
        <v>2902</v>
      </c>
      <c r="B1285" s="57" t="s">
        <v>1438</v>
      </c>
      <c r="C1285" s="56">
        <v>52280.148000000001</v>
      </c>
      <c r="D1285" s="56" t="s">
        <v>1455</v>
      </c>
      <c r="E1285">
        <f t="shared" si="141"/>
        <v>3104.050323950908</v>
      </c>
      <c r="F1285">
        <f t="shared" si="139"/>
        <v>3104</v>
      </c>
      <c r="G1285">
        <f t="shared" si="142"/>
        <v>0.12546000000293134</v>
      </c>
      <c r="I1285">
        <f>G1285</f>
        <v>0.12546000000293134</v>
      </c>
      <c r="P1285">
        <f t="shared" ca="1" si="145"/>
        <v>4.1894134401122413E-2</v>
      </c>
      <c r="S1285" s="2">
        <f t="shared" si="143"/>
        <v>37261.648000000001</v>
      </c>
      <c r="W1285" s="5"/>
      <c r="AH1285" t="s">
        <v>1213</v>
      </c>
      <c r="AJ1285" t="s">
        <v>1212</v>
      </c>
    </row>
    <row r="1286" spans="1:36" x14ac:dyDescent="0.2">
      <c r="A1286" s="56" t="s">
        <v>2902</v>
      </c>
      <c r="B1286" s="57" t="s">
        <v>1438</v>
      </c>
      <c r="C1286" s="56">
        <v>52342.468000000001</v>
      </c>
      <c r="D1286" s="56" t="s">
        <v>1455</v>
      </c>
      <c r="E1286">
        <f t="shared" si="141"/>
        <v>3129.0478420487379</v>
      </c>
      <c r="F1286">
        <f t="shared" si="139"/>
        <v>3129</v>
      </c>
      <c r="G1286">
        <f t="shared" si="142"/>
        <v>0.11927250000007916</v>
      </c>
      <c r="I1286">
        <f>G1286</f>
        <v>0.11927250000007916</v>
      </c>
      <c r="P1286">
        <f t="shared" ca="1" si="145"/>
        <v>4.2221072477371058E-2</v>
      </c>
      <c r="S1286" s="2">
        <f t="shared" si="143"/>
        <v>37323.968000000001</v>
      </c>
      <c r="W1286" s="5"/>
      <c r="AH1286" t="s">
        <v>1213</v>
      </c>
      <c r="AJ1286" t="s">
        <v>1212</v>
      </c>
    </row>
    <row r="1287" spans="1:36" x14ac:dyDescent="0.2">
      <c r="A1287" s="56" t="s">
        <v>2938</v>
      </c>
      <c r="B1287" s="57" t="s">
        <v>1438</v>
      </c>
      <c r="C1287" s="56">
        <v>52362.409</v>
      </c>
      <c r="D1287" s="56" t="s">
        <v>1455</v>
      </c>
      <c r="E1287">
        <f t="shared" si="141"/>
        <v>3137.0464862783401</v>
      </c>
      <c r="F1287">
        <f t="shared" si="139"/>
        <v>3137</v>
      </c>
      <c r="G1287">
        <f t="shared" si="142"/>
        <v>0.11589249999815365</v>
      </c>
      <c r="I1287">
        <f>+G1287</f>
        <v>0.11589249999815365</v>
      </c>
      <c r="P1287">
        <f t="shared" ca="1" si="145"/>
        <v>4.2325692661770629E-2</v>
      </c>
      <c r="S1287" s="2">
        <f t="shared" si="143"/>
        <v>37343.909</v>
      </c>
      <c r="W1287" s="5"/>
    </row>
    <row r="1288" spans="1:36" x14ac:dyDescent="0.2">
      <c r="A1288" s="56" t="s">
        <v>2938</v>
      </c>
      <c r="B1288" s="57" t="s">
        <v>1438</v>
      </c>
      <c r="C1288" s="56">
        <v>52367.398999999998</v>
      </c>
      <c r="D1288" s="56" t="s">
        <v>1455</v>
      </c>
      <c r="E1288">
        <f t="shared" si="141"/>
        <v>3139.0480526343754</v>
      </c>
      <c r="F1288">
        <f t="shared" si="139"/>
        <v>3139</v>
      </c>
      <c r="G1288">
        <f t="shared" si="142"/>
        <v>0.11979749999591149</v>
      </c>
      <c r="I1288">
        <f>+G1288</f>
        <v>0.11979749999591149</v>
      </c>
      <c r="P1288">
        <f t="shared" ca="1" si="145"/>
        <v>4.2351847707870517E-2</v>
      </c>
      <c r="S1288" s="2">
        <f t="shared" si="143"/>
        <v>37348.898999999998</v>
      </c>
      <c r="W1288" s="5"/>
    </row>
    <row r="1289" spans="1:36" x14ac:dyDescent="0.2">
      <c r="A1289" s="56" t="s">
        <v>2902</v>
      </c>
      <c r="B1289" s="57" t="s">
        <v>1438</v>
      </c>
      <c r="C1289" s="56">
        <v>52372.381000000001</v>
      </c>
      <c r="D1289" s="56" t="s">
        <v>1455</v>
      </c>
      <c r="E1289">
        <f t="shared" si="141"/>
        <v>3141.0464100663953</v>
      </c>
      <c r="F1289">
        <f t="shared" ref="F1289:F1346" si="146">ROUND(2*E1289,0)/2</f>
        <v>3141</v>
      </c>
      <c r="G1289">
        <f t="shared" si="142"/>
        <v>0.11570249999931548</v>
      </c>
      <c r="I1289">
        <f>G1289</f>
        <v>0.11570249999931548</v>
      </c>
      <c r="P1289">
        <f t="shared" ca="1" si="145"/>
        <v>4.2378002753970412E-2</v>
      </c>
      <c r="S1289" s="2">
        <f t="shared" si="143"/>
        <v>37353.881000000001</v>
      </c>
      <c r="W1289" s="5"/>
      <c r="AH1289" t="s">
        <v>1213</v>
      </c>
      <c r="AJ1289" t="s">
        <v>1212</v>
      </c>
    </row>
    <row r="1290" spans="1:36" x14ac:dyDescent="0.2">
      <c r="A1290" s="17" t="s">
        <v>1462</v>
      </c>
      <c r="B1290" s="16" t="s">
        <v>1438</v>
      </c>
      <c r="C1290" s="11">
        <v>52382.353999999999</v>
      </c>
      <c r="D1290" s="11">
        <v>3.0000000000000001E-3</v>
      </c>
      <c r="E1290">
        <f t="shared" si="141"/>
        <v>3145.0467349699511</v>
      </c>
      <c r="F1290">
        <f t="shared" si="146"/>
        <v>3145</v>
      </c>
      <c r="G1290">
        <f t="shared" si="142"/>
        <v>0.11651249999704305</v>
      </c>
      <c r="I1290">
        <f>+G1290</f>
        <v>0.11651249999704305</v>
      </c>
      <c r="P1290">
        <f t="shared" ca="1" si="145"/>
        <v>4.2430312846170194E-2</v>
      </c>
      <c r="R1290" t="s">
        <v>3058</v>
      </c>
      <c r="S1290" s="2">
        <f t="shared" si="143"/>
        <v>37363.853999999999</v>
      </c>
      <c r="W1290" s="5"/>
    </row>
    <row r="1291" spans="1:36" x14ac:dyDescent="0.2">
      <c r="A1291" s="56" t="s">
        <v>2902</v>
      </c>
      <c r="B1291" s="57" t="s">
        <v>1438</v>
      </c>
      <c r="C1291" s="56">
        <v>52434.718000000001</v>
      </c>
      <c r="D1291" s="56" t="s">
        <v>1455</v>
      </c>
      <c r="E1291">
        <f t="shared" si="141"/>
        <v>3166.0507471277629</v>
      </c>
      <c r="F1291">
        <f t="shared" si="146"/>
        <v>3166</v>
      </c>
      <c r="G1291">
        <f t="shared" si="142"/>
        <v>0.12651500000356464</v>
      </c>
      <c r="I1291">
        <f t="shared" ref="I1291:I1298" si="147">G1291</f>
        <v>0.12651500000356464</v>
      </c>
      <c r="P1291">
        <f t="shared" ca="1" si="145"/>
        <v>4.2704940830219064E-2</v>
      </c>
      <c r="S1291" s="2">
        <f t="shared" si="143"/>
        <v>37416.218000000001</v>
      </c>
      <c r="W1291" s="5"/>
    </row>
    <row r="1292" spans="1:36" x14ac:dyDescent="0.2">
      <c r="A1292" s="56" t="s">
        <v>2902</v>
      </c>
      <c r="B1292" s="57" t="s">
        <v>1438</v>
      </c>
      <c r="C1292" s="56">
        <v>52529.440999999999</v>
      </c>
      <c r="D1292" s="56" t="s">
        <v>1455</v>
      </c>
      <c r="E1292">
        <f t="shared" si="141"/>
        <v>3204.0456108437561</v>
      </c>
      <c r="F1292">
        <f t="shared" si="146"/>
        <v>3204</v>
      </c>
      <c r="G1292">
        <f t="shared" si="142"/>
        <v>0.11370999999780906</v>
      </c>
      <c r="I1292">
        <f t="shared" si="147"/>
        <v>0.11370999999780906</v>
      </c>
      <c r="P1292">
        <f t="shared" ca="1" si="145"/>
        <v>4.3201886706117007E-2</v>
      </c>
      <c r="S1292" s="2">
        <f t="shared" si="143"/>
        <v>37510.940999999999</v>
      </c>
      <c r="W1292" s="5"/>
    </row>
    <row r="1293" spans="1:36" x14ac:dyDescent="0.2">
      <c r="A1293" s="56" t="s">
        <v>2956</v>
      </c>
      <c r="B1293" s="57" t="s">
        <v>1438</v>
      </c>
      <c r="C1293" s="56">
        <v>52616.701000000001</v>
      </c>
      <c r="D1293" s="56" t="s">
        <v>1455</v>
      </c>
      <c r="E1293">
        <f t="shared" si="141"/>
        <v>3239.0469495667458</v>
      </c>
      <c r="F1293">
        <f t="shared" si="146"/>
        <v>3239</v>
      </c>
      <c r="G1293">
        <f t="shared" si="142"/>
        <v>0.1170475000035367</v>
      </c>
      <c r="I1293">
        <f t="shared" si="147"/>
        <v>0.1170475000035367</v>
      </c>
      <c r="P1293">
        <f t="shared" ca="1" si="145"/>
        <v>4.3659600012865112E-2</v>
      </c>
      <c r="S1293" s="2">
        <f t="shared" si="143"/>
        <v>37598.201000000001</v>
      </c>
      <c r="W1293" s="5"/>
      <c r="AJ1293" t="s">
        <v>1283</v>
      </c>
    </row>
    <row r="1294" spans="1:36" x14ac:dyDescent="0.2">
      <c r="A1294" s="56" t="s">
        <v>2961</v>
      </c>
      <c r="B1294" s="57" t="s">
        <v>1438</v>
      </c>
      <c r="C1294" s="56">
        <v>52616.705000000002</v>
      </c>
      <c r="D1294" s="56" t="s">
        <v>1455</v>
      </c>
      <c r="E1294">
        <f t="shared" si="141"/>
        <v>3239.0485540287546</v>
      </c>
      <c r="F1294">
        <f t="shared" si="146"/>
        <v>3239</v>
      </c>
      <c r="G1294">
        <f t="shared" si="142"/>
        <v>0.1210475000043516</v>
      </c>
      <c r="I1294">
        <f t="shared" si="147"/>
        <v>0.1210475000043516</v>
      </c>
      <c r="P1294">
        <f t="shared" ca="1" si="145"/>
        <v>4.3659600012865112E-2</v>
      </c>
      <c r="S1294" s="2">
        <f t="shared" si="143"/>
        <v>37598.205000000002</v>
      </c>
      <c r="W1294" s="5"/>
      <c r="AH1294" t="s">
        <v>1210</v>
      </c>
      <c r="AJ1294" t="s">
        <v>1212</v>
      </c>
    </row>
    <row r="1295" spans="1:36" x14ac:dyDescent="0.2">
      <c r="A1295" s="56" t="s">
        <v>2961</v>
      </c>
      <c r="B1295" s="57" t="s">
        <v>1438</v>
      </c>
      <c r="C1295" s="56">
        <v>52995.654000000002</v>
      </c>
      <c r="D1295" s="56" t="s">
        <v>1455</v>
      </c>
      <c r="E1295">
        <f t="shared" si="141"/>
        <v>3391.0508724763577</v>
      </c>
      <c r="F1295">
        <f t="shared" si="146"/>
        <v>3391</v>
      </c>
      <c r="G1295">
        <f t="shared" si="142"/>
        <v>0.12682750000385568</v>
      </c>
      <c r="I1295">
        <f t="shared" si="147"/>
        <v>0.12682750000385568</v>
      </c>
      <c r="P1295">
        <f t="shared" ca="1" si="145"/>
        <v>4.5647383516456898E-2</v>
      </c>
      <c r="S1295" s="2">
        <f t="shared" si="143"/>
        <v>37977.154000000002</v>
      </c>
      <c r="W1295" s="5"/>
      <c r="AH1295" t="s">
        <v>1213</v>
      </c>
      <c r="AJ1295" t="s">
        <v>1212</v>
      </c>
    </row>
    <row r="1296" spans="1:36" x14ac:dyDescent="0.2">
      <c r="A1296" s="56" t="s">
        <v>2961</v>
      </c>
      <c r="B1296" s="57" t="s">
        <v>1438</v>
      </c>
      <c r="C1296" s="56">
        <v>53005.631999999998</v>
      </c>
      <c r="D1296" s="56" t="s">
        <v>1455</v>
      </c>
      <c r="E1296">
        <f t="shared" si="141"/>
        <v>3395.0532029574238</v>
      </c>
      <c r="F1296">
        <f t="shared" si="146"/>
        <v>3395</v>
      </c>
      <c r="G1296">
        <f t="shared" si="142"/>
        <v>0.1326374999989639</v>
      </c>
      <c r="I1296">
        <f t="shared" si="147"/>
        <v>0.1326374999989639</v>
      </c>
      <c r="P1296">
        <f t="shared" ca="1" si="145"/>
        <v>4.569969360865668E-2</v>
      </c>
      <c r="S1296" s="2">
        <f t="shared" si="143"/>
        <v>37987.131999999998</v>
      </c>
      <c r="W1296" s="5"/>
      <c r="AH1296" t="s">
        <v>1210</v>
      </c>
      <c r="AJ1296" t="s">
        <v>1212</v>
      </c>
    </row>
    <row r="1297" spans="1:36" x14ac:dyDescent="0.2">
      <c r="A1297" s="56" t="s">
        <v>2961</v>
      </c>
      <c r="B1297" s="57" t="s">
        <v>1438</v>
      </c>
      <c r="C1297" s="56">
        <v>53274.885000000002</v>
      </c>
      <c r="D1297" s="56" t="s">
        <v>1455</v>
      </c>
      <c r="E1297">
        <f t="shared" si="141"/>
        <v>3503.0547552744192</v>
      </c>
      <c r="F1297">
        <f t="shared" si="146"/>
        <v>3503</v>
      </c>
      <c r="G1297">
        <f t="shared" si="142"/>
        <v>0.13650749999942491</v>
      </c>
      <c r="I1297">
        <f t="shared" si="147"/>
        <v>0.13650749999942491</v>
      </c>
      <c r="P1297">
        <f t="shared" ca="1" si="145"/>
        <v>4.7112066098050846E-2</v>
      </c>
      <c r="S1297" s="2">
        <f t="shared" si="143"/>
        <v>38256.385000000002</v>
      </c>
      <c r="W1297" s="5"/>
    </row>
    <row r="1298" spans="1:36" x14ac:dyDescent="0.2">
      <c r="A1298" s="56" t="s">
        <v>2975</v>
      </c>
      <c r="B1298" s="57" t="s">
        <v>1438</v>
      </c>
      <c r="C1298" s="56">
        <v>53314.78</v>
      </c>
      <c r="D1298" s="56" t="s">
        <v>1455</v>
      </c>
      <c r="E1298">
        <f t="shared" si="141"/>
        <v>3519.0572582351515</v>
      </c>
      <c r="F1298">
        <f t="shared" si="146"/>
        <v>3519</v>
      </c>
      <c r="G1298">
        <f t="shared" si="142"/>
        <v>0.14274749999458436</v>
      </c>
      <c r="I1298">
        <f t="shared" si="147"/>
        <v>0.14274749999458436</v>
      </c>
      <c r="P1298">
        <f t="shared" ca="1" si="145"/>
        <v>4.7321306466849983E-2</v>
      </c>
      <c r="S1298" s="2">
        <f t="shared" si="143"/>
        <v>38296.28</v>
      </c>
      <c r="W1298" s="5"/>
      <c r="AJ1298" t="s">
        <v>1283</v>
      </c>
    </row>
    <row r="1299" spans="1:36" x14ac:dyDescent="0.2">
      <c r="A1299" s="56" t="s">
        <v>2961</v>
      </c>
      <c r="B1299" s="57" t="s">
        <v>1438</v>
      </c>
      <c r="C1299" s="56">
        <v>53332.229099999997</v>
      </c>
      <c r="D1299" s="56" t="s">
        <v>1455</v>
      </c>
      <c r="E1299">
        <f t="shared" si="141"/>
        <v>3526.0563627447923</v>
      </c>
      <c r="F1299">
        <f t="shared" si="146"/>
        <v>3526</v>
      </c>
      <c r="G1299">
        <f t="shared" si="142"/>
        <v>0.14051499999914085</v>
      </c>
      <c r="J1299">
        <f>+G1299</f>
        <v>0.14051499999914085</v>
      </c>
      <c r="P1299">
        <f t="shared" ca="1" si="145"/>
        <v>4.7412849128199604E-2</v>
      </c>
      <c r="S1299" s="2">
        <f t="shared" si="143"/>
        <v>38313.729099999997</v>
      </c>
      <c r="W1299" s="5"/>
    </row>
    <row r="1300" spans="1:36" x14ac:dyDescent="0.2">
      <c r="A1300" s="56" t="s">
        <v>2961</v>
      </c>
      <c r="B1300" s="57" t="s">
        <v>1438</v>
      </c>
      <c r="C1300" s="56">
        <v>53337.2143</v>
      </c>
      <c r="D1300" s="56" t="s">
        <v>1455</v>
      </c>
      <c r="E1300">
        <f t="shared" si="141"/>
        <v>3528.0560037464188</v>
      </c>
      <c r="F1300">
        <f t="shared" si="146"/>
        <v>3528</v>
      </c>
      <c r="G1300">
        <f t="shared" si="142"/>
        <v>0.13962000000174157</v>
      </c>
      <c r="J1300">
        <f>+G1300</f>
        <v>0.13962000000174157</v>
      </c>
      <c r="P1300">
        <f t="shared" ca="1" si="145"/>
        <v>4.7439004174299491E-2</v>
      </c>
      <c r="S1300" s="2">
        <f t="shared" si="143"/>
        <v>38318.7143</v>
      </c>
      <c r="W1300" s="5"/>
      <c r="AH1300" t="s">
        <v>1213</v>
      </c>
      <c r="AJ1300" t="s">
        <v>1212</v>
      </c>
    </row>
    <row r="1301" spans="1:36" x14ac:dyDescent="0.2">
      <c r="A1301" s="56" t="s">
        <v>2985</v>
      </c>
      <c r="B1301" s="57" t="s">
        <v>1438</v>
      </c>
      <c r="C1301" s="56">
        <v>53354.67</v>
      </c>
      <c r="D1301" s="56" t="s">
        <v>1455</v>
      </c>
      <c r="E1301">
        <f t="shared" ref="E1301:E1353" si="148">+(C1301-C$7)/C$8</f>
        <v>3535.0577556183739</v>
      </c>
      <c r="F1301">
        <f t="shared" si="146"/>
        <v>3535</v>
      </c>
      <c r="G1301">
        <f t="shared" ref="G1301:G1353" si="149">+C1301-(C$7+F1301*C$8)</f>
        <v>0.14398749999963911</v>
      </c>
      <c r="I1301">
        <f>+G1301</f>
        <v>0.14398749999963911</v>
      </c>
      <c r="P1301">
        <f t="shared" ca="1" si="145"/>
        <v>4.7530546835649112E-2</v>
      </c>
      <c r="S1301" s="2">
        <f t="shared" ref="S1301:S1353" si="150">+C1301-15018.5</f>
        <v>38336.17</v>
      </c>
      <c r="W1301" s="5"/>
    </row>
    <row r="1302" spans="1:36" x14ac:dyDescent="0.2">
      <c r="A1302" s="56" t="s">
        <v>2989</v>
      </c>
      <c r="B1302" s="57" t="s">
        <v>1438</v>
      </c>
      <c r="C1302" s="56">
        <v>53399.540999999997</v>
      </c>
      <c r="D1302" s="56" t="s">
        <v>1455</v>
      </c>
      <c r="E1302">
        <f t="shared" si="148"/>
        <v>3553.0562093181129</v>
      </c>
      <c r="F1302">
        <f t="shared" si="146"/>
        <v>3553</v>
      </c>
      <c r="G1302">
        <f t="shared" si="149"/>
        <v>0.14013249999698019</v>
      </c>
      <c r="I1302">
        <f>+G1302</f>
        <v>0.14013249999698019</v>
      </c>
      <c r="P1302">
        <f t="shared" ca="1" si="145"/>
        <v>4.7765942250548143E-2</v>
      </c>
      <c r="S1302" s="2">
        <f t="shared" si="150"/>
        <v>38381.040999999997</v>
      </c>
      <c r="W1302" s="5"/>
    </row>
    <row r="1303" spans="1:36" x14ac:dyDescent="0.2">
      <c r="A1303" s="56" t="s">
        <v>2993</v>
      </c>
      <c r="B1303" s="57" t="s">
        <v>1438</v>
      </c>
      <c r="C1303" s="56">
        <v>53511.730100000001</v>
      </c>
      <c r="D1303" s="56" t="s">
        <v>1455</v>
      </c>
      <c r="E1303">
        <f t="shared" si="148"/>
        <v>3598.0569965072873</v>
      </c>
      <c r="F1303">
        <f t="shared" si="146"/>
        <v>3598</v>
      </c>
      <c r="G1303">
        <f t="shared" si="149"/>
        <v>0.14209500000288244</v>
      </c>
      <c r="J1303">
        <f>+G1303</f>
        <v>0.14209500000288244</v>
      </c>
      <c r="P1303">
        <f t="shared" ca="1" si="145"/>
        <v>4.8354430787795707E-2</v>
      </c>
      <c r="S1303" s="2">
        <f t="shared" si="150"/>
        <v>38493.230100000001</v>
      </c>
      <c r="W1303" s="5"/>
      <c r="AH1303" t="s">
        <v>1210</v>
      </c>
      <c r="AJ1303" t="s">
        <v>1212</v>
      </c>
    </row>
    <row r="1304" spans="1:36" x14ac:dyDescent="0.2">
      <c r="A1304" s="56" t="s">
        <v>2997</v>
      </c>
      <c r="B1304" s="57" t="s">
        <v>1438</v>
      </c>
      <c r="C1304" s="56">
        <v>53611.466</v>
      </c>
      <c r="D1304" s="56" t="s">
        <v>1455</v>
      </c>
      <c r="E1304">
        <f t="shared" si="148"/>
        <v>3638.0626121243181</v>
      </c>
      <c r="F1304">
        <f t="shared" si="146"/>
        <v>3638</v>
      </c>
      <c r="G1304">
        <f t="shared" si="149"/>
        <v>0.15609499999845866</v>
      </c>
      <c r="I1304">
        <f>G1304</f>
        <v>0.15609499999845866</v>
      </c>
      <c r="P1304">
        <f t="shared" ca="1" si="145"/>
        <v>4.8877531709793545E-2</v>
      </c>
      <c r="S1304" s="2">
        <f t="shared" si="150"/>
        <v>38592.966</v>
      </c>
      <c r="W1304" s="5"/>
    </row>
    <row r="1305" spans="1:36" x14ac:dyDescent="0.2">
      <c r="A1305" s="56" t="s">
        <v>3002</v>
      </c>
      <c r="B1305" s="57" t="s">
        <v>1438</v>
      </c>
      <c r="C1305" s="56">
        <v>53693.731</v>
      </c>
      <c r="D1305" s="56" t="s">
        <v>1455</v>
      </c>
      <c r="E1305">
        <f t="shared" si="148"/>
        <v>3671.060378913759</v>
      </c>
      <c r="F1305">
        <f t="shared" si="146"/>
        <v>3671</v>
      </c>
      <c r="G1305">
        <f t="shared" si="149"/>
        <v>0.15052750000177184</v>
      </c>
      <c r="I1305">
        <f>G1305</f>
        <v>0.15052750000177184</v>
      </c>
      <c r="P1305">
        <f t="shared" ca="1" si="145"/>
        <v>4.9309089970441762E-2</v>
      </c>
      <c r="S1305" s="2">
        <f t="shared" si="150"/>
        <v>38675.231</v>
      </c>
      <c r="W1305" s="5"/>
      <c r="AH1305" t="s">
        <v>1263</v>
      </c>
      <c r="AJ1305" t="s">
        <v>1260</v>
      </c>
    </row>
    <row r="1306" spans="1:36" x14ac:dyDescent="0.2">
      <c r="A1306" s="56" t="s">
        <v>3006</v>
      </c>
      <c r="B1306" s="57" t="s">
        <v>1438</v>
      </c>
      <c r="C1306" s="56">
        <v>53763.538999999997</v>
      </c>
      <c r="D1306" s="56" t="s">
        <v>1455</v>
      </c>
      <c r="E1306">
        <f t="shared" si="148"/>
        <v>3699.0614498921491</v>
      </c>
      <c r="F1306">
        <f t="shared" si="146"/>
        <v>3699</v>
      </c>
      <c r="G1306">
        <f t="shared" si="149"/>
        <v>0.15319749999616761</v>
      </c>
      <c r="I1306">
        <f>G1306</f>
        <v>0.15319749999616761</v>
      </c>
      <c r="P1306">
        <f t="shared" ca="1" si="145"/>
        <v>4.9675260615840253E-2</v>
      </c>
      <c r="S1306" s="2">
        <f t="shared" si="150"/>
        <v>38745.038999999997</v>
      </c>
      <c r="W1306" s="5"/>
      <c r="AH1306" t="s">
        <v>1263</v>
      </c>
      <c r="AJ1306" t="s">
        <v>1260</v>
      </c>
    </row>
    <row r="1307" spans="1:36" x14ac:dyDescent="0.2">
      <c r="A1307" s="56" t="s">
        <v>3011</v>
      </c>
      <c r="B1307" s="57" t="s">
        <v>1438</v>
      </c>
      <c r="C1307" s="56">
        <v>53875.721299999997</v>
      </c>
      <c r="D1307" s="56" t="s">
        <v>1455</v>
      </c>
      <c r="E1307">
        <f t="shared" si="148"/>
        <v>3744.0595094959072</v>
      </c>
      <c r="F1307">
        <f t="shared" si="146"/>
        <v>3744</v>
      </c>
      <c r="G1307">
        <f t="shared" si="149"/>
        <v>0.14835999999922933</v>
      </c>
      <c r="J1307">
        <f>+G1307</f>
        <v>0.14835999999922933</v>
      </c>
      <c r="P1307">
        <f t="shared" ca="1" si="145"/>
        <v>5.0263749153087817E-2</v>
      </c>
      <c r="S1307" s="2">
        <f t="shared" si="150"/>
        <v>38857.221299999997</v>
      </c>
      <c r="W1307" s="5"/>
    </row>
    <row r="1308" spans="1:36" x14ac:dyDescent="0.2">
      <c r="A1308" s="56" t="s">
        <v>3011</v>
      </c>
      <c r="B1308" s="57" t="s">
        <v>1438</v>
      </c>
      <c r="C1308" s="56">
        <v>54057.717900000003</v>
      </c>
      <c r="D1308" s="56" t="s">
        <v>1455</v>
      </c>
      <c r="E1308">
        <f t="shared" si="148"/>
        <v>3817.0611671057222</v>
      </c>
      <c r="F1308">
        <f t="shared" si="146"/>
        <v>3817</v>
      </c>
      <c r="G1308">
        <f t="shared" si="149"/>
        <v>0.15249250000488246</v>
      </c>
      <c r="J1308">
        <f>+G1308</f>
        <v>0.15249250000488246</v>
      </c>
      <c r="P1308">
        <f t="shared" ca="1" si="145"/>
        <v>5.1218408335733871E-2</v>
      </c>
      <c r="S1308" s="2">
        <f t="shared" si="150"/>
        <v>39039.217900000003</v>
      </c>
      <c r="W1308" s="5"/>
    </row>
    <row r="1309" spans="1:36" x14ac:dyDescent="0.2">
      <c r="A1309" s="56" t="s">
        <v>3011</v>
      </c>
      <c r="B1309" s="57" t="s">
        <v>1438</v>
      </c>
      <c r="C1309" s="56">
        <v>54077.669000000002</v>
      </c>
      <c r="D1309" s="56" t="s">
        <v>1455</v>
      </c>
      <c r="E1309">
        <f t="shared" si="148"/>
        <v>3825.0638626018967</v>
      </c>
      <c r="F1309">
        <f t="shared" si="146"/>
        <v>3825</v>
      </c>
      <c r="G1309">
        <f t="shared" si="149"/>
        <v>0.159212500002468</v>
      </c>
      <c r="I1309">
        <f>+G1309</f>
        <v>0.159212500002468</v>
      </c>
      <c r="P1309">
        <f t="shared" ca="1" si="145"/>
        <v>5.1323028520133443E-2</v>
      </c>
      <c r="S1309" s="2">
        <f t="shared" si="150"/>
        <v>39059.169000000002</v>
      </c>
      <c r="W1309" s="5"/>
    </row>
    <row r="1310" spans="1:36" x14ac:dyDescent="0.2">
      <c r="A1310" s="56" t="s">
        <v>3021</v>
      </c>
      <c r="B1310" s="57" t="s">
        <v>1438</v>
      </c>
      <c r="C1310" s="56">
        <v>54107.5795</v>
      </c>
      <c r="D1310" s="56" t="s">
        <v>1455</v>
      </c>
      <c r="E1310">
        <f t="shared" si="148"/>
        <v>3837.0614278307976</v>
      </c>
      <c r="F1310">
        <f t="shared" si="146"/>
        <v>3837</v>
      </c>
      <c r="G1310">
        <f t="shared" si="149"/>
        <v>0.15314249999937601</v>
      </c>
      <c r="J1310">
        <f>+G1310</f>
        <v>0.15314249999937601</v>
      </c>
      <c r="P1310">
        <f t="shared" ca="1" si="145"/>
        <v>5.147995879673279E-2</v>
      </c>
      <c r="S1310" s="2">
        <f t="shared" si="150"/>
        <v>39089.0795</v>
      </c>
      <c r="W1310" s="5"/>
      <c r="AH1310" t="s">
        <v>1263</v>
      </c>
      <c r="AJ1310" t="s">
        <v>1260</v>
      </c>
    </row>
    <row r="1311" spans="1:36" x14ac:dyDescent="0.2">
      <c r="A1311" s="56" t="s">
        <v>3025</v>
      </c>
      <c r="B1311" s="57" t="s">
        <v>1438</v>
      </c>
      <c r="C1311" s="56">
        <v>54219.767999999996</v>
      </c>
      <c r="D1311" s="56" t="s">
        <v>1455</v>
      </c>
      <c r="E1311">
        <f t="shared" si="148"/>
        <v>3882.0619743506677</v>
      </c>
      <c r="F1311">
        <f t="shared" si="146"/>
        <v>3882</v>
      </c>
      <c r="G1311">
        <f t="shared" si="149"/>
        <v>0.15450499999860767</v>
      </c>
      <c r="I1311">
        <f>+G1311</f>
        <v>0.15450499999860767</v>
      </c>
      <c r="P1311">
        <f t="shared" ca="1" si="145"/>
        <v>5.2068447333980361E-2</v>
      </c>
      <c r="S1311" s="2">
        <f t="shared" si="150"/>
        <v>39201.267999999996</v>
      </c>
      <c r="W1311" s="5"/>
    </row>
    <row r="1312" spans="1:36" x14ac:dyDescent="0.2">
      <c r="A1312" s="17" t="s">
        <v>1479</v>
      </c>
      <c r="B1312" s="16" t="s">
        <v>1438</v>
      </c>
      <c r="C1312" s="11">
        <v>54386.806799999998</v>
      </c>
      <c r="D1312" s="11">
        <v>1E-4</v>
      </c>
      <c r="E1312">
        <f t="shared" si="148"/>
        <v>3949.0638265015</v>
      </c>
      <c r="F1312">
        <f t="shared" si="146"/>
        <v>3949</v>
      </c>
      <c r="G1312">
        <f t="shared" si="149"/>
        <v>0.15912250000110362</v>
      </c>
      <c r="J1312">
        <f>+G1312</f>
        <v>0.15912250000110362</v>
      </c>
      <c r="P1312">
        <f t="shared" ca="1" si="145"/>
        <v>5.2944641378326739E-2</v>
      </c>
      <c r="S1312" s="2">
        <f t="shared" si="150"/>
        <v>39368.306799999998</v>
      </c>
      <c r="W1312" s="5"/>
    </row>
    <row r="1313" spans="1:36" x14ac:dyDescent="0.2">
      <c r="A1313" s="56" t="s">
        <v>3030</v>
      </c>
      <c r="B1313" s="57" t="s">
        <v>1438</v>
      </c>
      <c r="C1313" s="56">
        <v>54394.288999999997</v>
      </c>
      <c r="D1313" s="56" t="s">
        <v>1455</v>
      </c>
      <c r="E1313">
        <f t="shared" si="148"/>
        <v>3952.0650529121476</v>
      </c>
      <c r="F1313">
        <f t="shared" si="146"/>
        <v>3952</v>
      </c>
      <c r="G1313">
        <f t="shared" si="149"/>
        <v>0.16217999999935273</v>
      </c>
      <c r="I1313">
        <f>+G1313</f>
        <v>0.16217999999935273</v>
      </c>
      <c r="P1313">
        <f t="shared" ca="1" si="145"/>
        <v>5.2983873947476577E-2</v>
      </c>
      <c r="S1313" s="2">
        <f t="shared" si="150"/>
        <v>39375.788999999997</v>
      </c>
      <c r="W1313" s="5"/>
    </row>
    <row r="1314" spans="1:36" x14ac:dyDescent="0.2">
      <c r="A1314" s="17" t="s">
        <v>1476</v>
      </c>
      <c r="B1314" s="16" t="s">
        <v>1438</v>
      </c>
      <c r="C1314" s="11">
        <v>54770.7405</v>
      </c>
      <c r="D1314" s="11">
        <v>1E-4</v>
      </c>
      <c r="E1314">
        <f t="shared" si="148"/>
        <v>4103.0655853929784</v>
      </c>
      <c r="F1314">
        <f t="shared" si="146"/>
        <v>4103</v>
      </c>
      <c r="G1314">
        <f t="shared" si="149"/>
        <v>0.16350750000128755</v>
      </c>
      <c r="J1314">
        <f>+G1314</f>
        <v>0.16350750000128755</v>
      </c>
      <c r="P1314">
        <f t="shared" ca="1" si="145"/>
        <v>5.4958579928018413E-2</v>
      </c>
      <c r="S1314" s="2">
        <f t="shared" si="150"/>
        <v>39752.2405</v>
      </c>
      <c r="W1314" s="5"/>
    </row>
    <row r="1315" spans="1:36" x14ac:dyDescent="0.2">
      <c r="A1315" s="17" t="s">
        <v>1478</v>
      </c>
      <c r="B1315" s="16" t="s">
        <v>1438</v>
      </c>
      <c r="C1315" s="11">
        <v>54937.776599999997</v>
      </c>
      <c r="D1315" s="11">
        <v>2.0000000000000001E-4</v>
      </c>
      <c r="E1315">
        <f t="shared" si="148"/>
        <v>4170.0663545319521</v>
      </c>
      <c r="F1315">
        <f t="shared" si="146"/>
        <v>4170</v>
      </c>
      <c r="G1315">
        <f t="shared" si="149"/>
        <v>0.16542499999923166</v>
      </c>
      <c r="J1315">
        <f>+G1315</f>
        <v>0.16542499999923166</v>
      </c>
      <c r="P1315">
        <f t="shared" ca="1" si="145"/>
        <v>5.583477397236479E-2</v>
      </c>
      <c r="S1315" s="2">
        <f t="shared" si="150"/>
        <v>39919.276599999997</v>
      </c>
      <c r="W1315" s="5"/>
    </row>
    <row r="1316" spans="1:36" x14ac:dyDescent="0.2">
      <c r="A1316" s="56" t="s">
        <v>3034</v>
      </c>
      <c r="B1316" s="57" t="s">
        <v>1438</v>
      </c>
      <c r="C1316" s="56">
        <v>55067.417600000001</v>
      </c>
      <c r="D1316" s="56" t="s">
        <v>1455</v>
      </c>
      <c r="E1316">
        <f t="shared" si="148"/>
        <v>4222.0673693541739</v>
      </c>
      <c r="F1316">
        <f t="shared" si="146"/>
        <v>4222</v>
      </c>
      <c r="G1316">
        <f t="shared" si="149"/>
        <v>0.16795499999716412</v>
      </c>
      <c r="J1316">
        <f>+G1316</f>
        <v>0.16795499999716412</v>
      </c>
      <c r="P1316">
        <f t="shared" ca="1" si="145"/>
        <v>5.6514805170961982E-2</v>
      </c>
      <c r="S1316" s="2">
        <f t="shared" si="150"/>
        <v>40048.917600000001</v>
      </c>
      <c r="W1316" s="5"/>
    </row>
    <row r="1317" spans="1:36" x14ac:dyDescent="0.2">
      <c r="A1317" s="17" t="s">
        <v>1475</v>
      </c>
      <c r="B1317" s="16" t="s">
        <v>1438</v>
      </c>
      <c r="C1317" s="11">
        <v>55084.867400000003</v>
      </c>
      <c r="D1317" s="11">
        <v>2.0000000000000001E-4</v>
      </c>
      <c r="E1317">
        <f t="shared" si="148"/>
        <v>4229.0667546446684</v>
      </c>
      <c r="F1317">
        <f t="shared" si="146"/>
        <v>4229</v>
      </c>
      <c r="G1317">
        <f t="shared" si="149"/>
        <v>0.166422500005865</v>
      </c>
      <c r="J1317">
        <f>+G1317</f>
        <v>0.166422500005865</v>
      </c>
      <c r="P1317">
        <f t="shared" ca="1" si="145"/>
        <v>5.6606347832311603E-2</v>
      </c>
      <c r="S1317" s="2">
        <f t="shared" si="150"/>
        <v>40066.367400000003</v>
      </c>
      <c r="W1317" s="5"/>
    </row>
    <row r="1318" spans="1:36" x14ac:dyDescent="0.2">
      <c r="A1318" s="17" t="s">
        <v>1477</v>
      </c>
      <c r="B1318" s="16" t="s">
        <v>1438</v>
      </c>
      <c r="C1318" s="11">
        <v>55336.6685</v>
      </c>
      <c r="D1318" s="11">
        <v>1E-4</v>
      </c>
      <c r="E1318">
        <f t="shared" si="148"/>
        <v>4330.0680793286128</v>
      </c>
      <c r="F1318">
        <f t="shared" si="146"/>
        <v>4330</v>
      </c>
      <c r="G1318">
        <f t="shared" si="149"/>
        <v>0.16972499999974389</v>
      </c>
      <c r="J1318">
        <f>+G1318</f>
        <v>0.16972499999974389</v>
      </c>
      <c r="P1318">
        <f t="shared" ca="1" si="145"/>
        <v>5.7927177660356141E-2</v>
      </c>
      <c r="S1318" s="2">
        <f t="shared" si="150"/>
        <v>40318.1685</v>
      </c>
      <c r="W1318" s="5"/>
    </row>
    <row r="1319" spans="1:36" x14ac:dyDescent="0.2">
      <c r="A1319" s="56" t="s">
        <v>3049</v>
      </c>
      <c r="B1319" s="57" t="s">
        <v>1438</v>
      </c>
      <c r="C1319" s="56">
        <v>55521.154999999999</v>
      </c>
      <c r="D1319" s="56" t="s">
        <v>1455</v>
      </c>
      <c r="E1319">
        <f t="shared" si="148"/>
        <v>4404.0684744273822</v>
      </c>
      <c r="F1319">
        <f t="shared" si="146"/>
        <v>4404</v>
      </c>
      <c r="G1319">
        <f t="shared" si="149"/>
        <v>0.17070999999850756</v>
      </c>
      <c r="I1319">
        <f>G1319</f>
        <v>0.17070999999850756</v>
      </c>
      <c r="P1319">
        <f t="shared" ca="1" si="145"/>
        <v>5.8894914366052147E-2</v>
      </c>
      <c r="S1319" s="2">
        <f t="shared" si="150"/>
        <v>40502.654999999999</v>
      </c>
      <c r="W1319" s="5"/>
      <c r="AH1319" t="s">
        <v>1264</v>
      </c>
      <c r="AJ1319" t="s">
        <v>1260</v>
      </c>
    </row>
    <row r="1320" spans="1:36" x14ac:dyDescent="0.2">
      <c r="A1320" s="56" t="s">
        <v>3053</v>
      </c>
      <c r="B1320" s="57" t="s">
        <v>1438</v>
      </c>
      <c r="C1320" s="56">
        <v>55860.218399999998</v>
      </c>
      <c r="D1320" s="56" t="s">
        <v>1455</v>
      </c>
      <c r="E1320">
        <f t="shared" si="148"/>
        <v>4540.0720603999716</v>
      </c>
      <c r="F1320">
        <f t="shared" si="146"/>
        <v>4540</v>
      </c>
      <c r="G1320">
        <f t="shared" si="149"/>
        <v>0.17964999999821885</v>
      </c>
      <c r="J1320">
        <f>+G1320</f>
        <v>0.17964999999821885</v>
      </c>
      <c r="P1320">
        <f t="shared" ca="1" si="145"/>
        <v>6.0673457500844789E-2</v>
      </c>
      <c r="S1320" s="2">
        <f t="shared" si="150"/>
        <v>40841.718399999998</v>
      </c>
      <c r="W1320" s="5"/>
    </row>
    <row r="1321" spans="1:36" x14ac:dyDescent="0.2">
      <c r="A1321" s="17" t="s">
        <v>1480</v>
      </c>
      <c r="B1321" s="16" t="s">
        <v>1438</v>
      </c>
      <c r="C1321" s="11">
        <v>56196.785900000003</v>
      </c>
      <c r="D1321" s="11">
        <v>1E-4</v>
      </c>
      <c r="E1321">
        <f t="shared" si="148"/>
        <v>4675.0745021905932</v>
      </c>
      <c r="F1321">
        <f t="shared" si="146"/>
        <v>4675</v>
      </c>
      <c r="G1321">
        <f t="shared" si="149"/>
        <v>0.18573750000359723</v>
      </c>
      <c r="J1321">
        <f>+G1321</f>
        <v>0.18573750000359723</v>
      </c>
      <c r="P1321">
        <f t="shared" ca="1" si="145"/>
        <v>6.2438923112587495E-2</v>
      </c>
      <c r="S1321" s="2">
        <f t="shared" si="150"/>
        <v>41178.285900000003</v>
      </c>
      <c r="W1321" s="5"/>
    </row>
    <row r="1322" spans="1:36" x14ac:dyDescent="0.2">
      <c r="A1322" s="39" t="s">
        <v>1482</v>
      </c>
      <c r="B1322" s="40" t="s">
        <v>1439</v>
      </c>
      <c r="C1322" s="39">
        <v>56245.416069999999</v>
      </c>
      <c r="D1322" s="39">
        <v>7.2999999999999996E-4</v>
      </c>
      <c r="E1322">
        <f t="shared" si="148"/>
        <v>4694.5808172527795</v>
      </c>
      <c r="F1322">
        <f t="shared" si="146"/>
        <v>4694.5</v>
      </c>
      <c r="G1322">
        <f t="shared" si="149"/>
        <v>0.20148124999832362</v>
      </c>
      <c r="K1322">
        <f>+G1322</f>
        <v>0.20148124999832362</v>
      </c>
      <c r="P1322">
        <f t="shared" ca="1" si="145"/>
        <v>6.2693934812061439E-2</v>
      </c>
      <c r="S1322" s="2">
        <f t="shared" si="150"/>
        <v>41226.916069999999</v>
      </c>
      <c r="W1322" s="5"/>
    </row>
    <row r="1323" spans="1:36" x14ac:dyDescent="0.2">
      <c r="A1323" s="39" t="s">
        <v>1482</v>
      </c>
      <c r="B1323" s="40" t="s">
        <v>1438</v>
      </c>
      <c r="C1323" s="39">
        <v>56478.501300000004</v>
      </c>
      <c r="D1323" s="39">
        <v>7.2999999999999996E-4</v>
      </c>
      <c r="E1323">
        <f t="shared" si="148"/>
        <v>4788.0749163423498</v>
      </c>
      <c r="F1323">
        <f t="shared" si="146"/>
        <v>4788</v>
      </c>
      <c r="G1323">
        <f t="shared" si="149"/>
        <v>0.18677000000025146</v>
      </c>
      <c r="K1323">
        <f>+G1323</f>
        <v>0.18677000000025146</v>
      </c>
      <c r="P1323">
        <f t="shared" ca="1" si="145"/>
        <v>6.3916683217231374E-2</v>
      </c>
      <c r="S1323" s="2">
        <f t="shared" si="150"/>
        <v>41460.001300000004</v>
      </c>
      <c r="W1323" s="5"/>
    </row>
    <row r="1324" spans="1:36" x14ac:dyDescent="0.2">
      <c r="A1324" s="39" t="s">
        <v>1482</v>
      </c>
      <c r="B1324" s="40" t="s">
        <v>1439</v>
      </c>
      <c r="C1324" s="39">
        <v>56564.516450000003</v>
      </c>
      <c r="D1324" s="39">
        <v>2.5600000000000002E-3</v>
      </c>
      <c r="E1324">
        <f t="shared" si="148"/>
        <v>4822.5769264324099</v>
      </c>
      <c r="F1324">
        <f t="shared" si="146"/>
        <v>4822.5</v>
      </c>
      <c r="G1324">
        <f t="shared" si="149"/>
        <v>0.19178125000325963</v>
      </c>
      <c r="K1324">
        <f>+G1324</f>
        <v>0.19178125000325963</v>
      </c>
      <c r="P1324">
        <f t="shared" ca="1" si="145"/>
        <v>6.4367857762454517E-2</v>
      </c>
      <c r="S1324" s="2">
        <f t="shared" si="150"/>
        <v>41546.016450000003</v>
      </c>
      <c r="W1324" s="5"/>
    </row>
    <row r="1325" spans="1:36" x14ac:dyDescent="0.2">
      <c r="A1325" s="41" t="s">
        <v>1481</v>
      </c>
      <c r="B1325" s="40" t="s">
        <v>1438</v>
      </c>
      <c r="C1325" s="39">
        <v>56615.622100000001</v>
      </c>
      <c r="D1325" s="39">
        <v>1E-4</v>
      </c>
      <c r="E1325">
        <f t="shared" si="148"/>
        <v>4843.0761948980116</v>
      </c>
      <c r="F1325">
        <f t="shared" si="146"/>
        <v>4843</v>
      </c>
      <c r="G1325">
        <f t="shared" si="149"/>
        <v>0.18995749999885447</v>
      </c>
      <c r="J1325">
        <f>+G1325</f>
        <v>0.18995749999885447</v>
      </c>
      <c r="P1325">
        <f t="shared" ca="1" si="145"/>
        <v>6.4635946984978404E-2</v>
      </c>
      <c r="S1325" s="2">
        <f t="shared" si="150"/>
        <v>41597.122100000001</v>
      </c>
      <c r="W1325" s="5"/>
    </row>
    <row r="1326" spans="1:36" x14ac:dyDescent="0.2">
      <c r="A1326" s="61" t="s">
        <v>1483</v>
      </c>
      <c r="B1326" s="62" t="s">
        <v>1438</v>
      </c>
      <c r="C1326" s="63">
        <v>56857.446000000004</v>
      </c>
      <c r="D1326" s="63">
        <v>8.0000000000000002E-3</v>
      </c>
      <c r="E1326">
        <f t="shared" si="148"/>
        <v>4940.0755099932931</v>
      </c>
      <c r="F1326">
        <f t="shared" si="146"/>
        <v>4940</v>
      </c>
      <c r="G1326">
        <f t="shared" si="149"/>
        <v>0.18825000000651926</v>
      </c>
      <c r="I1326">
        <f>+G1326</f>
        <v>0.18825000000651926</v>
      </c>
      <c r="P1326">
        <f t="shared" ca="1" si="145"/>
        <v>6.590446672082316E-2</v>
      </c>
      <c r="S1326" s="2">
        <f t="shared" si="150"/>
        <v>41838.946000000004</v>
      </c>
      <c r="W1326" s="5"/>
    </row>
    <row r="1327" spans="1:36" x14ac:dyDescent="0.2">
      <c r="A1327" s="64" t="s">
        <v>899</v>
      </c>
      <c r="B1327" s="65" t="s">
        <v>1438</v>
      </c>
      <c r="C1327" s="66">
        <v>57278.781600000002</v>
      </c>
      <c r="D1327" s="66">
        <v>1E-4</v>
      </c>
      <c r="E1327">
        <f t="shared" si="148"/>
        <v>5109.0797507869393</v>
      </c>
      <c r="F1327">
        <f t="shared" si="146"/>
        <v>5109</v>
      </c>
      <c r="G1327">
        <f t="shared" si="149"/>
        <v>0.19882250000227941</v>
      </c>
      <c r="K1327">
        <f t="shared" ref="K1327:K1335" si="151">+G1327</f>
        <v>0.19882250000227941</v>
      </c>
      <c r="P1327">
        <f t="shared" ca="1" si="145"/>
        <v>6.8114568116264027E-2</v>
      </c>
      <c r="S1327" s="2">
        <f t="shared" si="150"/>
        <v>42260.281600000002</v>
      </c>
      <c r="W1327" s="5"/>
    </row>
    <row r="1328" spans="1:36" x14ac:dyDescent="0.2">
      <c r="A1328" s="64" t="s">
        <v>900</v>
      </c>
      <c r="B1328" s="65" t="s">
        <v>1438</v>
      </c>
      <c r="C1328" s="66">
        <v>57622.8289</v>
      </c>
      <c r="D1328" s="66">
        <v>1E-4</v>
      </c>
      <c r="E1328">
        <f t="shared" si="148"/>
        <v>5247.0824563110009</v>
      </c>
      <c r="F1328">
        <f t="shared" si="146"/>
        <v>5247</v>
      </c>
      <c r="G1328">
        <f t="shared" si="149"/>
        <v>0.20556750000105239</v>
      </c>
      <c r="K1328">
        <f t="shared" si="151"/>
        <v>0.20556750000105239</v>
      </c>
      <c r="P1328">
        <f t="shared" ca="1" si="145"/>
        <v>6.9919266297156571E-2</v>
      </c>
      <c r="S1328" s="2">
        <f t="shared" si="150"/>
        <v>42604.3289</v>
      </c>
      <c r="W1328" s="5"/>
    </row>
    <row r="1329" spans="1:23" x14ac:dyDescent="0.2">
      <c r="A1329" s="64" t="s">
        <v>900</v>
      </c>
      <c r="B1329" s="65" t="s">
        <v>1438</v>
      </c>
      <c r="C1329" s="66">
        <v>57647.7644</v>
      </c>
      <c r="D1329" s="66">
        <v>6.9999999999999999E-4</v>
      </c>
      <c r="E1329">
        <f t="shared" si="148"/>
        <v>5257.0844719163997</v>
      </c>
      <c r="F1329">
        <f t="shared" si="146"/>
        <v>5257</v>
      </c>
      <c r="G1329">
        <f t="shared" si="149"/>
        <v>0.21059249999962049</v>
      </c>
      <c r="K1329">
        <f t="shared" si="151"/>
        <v>0.21059249999962049</v>
      </c>
      <c r="P1329">
        <f t="shared" ca="1" si="145"/>
        <v>7.0050041527656023E-2</v>
      </c>
      <c r="S1329" s="2">
        <f t="shared" si="150"/>
        <v>42629.2644</v>
      </c>
      <c r="W1329" s="5"/>
    </row>
    <row r="1330" spans="1:23" x14ac:dyDescent="0.2">
      <c r="A1330" s="64" t="s">
        <v>900</v>
      </c>
      <c r="B1330" s="65" t="s">
        <v>1438</v>
      </c>
      <c r="C1330" s="66">
        <v>57702.605600000003</v>
      </c>
      <c r="D1330" s="66">
        <v>1E-4</v>
      </c>
      <c r="E1330">
        <f t="shared" si="148"/>
        <v>5279.0821273962902</v>
      </c>
      <c r="F1330">
        <f t="shared" si="146"/>
        <v>5279</v>
      </c>
      <c r="G1330">
        <f t="shared" si="149"/>
        <v>0.20474750000721542</v>
      </c>
      <c r="K1330">
        <f t="shared" si="151"/>
        <v>0.20474750000721542</v>
      </c>
      <c r="P1330">
        <f t="shared" ca="1" si="145"/>
        <v>7.0337747034754844E-2</v>
      </c>
      <c r="S1330" s="2">
        <f t="shared" si="150"/>
        <v>42684.105600000003</v>
      </c>
      <c r="W1330" s="5"/>
    </row>
    <row r="1331" spans="1:23" x14ac:dyDescent="0.2">
      <c r="A1331" s="78" t="s">
        <v>317</v>
      </c>
      <c r="B1331" s="73" t="s">
        <v>1439</v>
      </c>
      <c r="C1331" s="69">
        <v>57853.458759999834</v>
      </c>
      <c r="D1331" s="69">
        <v>8.0000000000000004E-4</v>
      </c>
      <c r="E1331">
        <f t="shared" si="148"/>
        <v>5339.5916684298372</v>
      </c>
      <c r="F1331">
        <f t="shared" si="146"/>
        <v>5339.5</v>
      </c>
      <c r="G1331">
        <f t="shared" si="149"/>
        <v>0.22853374983242247</v>
      </c>
      <c r="K1331">
        <f t="shared" si="151"/>
        <v>0.22853374983242247</v>
      </c>
      <c r="P1331">
        <f t="shared" ca="1" si="145"/>
        <v>7.1128937179276569E-2</v>
      </c>
      <c r="S1331" s="2">
        <f t="shared" si="150"/>
        <v>42834.958759999834</v>
      </c>
      <c r="W1331" s="5"/>
    </row>
    <row r="1332" spans="1:23" x14ac:dyDescent="0.2">
      <c r="A1332" s="71" t="s">
        <v>609</v>
      </c>
      <c r="B1332" s="72" t="s">
        <v>1438</v>
      </c>
      <c r="C1332" s="72">
        <v>57919.505599999997</v>
      </c>
      <c r="D1332" s="72">
        <v>1.2999999999999999E-3</v>
      </c>
      <c r="E1332">
        <f t="shared" si="148"/>
        <v>5366.0840798259951</v>
      </c>
      <c r="F1332">
        <f t="shared" si="146"/>
        <v>5366</v>
      </c>
      <c r="G1332">
        <f t="shared" si="149"/>
        <v>0.20961499999975786</v>
      </c>
      <c r="K1332">
        <f t="shared" si="151"/>
        <v>0.20961499999975786</v>
      </c>
      <c r="P1332">
        <f t="shared" ca="1" si="145"/>
        <v>7.1475491540100133E-2</v>
      </c>
      <c r="S1332" s="2">
        <f t="shared" si="150"/>
        <v>42901.005599999997</v>
      </c>
      <c r="W1332" s="5"/>
    </row>
    <row r="1333" spans="1:23" x14ac:dyDescent="0.2">
      <c r="A1333" s="67" t="s">
        <v>901</v>
      </c>
      <c r="B1333" s="68" t="s">
        <v>1438</v>
      </c>
      <c r="C1333" s="67">
        <v>58031.6976</v>
      </c>
      <c r="D1333" s="67">
        <v>1E-4</v>
      </c>
      <c r="E1333">
        <f t="shared" si="148"/>
        <v>5411.086030250126</v>
      </c>
      <c r="F1333">
        <f t="shared" si="146"/>
        <v>5411</v>
      </c>
      <c r="G1333">
        <f t="shared" si="149"/>
        <v>0.21447749999788357</v>
      </c>
      <c r="K1333">
        <f t="shared" si="151"/>
        <v>0.21447749999788357</v>
      </c>
      <c r="P1333">
        <f t="shared" ca="1" si="145"/>
        <v>7.2063980077347711E-2</v>
      </c>
      <c r="S1333" s="2">
        <f t="shared" si="150"/>
        <v>43013.1976</v>
      </c>
      <c r="W1333" s="5"/>
    </row>
    <row r="1334" spans="1:23" x14ac:dyDescent="0.2">
      <c r="A1334" s="69" t="s">
        <v>2138</v>
      </c>
      <c r="B1334" s="73" t="s">
        <v>1438</v>
      </c>
      <c r="C1334" s="69">
        <v>58123.93899999978</v>
      </c>
      <c r="D1334" s="69" t="s">
        <v>1407</v>
      </c>
      <c r="E1334">
        <f t="shared" si="148"/>
        <v>5448.0854857357435</v>
      </c>
      <c r="F1334">
        <f t="shared" si="146"/>
        <v>5448</v>
      </c>
      <c r="G1334">
        <f t="shared" si="149"/>
        <v>0.21311999978206586</v>
      </c>
      <c r="K1334">
        <f t="shared" si="151"/>
        <v>0.21311999978206586</v>
      </c>
      <c r="P1334">
        <f t="shared" ca="1" si="145"/>
        <v>7.2547848430195711E-2</v>
      </c>
      <c r="S1334" s="2">
        <f t="shared" si="150"/>
        <v>43105.43899999978</v>
      </c>
      <c r="W1334" s="5"/>
    </row>
    <row r="1335" spans="1:23" x14ac:dyDescent="0.2">
      <c r="A1335" s="75" t="s">
        <v>315</v>
      </c>
      <c r="B1335" s="76" t="s">
        <v>1438</v>
      </c>
      <c r="C1335" s="77">
        <v>58228.649700000002</v>
      </c>
      <c r="D1335" s="77">
        <v>2.0000000000000001E-4</v>
      </c>
      <c r="E1335">
        <f t="shared" si="148"/>
        <v>5490.0865707532657</v>
      </c>
      <c r="F1335">
        <f t="shared" si="146"/>
        <v>5490</v>
      </c>
      <c r="G1335">
        <f t="shared" si="149"/>
        <v>0.21582499999931315</v>
      </c>
      <c r="K1335">
        <f t="shared" si="151"/>
        <v>0.21582499999931315</v>
      </c>
      <c r="P1335">
        <f t="shared" ca="1" si="145"/>
        <v>7.3097104398293436E-2</v>
      </c>
      <c r="S1335" s="2">
        <f t="shared" si="150"/>
        <v>43210.149700000002</v>
      </c>
      <c r="W1335" s="5"/>
    </row>
    <row r="1336" spans="1:23" x14ac:dyDescent="0.2">
      <c r="A1336" s="70" t="s">
        <v>610</v>
      </c>
      <c r="B1336" s="70" t="s">
        <v>1438</v>
      </c>
      <c r="C1336" s="69">
        <v>58293.472000000002</v>
      </c>
      <c r="D1336" s="69">
        <v>5.0000000000000001E-3</v>
      </c>
      <c r="E1336">
        <f t="shared" si="148"/>
        <v>5516.0878001722804</v>
      </c>
      <c r="F1336">
        <f t="shared" si="146"/>
        <v>5516</v>
      </c>
      <c r="G1336">
        <f t="shared" si="149"/>
        <v>0.21889000000373926</v>
      </c>
      <c r="I1336">
        <f>+G1336</f>
        <v>0.21889000000373926</v>
      </c>
      <c r="P1336">
        <f t="shared" ca="1" si="145"/>
        <v>7.3437119997592032E-2</v>
      </c>
      <c r="S1336" s="2">
        <f t="shared" si="150"/>
        <v>43274.972000000002</v>
      </c>
      <c r="W1336" s="5"/>
    </row>
    <row r="1337" spans="1:23" x14ac:dyDescent="0.2">
      <c r="A1337" s="70" t="s">
        <v>610</v>
      </c>
      <c r="B1337" s="70" t="s">
        <v>1438</v>
      </c>
      <c r="C1337" s="69">
        <v>58318.400000000001</v>
      </c>
      <c r="D1337" s="69">
        <v>3.0000000000000001E-3</v>
      </c>
      <c r="E1337">
        <f t="shared" si="148"/>
        <v>5526.0868074114123</v>
      </c>
      <c r="F1337">
        <f t="shared" si="146"/>
        <v>5526</v>
      </c>
      <c r="G1337">
        <f t="shared" si="149"/>
        <v>0.21641500000259839</v>
      </c>
      <c r="I1337">
        <f>+G1337</f>
        <v>0.21641500000259839</v>
      </c>
      <c r="P1337">
        <f t="shared" ca="1" si="145"/>
        <v>7.3567895228091484E-2</v>
      </c>
      <c r="S1337" s="2">
        <f t="shared" si="150"/>
        <v>43299.9</v>
      </c>
      <c r="W1337" s="5"/>
    </row>
    <row r="1338" spans="1:23" x14ac:dyDescent="0.2">
      <c r="A1338" s="71" t="s">
        <v>2137</v>
      </c>
      <c r="B1338" s="74" t="s">
        <v>1438</v>
      </c>
      <c r="C1338" s="71">
        <v>58375.747100000001</v>
      </c>
      <c r="D1338" s="71">
        <v>2.0000000000000001E-4</v>
      </c>
      <c r="E1338">
        <f t="shared" si="148"/>
        <v>5549.0896182282931</v>
      </c>
      <c r="F1338">
        <f t="shared" si="146"/>
        <v>5549</v>
      </c>
      <c r="G1338">
        <f t="shared" si="149"/>
        <v>0.22342249999928754</v>
      </c>
      <c r="K1338">
        <f t="shared" ref="K1338:K1353" si="152">+G1338</f>
        <v>0.22342249999928754</v>
      </c>
      <c r="P1338">
        <f t="shared" ca="1" si="145"/>
        <v>7.3868678258240242E-2</v>
      </c>
      <c r="S1338" s="2">
        <f t="shared" si="150"/>
        <v>43357.247100000001</v>
      </c>
      <c r="W1338" s="5"/>
    </row>
    <row r="1339" spans="1:23" x14ac:dyDescent="0.2">
      <c r="A1339" s="71" t="s">
        <v>2137</v>
      </c>
      <c r="B1339" s="74" t="s">
        <v>1438</v>
      </c>
      <c r="C1339" s="71">
        <v>58385.716699999997</v>
      </c>
      <c r="D1339" s="71">
        <v>1E-4</v>
      </c>
      <c r="E1339">
        <f t="shared" si="148"/>
        <v>5553.0885793391417</v>
      </c>
      <c r="F1339">
        <f t="shared" si="146"/>
        <v>5553</v>
      </c>
      <c r="G1339">
        <f t="shared" si="149"/>
        <v>0.22083249999559484</v>
      </c>
      <c r="K1339">
        <f t="shared" si="152"/>
        <v>0.22083249999559484</v>
      </c>
      <c r="P1339">
        <f t="shared" ca="1" si="145"/>
        <v>7.3920988350440031E-2</v>
      </c>
      <c r="S1339" s="2">
        <f t="shared" si="150"/>
        <v>43367.216699999997</v>
      </c>
      <c r="W1339" s="5"/>
    </row>
    <row r="1340" spans="1:23" x14ac:dyDescent="0.2">
      <c r="A1340" s="79" t="s">
        <v>3905</v>
      </c>
      <c r="B1340" s="76" t="s">
        <v>1438</v>
      </c>
      <c r="C1340" s="77">
        <v>58410.646399999998</v>
      </c>
      <c r="D1340" s="77">
        <v>2.0000000000000001E-4</v>
      </c>
      <c r="E1340">
        <f t="shared" si="148"/>
        <v>5563.0882684746275</v>
      </c>
      <c r="F1340">
        <f t="shared" si="146"/>
        <v>5563</v>
      </c>
      <c r="G1340">
        <f t="shared" si="149"/>
        <v>0.22005750000244007</v>
      </c>
      <c r="K1340">
        <f t="shared" si="152"/>
        <v>0.22005750000244007</v>
      </c>
      <c r="P1340">
        <f t="shared" ref="P1340:P1353" ca="1" si="153">+C$11+C$12*F1340</f>
        <v>7.4051763580939484E-2</v>
      </c>
      <c r="S1340" s="2">
        <f t="shared" si="150"/>
        <v>43392.146399999998</v>
      </c>
      <c r="W1340" s="5"/>
    </row>
    <row r="1341" spans="1:23" s="86" customFormat="1" ht="12" customHeight="1" x14ac:dyDescent="0.2">
      <c r="A1341" s="79" t="s">
        <v>3905</v>
      </c>
      <c r="B1341" s="76" t="s">
        <v>1438</v>
      </c>
      <c r="C1341" s="77">
        <v>58420.618900000001</v>
      </c>
      <c r="D1341" s="77">
        <v>2.0000000000000001E-4</v>
      </c>
      <c r="E1341" s="86">
        <f t="shared" si="148"/>
        <v>5567.0883928204339</v>
      </c>
      <c r="F1341" s="86">
        <f t="shared" si="146"/>
        <v>5567</v>
      </c>
      <c r="G1341" s="86">
        <f t="shared" si="149"/>
        <v>0.22036750000552274</v>
      </c>
      <c r="K1341" s="86">
        <f t="shared" si="152"/>
        <v>0.22036750000552274</v>
      </c>
      <c r="P1341" s="86">
        <f t="shared" ca="1" si="153"/>
        <v>7.4104073673139273E-2</v>
      </c>
      <c r="S1341" s="87">
        <f t="shared" si="150"/>
        <v>43402.118900000001</v>
      </c>
      <c r="W1341" s="88"/>
    </row>
    <row r="1342" spans="1:23" s="86" customFormat="1" ht="12" customHeight="1" x14ac:dyDescent="0.2">
      <c r="A1342" s="78" t="s">
        <v>316</v>
      </c>
      <c r="B1342" s="73" t="s">
        <v>1438</v>
      </c>
      <c r="C1342" s="69">
        <v>58704.830199999997</v>
      </c>
      <c r="D1342" s="69">
        <v>2.0000000000000001E-4</v>
      </c>
      <c r="E1342" s="86">
        <f t="shared" si="148"/>
        <v>5681.0899511541584</v>
      </c>
      <c r="F1342" s="86">
        <f t="shared" si="146"/>
        <v>5681</v>
      </c>
      <c r="G1342" s="86">
        <f t="shared" si="149"/>
        <v>0.22425249999650987</v>
      </c>
      <c r="K1342" s="86">
        <f t="shared" si="152"/>
        <v>0.22425249999650987</v>
      </c>
      <c r="P1342" s="86">
        <f t="shared" ca="1" si="153"/>
        <v>7.5594911300833109E-2</v>
      </c>
      <c r="S1342" s="87">
        <f t="shared" si="150"/>
        <v>43686.330199999997</v>
      </c>
      <c r="W1342" s="88"/>
    </row>
    <row r="1343" spans="1:23" s="86" customFormat="1" ht="12" customHeight="1" x14ac:dyDescent="0.2">
      <c r="A1343" s="78" t="s">
        <v>316</v>
      </c>
      <c r="B1343" s="73" t="s">
        <v>1438</v>
      </c>
      <c r="C1343" s="69">
        <v>58724.777399999999</v>
      </c>
      <c r="D1343" s="69">
        <v>1E-4</v>
      </c>
      <c r="E1343" s="86">
        <f t="shared" si="148"/>
        <v>5689.0910822998758</v>
      </c>
      <c r="F1343" s="86">
        <f t="shared" si="146"/>
        <v>5689</v>
      </c>
      <c r="G1343" s="86">
        <f t="shared" si="149"/>
        <v>0.22707249999803025</v>
      </c>
      <c r="K1343" s="86">
        <f t="shared" si="152"/>
        <v>0.22707249999803025</v>
      </c>
      <c r="P1343" s="86">
        <f t="shared" ca="1" si="153"/>
        <v>7.5699531485232674E-2</v>
      </c>
      <c r="S1343" s="87">
        <f t="shared" si="150"/>
        <v>43706.277399999999</v>
      </c>
      <c r="W1343" s="88"/>
    </row>
    <row r="1344" spans="1:23" s="86" customFormat="1" ht="12" customHeight="1" x14ac:dyDescent="0.2">
      <c r="A1344" s="78" t="s">
        <v>316</v>
      </c>
      <c r="B1344" s="73" t="s">
        <v>1438</v>
      </c>
      <c r="C1344" s="69">
        <v>58764.665999999997</v>
      </c>
      <c r="D1344" s="69">
        <v>2.0000000000000001E-4</v>
      </c>
      <c r="E1344" s="86">
        <f t="shared" si="148"/>
        <v>5705.0910181213949</v>
      </c>
      <c r="F1344" s="86">
        <f t="shared" si="146"/>
        <v>5705</v>
      </c>
      <c r="G1344" s="86">
        <f t="shared" si="149"/>
        <v>0.22691250000207219</v>
      </c>
      <c r="K1344" s="86">
        <f t="shared" si="152"/>
        <v>0.22691250000207219</v>
      </c>
      <c r="P1344" s="86">
        <f t="shared" ca="1" si="153"/>
        <v>7.5908771854031817E-2</v>
      </c>
      <c r="S1344" s="87">
        <f t="shared" si="150"/>
        <v>43746.165999999997</v>
      </c>
      <c r="W1344" s="88"/>
    </row>
    <row r="1345" spans="1:23" s="86" customFormat="1" ht="12" customHeight="1" x14ac:dyDescent="0.2">
      <c r="A1345" s="79" t="s">
        <v>3905</v>
      </c>
      <c r="B1345" s="76" t="s">
        <v>1438</v>
      </c>
      <c r="C1345" s="77">
        <v>59068.8269</v>
      </c>
      <c r="D1345" s="77">
        <v>2.9999999999999997E-4</v>
      </c>
      <c r="E1345" s="86">
        <f t="shared" si="148"/>
        <v>5827.0946702780438</v>
      </c>
      <c r="F1345" s="86">
        <f t="shared" si="146"/>
        <v>5827</v>
      </c>
      <c r="G1345" s="86">
        <f t="shared" si="149"/>
        <v>0.23601749999943422</v>
      </c>
      <c r="K1345" s="86">
        <f t="shared" si="152"/>
        <v>0.23601749999943422</v>
      </c>
      <c r="P1345" s="86">
        <f t="shared" ca="1" si="153"/>
        <v>7.7504229666125218E-2</v>
      </c>
      <c r="S1345" s="87">
        <f t="shared" si="150"/>
        <v>44050.3269</v>
      </c>
      <c r="W1345" s="88"/>
    </row>
    <row r="1346" spans="1:23" s="86" customFormat="1" ht="12" customHeight="1" x14ac:dyDescent="0.2">
      <c r="A1346" s="79" t="s">
        <v>3905</v>
      </c>
      <c r="B1346" s="76" t="s">
        <v>1438</v>
      </c>
      <c r="C1346" s="77">
        <v>59113.698799999998</v>
      </c>
      <c r="D1346" s="77">
        <v>2.0000000000000001E-4</v>
      </c>
      <c r="E1346" s="86">
        <f t="shared" si="148"/>
        <v>5845.093484981734</v>
      </c>
      <c r="F1346" s="86">
        <f t="shared" si="146"/>
        <v>5845</v>
      </c>
      <c r="G1346" s="86">
        <f t="shared" si="149"/>
        <v>0.23306250000314321</v>
      </c>
      <c r="K1346" s="86">
        <f t="shared" si="152"/>
        <v>0.23306250000314321</v>
      </c>
      <c r="P1346" s="86">
        <f t="shared" ca="1" si="153"/>
        <v>7.773962508102425E-2</v>
      </c>
      <c r="S1346" s="87">
        <f t="shared" si="150"/>
        <v>44095.198799999998</v>
      </c>
      <c r="W1346" s="88"/>
    </row>
    <row r="1347" spans="1:23" s="86" customFormat="1" ht="12" customHeight="1" x14ac:dyDescent="0.2">
      <c r="A1347" s="79" t="s">
        <v>3905</v>
      </c>
      <c r="B1347" s="76" t="s">
        <v>1438</v>
      </c>
      <c r="C1347" s="77">
        <v>59128.660900000003</v>
      </c>
      <c r="D1347" s="77">
        <v>2.0000000000000001E-4</v>
      </c>
      <c r="E1347" s="86">
        <f t="shared" si="148"/>
        <v>5851.0950152373762</v>
      </c>
      <c r="F1347" s="86">
        <f t="shared" ref="F1347:F1353" si="154">ROUND(2*E1347,0)/2</f>
        <v>5851</v>
      </c>
      <c r="G1347" s="86">
        <f t="shared" si="149"/>
        <v>0.23687750000681262</v>
      </c>
      <c r="K1347" s="86">
        <f t="shared" si="152"/>
        <v>0.23687750000681262</v>
      </c>
      <c r="P1347" s="86">
        <f t="shared" ca="1" si="153"/>
        <v>7.7818090219323927E-2</v>
      </c>
      <c r="S1347" s="87">
        <f t="shared" si="150"/>
        <v>44110.160900000003</v>
      </c>
      <c r="W1347" s="88"/>
    </row>
    <row r="1348" spans="1:23" s="86" customFormat="1" ht="12" customHeight="1" x14ac:dyDescent="0.2">
      <c r="A1348" s="79" t="s">
        <v>3905</v>
      </c>
      <c r="B1348" s="76" t="s">
        <v>1438</v>
      </c>
      <c r="C1348" s="77">
        <v>59133.643199999999</v>
      </c>
      <c r="D1348" s="77">
        <v>1E-4</v>
      </c>
      <c r="E1348" s="86">
        <f t="shared" si="148"/>
        <v>5853.0934930040439</v>
      </c>
      <c r="F1348" s="86">
        <f t="shared" si="154"/>
        <v>5853</v>
      </c>
      <c r="G1348" s="86">
        <f t="shared" si="149"/>
        <v>0.23308250000263797</v>
      </c>
      <c r="K1348" s="86">
        <f t="shared" si="152"/>
        <v>0.23308250000263797</v>
      </c>
      <c r="P1348" s="86">
        <f t="shared" ca="1" si="153"/>
        <v>7.7844245265423814E-2</v>
      </c>
      <c r="S1348" s="87">
        <f t="shared" si="150"/>
        <v>44115.143199999999</v>
      </c>
      <c r="W1348" s="88"/>
    </row>
    <row r="1349" spans="1:23" s="86" customFormat="1" ht="12" customHeight="1" x14ac:dyDescent="0.2">
      <c r="A1349" s="79" t="s">
        <v>3905</v>
      </c>
      <c r="B1349" s="76" t="s">
        <v>1438</v>
      </c>
      <c r="C1349" s="77">
        <v>59133.643300000003</v>
      </c>
      <c r="D1349" s="77">
        <v>2.0000000000000001E-4</v>
      </c>
      <c r="E1349" s="86">
        <f t="shared" si="148"/>
        <v>5853.0935331155961</v>
      </c>
      <c r="F1349" s="86">
        <f t="shared" si="154"/>
        <v>5853</v>
      </c>
      <c r="G1349" s="86">
        <f t="shared" si="149"/>
        <v>0.23318250000738772</v>
      </c>
      <c r="K1349" s="86">
        <f t="shared" si="152"/>
        <v>0.23318250000738772</v>
      </c>
      <c r="P1349" s="86">
        <f t="shared" ca="1" si="153"/>
        <v>7.7844245265423814E-2</v>
      </c>
      <c r="S1349" s="87">
        <f t="shared" si="150"/>
        <v>44115.143300000003</v>
      </c>
      <c r="W1349" s="88"/>
    </row>
    <row r="1350" spans="1:23" s="86" customFormat="1" ht="12" customHeight="1" x14ac:dyDescent="0.2">
      <c r="A1350" s="79" t="s">
        <v>3905</v>
      </c>
      <c r="B1350" s="76" t="s">
        <v>1438</v>
      </c>
      <c r="C1350" s="77">
        <v>59148.601999999999</v>
      </c>
      <c r="D1350" s="77">
        <v>2.0000000000000001E-4</v>
      </c>
      <c r="E1350" s="86">
        <f t="shared" si="148"/>
        <v>5859.0936995785278</v>
      </c>
      <c r="F1350" s="86">
        <f t="shared" si="154"/>
        <v>5859</v>
      </c>
      <c r="G1350" s="86">
        <f t="shared" si="149"/>
        <v>0.2335975000023609</v>
      </c>
      <c r="K1350" s="86">
        <f t="shared" si="152"/>
        <v>0.2335975000023609</v>
      </c>
      <c r="P1350" s="86">
        <f t="shared" ca="1" si="153"/>
        <v>7.7922710403723491E-2</v>
      </c>
      <c r="S1350" s="87">
        <f t="shared" si="150"/>
        <v>44130.101999999999</v>
      </c>
      <c r="W1350" s="88"/>
    </row>
    <row r="1351" spans="1:23" s="86" customFormat="1" ht="12" customHeight="1" x14ac:dyDescent="0.2">
      <c r="A1351" s="83" t="s">
        <v>3906</v>
      </c>
      <c r="B1351" s="81" t="s">
        <v>1438</v>
      </c>
      <c r="C1351" s="82">
        <v>59442.791400000002</v>
      </c>
      <c r="D1351" s="80">
        <v>2.9999999999999997E-4</v>
      </c>
      <c r="E1351" s="86">
        <f t="shared" si="148"/>
        <v>5977.0976285048728</v>
      </c>
      <c r="F1351" s="86">
        <f t="shared" si="154"/>
        <v>5977</v>
      </c>
      <c r="G1351" s="86">
        <f t="shared" si="149"/>
        <v>0.24339250000048196</v>
      </c>
      <c r="K1351" s="86">
        <f t="shared" si="152"/>
        <v>0.24339250000048196</v>
      </c>
      <c r="P1351" s="86">
        <f t="shared" ca="1" si="153"/>
        <v>7.9465858123617117E-2</v>
      </c>
      <c r="S1351" s="87">
        <f t="shared" si="150"/>
        <v>44424.291400000002</v>
      </c>
      <c r="W1351" s="88"/>
    </row>
    <row r="1352" spans="1:23" s="86" customFormat="1" ht="12" customHeight="1" x14ac:dyDescent="0.2">
      <c r="A1352" s="83" t="s">
        <v>3906</v>
      </c>
      <c r="B1352" s="81" t="s">
        <v>1438</v>
      </c>
      <c r="C1352" s="82">
        <v>59502.623599999999</v>
      </c>
      <c r="D1352" s="80">
        <v>5.9999999999999995E-4</v>
      </c>
      <c r="E1352" s="86">
        <f t="shared" si="148"/>
        <v>6001.0972514563</v>
      </c>
      <c r="F1352" s="86">
        <f t="shared" si="154"/>
        <v>6001</v>
      </c>
      <c r="G1352" s="86">
        <f t="shared" si="149"/>
        <v>0.24245250000240048</v>
      </c>
      <c r="K1352" s="86">
        <f t="shared" si="152"/>
        <v>0.24245250000240048</v>
      </c>
      <c r="P1352" s="86">
        <f t="shared" ca="1" si="153"/>
        <v>7.9779718676815811E-2</v>
      </c>
      <c r="S1352" s="87">
        <f t="shared" si="150"/>
        <v>44484.123599999999</v>
      </c>
      <c r="W1352" s="88"/>
    </row>
    <row r="1353" spans="1:23" s="86" customFormat="1" ht="12" customHeight="1" x14ac:dyDescent="0.2">
      <c r="A1353" s="83" t="s">
        <v>3906</v>
      </c>
      <c r="B1353" s="81" t="s">
        <v>1438</v>
      </c>
      <c r="C1353" s="82">
        <v>59507.614099999999</v>
      </c>
      <c r="D1353" s="80">
        <v>2.9999999999999997E-4</v>
      </c>
      <c r="E1353" s="86">
        <f t="shared" si="148"/>
        <v>6003.0990183700869</v>
      </c>
      <c r="F1353" s="86">
        <f t="shared" si="154"/>
        <v>6003</v>
      </c>
      <c r="G1353" s="86">
        <f t="shared" si="149"/>
        <v>0.24685750000207918</v>
      </c>
      <c r="K1353" s="86">
        <f t="shared" si="152"/>
        <v>0.24685750000207918</v>
      </c>
      <c r="P1353" s="86">
        <f t="shared" ca="1" si="153"/>
        <v>7.9805873722915713E-2</v>
      </c>
      <c r="S1353" s="87">
        <f t="shared" si="150"/>
        <v>44489.114099999999</v>
      </c>
      <c r="W1353" s="88"/>
    </row>
    <row r="1354" spans="1:23" s="86" customFormat="1" ht="12" customHeight="1" x14ac:dyDescent="0.2">
      <c r="A1354" s="85" t="s">
        <v>3907</v>
      </c>
      <c r="B1354" s="84" t="s">
        <v>1438</v>
      </c>
      <c r="C1354" s="82">
        <v>59796.811399999999</v>
      </c>
      <c r="D1354" s="80">
        <v>2.0000000000000001E-4</v>
      </c>
      <c r="E1354" s="86">
        <f t="shared" ref="E1354:E1356" si="155">+(C1354-C$7)/C$8</f>
        <v>6119.1005385978406</v>
      </c>
      <c r="F1354" s="86">
        <f t="shared" ref="F1354:F1356" si="156">ROUND(2*E1354,0)/2</f>
        <v>6119</v>
      </c>
      <c r="G1354" s="86">
        <f t="shared" ref="G1354:G1356" si="157">+C1354-(C$7+F1354*C$8)</f>
        <v>0.25064749999728519</v>
      </c>
      <c r="K1354" s="86">
        <f t="shared" ref="K1354:K1356" si="158">+G1354</f>
        <v>0.25064749999728519</v>
      </c>
      <c r="P1354" s="86">
        <f t="shared" ref="P1354:P1356" ca="1" si="159">+C$11+C$12*F1354</f>
        <v>8.1322866396709437E-2</v>
      </c>
      <c r="S1354" s="87">
        <f t="shared" ref="S1354:S1356" si="160">+C1354-15018.5</f>
        <v>44778.311399999999</v>
      </c>
      <c r="W1354" s="88"/>
    </row>
    <row r="1355" spans="1:23" s="86" customFormat="1" ht="12" customHeight="1" x14ac:dyDescent="0.2">
      <c r="A1355" s="85" t="s">
        <v>3907</v>
      </c>
      <c r="B1355" s="84" t="s">
        <v>1438</v>
      </c>
      <c r="C1355" s="82">
        <v>59831.714599999999</v>
      </c>
      <c r="D1355" s="80">
        <v>2.0000000000000001E-4</v>
      </c>
      <c r="E1355" s="86">
        <f t="shared" si="155"/>
        <v>6133.1007531946343</v>
      </c>
      <c r="F1355" s="86">
        <f t="shared" si="156"/>
        <v>6133</v>
      </c>
      <c r="G1355" s="86">
        <f t="shared" si="157"/>
        <v>0.25118250000377884</v>
      </c>
      <c r="K1355" s="86">
        <f t="shared" si="158"/>
        <v>0.25118250000377884</v>
      </c>
      <c r="P1355" s="86">
        <f t="shared" ca="1" si="159"/>
        <v>8.1505951719408679E-2</v>
      </c>
      <c r="S1355" s="87">
        <f t="shared" si="160"/>
        <v>44813.214599999999</v>
      </c>
      <c r="W1355" s="88"/>
    </row>
    <row r="1356" spans="1:23" s="86" customFormat="1" ht="12" customHeight="1" x14ac:dyDescent="0.2">
      <c r="A1356" s="85" t="s">
        <v>3907</v>
      </c>
      <c r="B1356" s="84" t="s">
        <v>1438</v>
      </c>
      <c r="C1356" s="82">
        <v>59831.719899999996</v>
      </c>
      <c r="D1356" s="80">
        <v>2.9999999999999997E-4</v>
      </c>
      <c r="E1356" s="86">
        <f t="shared" si="155"/>
        <v>6133.1028791067947</v>
      </c>
      <c r="F1356" s="86">
        <f t="shared" si="156"/>
        <v>6133</v>
      </c>
      <c r="G1356" s="86">
        <f t="shared" si="157"/>
        <v>0.25648250000085682</v>
      </c>
      <c r="K1356" s="86">
        <f t="shared" si="158"/>
        <v>0.25648250000085682</v>
      </c>
      <c r="P1356" s="86">
        <f t="shared" ca="1" si="159"/>
        <v>8.1505951719408679E-2</v>
      </c>
      <c r="S1356" s="87">
        <f t="shared" si="160"/>
        <v>44813.219899999996</v>
      </c>
      <c r="W1356" s="88"/>
    </row>
    <row r="1357" spans="1:23" s="86" customFormat="1" ht="12" customHeight="1" x14ac:dyDescent="0.2">
      <c r="B1357" s="88"/>
      <c r="W1357" s="88"/>
    </row>
    <row r="1358" spans="1:23" s="86" customFormat="1" ht="12" customHeight="1" x14ac:dyDescent="0.2">
      <c r="B1358" s="88"/>
      <c r="W1358" s="88"/>
    </row>
    <row r="1359" spans="1:23" s="86" customFormat="1" ht="12" customHeight="1" x14ac:dyDescent="0.2">
      <c r="B1359" s="88"/>
      <c r="W1359" s="88"/>
    </row>
    <row r="1360" spans="1:23" s="86" customFormat="1" ht="12" customHeight="1" x14ac:dyDescent="0.2">
      <c r="B1360" s="88"/>
      <c r="W1360" s="88"/>
    </row>
    <row r="1361" spans="2:23" s="86" customFormat="1" ht="12" customHeight="1" x14ac:dyDescent="0.2">
      <c r="B1361" s="88"/>
      <c r="W1361" s="88"/>
    </row>
    <row r="1362" spans="2:23" s="86" customFormat="1" ht="12" customHeight="1" x14ac:dyDescent="0.2">
      <c r="B1362" s="88"/>
      <c r="W1362" s="88"/>
    </row>
    <row r="1363" spans="2:23" s="86" customFormat="1" ht="12" customHeight="1" x14ac:dyDescent="0.2">
      <c r="B1363" s="88"/>
      <c r="W1363" s="88"/>
    </row>
    <row r="1364" spans="2:23" s="86" customFormat="1" ht="12" customHeight="1" x14ac:dyDescent="0.2">
      <c r="B1364" s="88"/>
      <c r="W1364" s="88"/>
    </row>
    <row r="1365" spans="2:23" s="86" customFormat="1" ht="12" customHeight="1" x14ac:dyDescent="0.2">
      <c r="B1365" s="88"/>
      <c r="W1365" s="88"/>
    </row>
    <row r="1366" spans="2:23" s="86" customFormat="1" ht="12" customHeight="1" x14ac:dyDescent="0.2">
      <c r="B1366" s="88"/>
      <c r="W1366" s="88"/>
    </row>
    <row r="1367" spans="2:23" s="86" customFormat="1" ht="12" customHeight="1" x14ac:dyDescent="0.2">
      <c r="B1367" s="88"/>
      <c r="W1367" s="88"/>
    </row>
    <row r="1368" spans="2:23" s="86" customFormat="1" ht="12" customHeight="1" x14ac:dyDescent="0.2">
      <c r="B1368" s="88"/>
      <c r="W1368" s="88"/>
    </row>
    <row r="1369" spans="2:23" s="86" customFormat="1" ht="12" customHeight="1" x14ac:dyDescent="0.2">
      <c r="B1369" s="88"/>
      <c r="W1369" s="88"/>
    </row>
    <row r="1370" spans="2:23" s="86" customFormat="1" ht="12" customHeight="1" x14ac:dyDescent="0.2">
      <c r="B1370" s="88"/>
      <c r="W1370" s="88"/>
    </row>
    <row r="1371" spans="2:23" s="86" customFormat="1" ht="12" customHeight="1" x14ac:dyDescent="0.2">
      <c r="B1371" s="88"/>
      <c r="W1371" s="88"/>
    </row>
    <row r="1372" spans="2:23" s="86" customFormat="1" ht="12" customHeight="1" x14ac:dyDescent="0.2">
      <c r="B1372" s="88"/>
      <c r="W1372" s="88"/>
    </row>
    <row r="1373" spans="2:23" s="86" customFormat="1" ht="12" customHeight="1" x14ac:dyDescent="0.2">
      <c r="B1373" s="88"/>
      <c r="W1373" s="88"/>
    </row>
    <row r="1374" spans="2:23" s="86" customFormat="1" ht="12" customHeight="1" x14ac:dyDescent="0.2">
      <c r="B1374" s="88"/>
      <c r="W1374" s="88"/>
    </row>
    <row r="1375" spans="2:23" s="86" customFormat="1" ht="12" customHeight="1" x14ac:dyDescent="0.2">
      <c r="B1375" s="88"/>
      <c r="W1375" s="88"/>
    </row>
    <row r="1376" spans="2:23" s="86" customFormat="1" ht="12" customHeight="1" x14ac:dyDescent="0.2">
      <c r="B1376" s="88"/>
      <c r="W1376" s="88"/>
    </row>
    <row r="1377" spans="2:23" s="86" customFormat="1" ht="12" customHeight="1" x14ac:dyDescent="0.2">
      <c r="B1377" s="88"/>
      <c r="W1377" s="88"/>
    </row>
    <row r="1378" spans="2:23" s="86" customFormat="1" ht="12" customHeight="1" x14ac:dyDescent="0.2">
      <c r="B1378" s="88"/>
      <c r="W1378" s="88"/>
    </row>
    <row r="1379" spans="2:23" s="86" customFormat="1" ht="12" customHeight="1" x14ac:dyDescent="0.2">
      <c r="B1379" s="88"/>
      <c r="W1379" s="88"/>
    </row>
    <row r="1380" spans="2:23" s="86" customFormat="1" ht="12" customHeight="1" x14ac:dyDescent="0.2">
      <c r="B1380" s="88"/>
      <c r="W1380" s="88"/>
    </row>
    <row r="1381" spans="2:23" s="86" customFormat="1" ht="12" customHeight="1" x14ac:dyDescent="0.2">
      <c r="B1381" s="88"/>
      <c r="W1381" s="88"/>
    </row>
    <row r="1382" spans="2:23" s="86" customFormat="1" ht="12" customHeight="1" x14ac:dyDescent="0.2">
      <c r="B1382" s="88"/>
      <c r="W1382" s="88"/>
    </row>
    <row r="1383" spans="2:23" s="86" customFormat="1" ht="12" customHeight="1" x14ac:dyDescent="0.2">
      <c r="B1383" s="88"/>
      <c r="W1383" s="88"/>
    </row>
    <row r="1384" spans="2:23" s="86" customFormat="1" ht="12" customHeight="1" x14ac:dyDescent="0.2">
      <c r="B1384" s="88"/>
      <c r="W1384" s="88"/>
    </row>
    <row r="1385" spans="2:23" s="86" customFormat="1" ht="12" customHeight="1" x14ac:dyDescent="0.2">
      <c r="B1385" s="88"/>
      <c r="W1385" s="88"/>
    </row>
    <row r="1386" spans="2:23" s="86" customFormat="1" ht="12" customHeight="1" x14ac:dyDescent="0.2">
      <c r="B1386" s="88"/>
      <c r="W1386" s="88"/>
    </row>
    <row r="1387" spans="2:23" s="86" customFormat="1" ht="12" customHeight="1" x14ac:dyDescent="0.2">
      <c r="B1387" s="88"/>
      <c r="W1387" s="88"/>
    </row>
    <row r="1388" spans="2:23" s="86" customFormat="1" ht="12" customHeight="1" x14ac:dyDescent="0.2">
      <c r="B1388" s="88"/>
      <c r="W1388" s="88"/>
    </row>
    <row r="1389" spans="2:23" s="86" customFormat="1" ht="12" customHeight="1" x14ac:dyDescent="0.2">
      <c r="B1389" s="88"/>
      <c r="W1389" s="88"/>
    </row>
    <row r="1390" spans="2:23" s="86" customFormat="1" ht="12" customHeight="1" x14ac:dyDescent="0.2">
      <c r="B1390" s="88"/>
      <c r="W1390" s="88"/>
    </row>
    <row r="1391" spans="2:23" s="86" customFormat="1" ht="12" customHeight="1" x14ac:dyDescent="0.2">
      <c r="B1391" s="88"/>
      <c r="W1391" s="88"/>
    </row>
    <row r="1392" spans="2:23" s="86" customFormat="1" ht="12" customHeight="1" x14ac:dyDescent="0.2">
      <c r="B1392" s="88"/>
      <c r="W1392" s="88"/>
    </row>
    <row r="1393" spans="2:23" s="86" customFormat="1" ht="12" customHeight="1" x14ac:dyDescent="0.2">
      <c r="B1393" s="88"/>
      <c r="W1393" s="88"/>
    </row>
    <row r="1394" spans="2:23" s="86" customFormat="1" ht="12" customHeight="1" x14ac:dyDescent="0.2">
      <c r="B1394" s="88"/>
      <c r="W1394" s="88"/>
    </row>
    <row r="1395" spans="2:23" s="86" customFormat="1" ht="12" customHeight="1" x14ac:dyDescent="0.2">
      <c r="B1395" s="88"/>
      <c r="W1395" s="88"/>
    </row>
    <row r="1396" spans="2:23" s="86" customFormat="1" ht="12" customHeight="1" x14ac:dyDescent="0.2">
      <c r="B1396" s="88"/>
      <c r="W1396" s="88"/>
    </row>
    <row r="1397" spans="2:23" s="86" customFormat="1" ht="12" customHeight="1" x14ac:dyDescent="0.2">
      <c r="B1397" s="88"/>
      <c r="W1397" s="88"/>
    </row>
    <row r="1398" spans="2:23" s="86" customFormat="1" ht="12" customHeight="1" x14ac:dyDescent="0.2">
      <c r="B1398" s="88"/>
      <c r="W1398" s="88"/>
    </row>
    <row r="1399" spans="2:23" s="86" customFormat="1" ht="12" customHeight="1" x14ac:dyDescent="0.2">
      <c r="B1399" s="88"/>
      <c r="W1399" s="88"/>
    </row>
    <row r="1400" spans="2:23" s="86" customFormat="1" ht="12" customHeight="1" x14ac:dyDescent="0.2">
      <c r="B1400" s="88"/>
      <c r="W1400" s="88"/>
    </row>
    <row r="1401" spans="2:23" s="86" customFormat="1" ht="12" customHeight="1" x14ac:dyDescent="0.2">
      <c r="B1401" s="88"/>
      <c r="W1401" s="88"/>
    </row>
    <row r="1402" spans="2:23" s="86" customFormat="1" ht="12" customHeight="1" x14ac:dyDescent="0.2">
      <c r="B1402" s="88"/>
      <c r="W1402" s="88"/>
    </row>
    <row r="1403" spans="2:23" s="86" customFormat="1" ht="12" customHeight="1" x14ac:dyDescent="0.2">
      <c r="B1403" s="88"/>
      <c r="W1403" s="88"/>
    </row>
    <row r="1404" spans="2:23" s="86" customFormat="1" ht="12" customHeight="1" x14ac:dyDescent="0.2">
      <c r="B1404" s="88"/>
      <c r="W1404" s="88"/>
    </row>
    <row r="1405" spans="2:23" s="86" customFormat="1" ht="12" customHeight="1" x14ac:dyDescent="0.2">
      <c r="B1405" s="88"/>
      <c r="W1405" s="88"/>
    </row>
    <row r="1406" spans="2:23" s="86" customFormat="1" ht="12" customHeight="1" x14ac:dyDescent="0.2">
      <c r="B1406" s="88"/>
      <c r="W1406" s="88"/>
    </row>
    <row r="1407" spans="2:23" s="86" customFormat="1" ht="12" customHeight="1" x14ac:dyDescent="0.2">
      <c r="B1407" s="88"/>
      <c r="W1407" s="88"/>
    </row>
    <row r="1408" spans="2:23" s="86" customFormat="1" ht="12" customHeight="1" x14ac:dyDescent="0.2">
      <c r="B1408" s="88"/>
      <c r="W1408" s="88"/>
    </row>
    <row r="1409" spans="2:23" s="86" customFormat="1" ht="12" customHeight="1" x14ac:dyDescent="0.2">
      <c r="B1409" s="88"/>
      <c r="W1409" s="88"/>
    </row>
    <row r="1410" spans="2:23" s="86" customFormat="1" ht="12" customHeight="1" x14ac:dyDescent="0.2">
      <c r="B1410" s="88"/>
      <c r="W1410" s="88"/>
    </row>
    <row r="1411" spans="2:23" s="86" customFormat="1" ht="12" customHeight="1" x14ac:dyDescent="0.2">
      <c r="B1411" s="88"/>
      <c r="W1411" s="88"/>
    </row>
    <row r="1412" spans="2:23" s="86" customFormat="1" ht="12" customHeight="1" x14ac:dyDescent="0.2">
      <c r="B1412" s="88"/>
      <c r="W1412" s="88"/>
    </row>
    <row r="1413" spans="2:23" s="86" customFormat="1" ht="12" customHeight="1" x14ac:dyDescent="0.2">
      <c r="B1413" s="88"/>
      <c r="W1413" s="88"/>
    </row>
    <row r="1414" spans="2:23" s="86" customFormat="1" ht="12" customHeight="1" x14ac:dyDescent="0.2">
      <c r="B1414" s="88"/>
      <c r="W1414" s="88"/>
    </row>
    <row r="1415" spans="2:23" s="86" customFormat="1" ht="12" customHeight="1" x14ac:dyDescent="0.2">
      <c r="B1415" s="88"/>
      <c r="W1415" s="88"/>
    </row>
    <row r="1416" spans="2:23" s="86" customFormat="1" ht="12" customHeight="1" x14ac:dyDescent="0.2">
      <c r="B1416" s="88"/>
      <c r="W1416" s="88"/>
    </row>
    <row r="1417" spans="2:23" s="86" customFormat="1" ht="12" customHeight="1" x14ac:dyDescent="0.2">
      <c r="B1417" s="88"/>
      <c r="W1417" s="88"/>
    </row>
    <row r="1418" spans="2:23" s="86" customFormat="1" ht="12" customHeight="1" x14ac:dyDescent="0.2">
      <c r="B1418" s="88"/>
      <c r="W1418" s="88"/>
    </row>
    <row r="1419" spans="2:23" s="86" customFormat="1" ht="12" customHeight="1" x14ac:dyDescent="0.2">
      <c r="B1419" s="88"/>
      <c r="W1419" s="88"/>
    </row>
    <row r="1420" spans="2:23" s="86" customFormat="1" ht="12" customHeight="1" x14ac:dyDescent="0.2">
      <c r="B1420" s="88"/>
      <c r="W1420" s="88"/>
    </row>
    <row r="1421" spans="2:23" s="86" customFormat="1" ht="12" customHeight="1" x14ac:dyDescent="0.2">
      <c r="B1421" s="88"/>
      <c r="W1421" s="88"/>
    </row>
    <row r="1422" spans="2:23" s="86" customFormat="1" ht="12" customHeight="1" x14ac:dyDescent="0.2">
      <c r="B1422" s="88"/>
      <c r="W1422" s="88"/>
    </row>
    <row r="1423" spans="2:23" s="86" customFormat="1" ht="12" customHeight="1" x14ac:dyDescent="0.2">
      <c r="B1423" s="88"/>
      <c r="W1423" s="88"/>
    </row>
    <row r="1424" spans="2:23" s="86" customFormat="1" ht="12" customHeight="1" x14ac:dyDescent="0.2">
      <c r="B1424" s="88"/>
      <c r="W1424" s="88"/>
    </row>
    <row r="1425" spans="2:23" s="86" customFormat="1" ht="12" customHeight="1" x14ac:dyDescent="0.2">
      <c r="B1425" s="88"/>
      <c r="W1425" s="88"/>
    </row>
    <row r="1426" spans="2:23" s="86" customFormat="1" ht="12" customHeight="1" x14ac:dyDescent="0.2">
      <c r="B1426" s="88"/>
      <c r="W1426" s="88"/>
    </row>
    <row r="1427" spans="2:23" s="86" customFormat="1" ht="12" customHeight="1" x14ac:dyDescent="0.2">
      <c r="B1427" s="88"/>
      <c r="W1427" s="88"/>
    </row>
    <row r="1428" spans="2:23" s="86" customFormat="1" ht="12" customHeight="1" x14ac:dyDescent="0.2">
      <c r="B1428" s="88"/>
      <c r="W1428" s="88"/>
    </row>
    <row r="1429" spans="2:23" s="86" customFormat="1" ht="12" customHeight="1" x14ac:dyDescent="0.2">
      <c r="B1429" s="88"/>
      <c r="W1429" s="88"/>
    </row>
    <row r="1430" spans="2:23" s="86" customFormat="1" ht="12" customHeight="1" x14ac:dyDescent="0.2">
      <c r="B1430" s="88"/>
      <c r="W1430" s="88"/>
    </row>
    <row r="1431" spans="2:23" s="86" customFormat="1" ht="12" customHeight="1" x14ac:dyDescent="0.2">
      <c r="B1431" s="88"/>
      <c r="W1431" s="88"/>
    </row>
    <row r="1432" spans="2:23" s="86" customFormat="1" ht="12" customHeight="1" x14ac:dyDescent="0.2">
      <c r="B1432" s="88"/>
      <c r="W1432" s="88"/>
    </row>
    <row r="1433" spans="2:23" s="86" customFormat="1" ht="12" customHeight="1" x14ac:dyDescent="0.2">
      <c r="B1433" s="88"/>
      <c r="W1433" s="88"/>
    </row>
    <row r="1434" spans="2:23" s="86" customFormat="1" ht="12" customHeight="1" x14ac:dyDescent="0.2">
      <c r="B1434" s="88"/>
      <c r="W1434" s="88"/>
    </row>
    <row r="1435" spans="2:23" s="86" customFormat="1" ht="12" customHeight="1" x14ac:dyDescent="0.2">
      <c r="B1435" s="88"/>
      <c r="W1435" s="88"/>
    </row>
    <row r="1436" spans="2:23" s="86" customFormat="1" ht="12" customHeight="1" x14ac:dyDescent="0.2">
      <c r="B1436" s="88"/>
      <c r="W1436" s="88"/>
    </row>
    <row r="1437" spans="2:23" s="86" customFormat="1" ht="12" customHeight="1" x14ac:dyDescent="0.2">
      <c r="B1437" s="88"/>
      <c r="W1437" s="88"/>
    </row>
    <row r="1438" spans="2:23" s="86" customFormat="1" ht="12" customHeight="1" x14ac:dyDescent="0.2">
      <c r="B1438" s="88"/>
      <c r="W1438" s="88"/>
    </row>
    <row r="1439" spans="2:23" s="86" customFormat="1" ht="12" customHeight="1" x14ac:dyDescent="0.2">
      <c r="B1439" s="88"/>
      <c r="W1439" s="88"/>
    </row>
    <row r="1440" spans="2:23" s="86" customFormat="1" ht="12" customHeight="1" x14ac:dyDescent="0.2">
      <c r="B1440" s="88"/>
      <c r="W1440" s="88"/>
    </row>
    <row r="1441" spans="2:23" s="86" customFormat="1" ht="12" customHeight="1" x14ac:dyDescent="0.2">
      <c r="B1441" s="88"/>
      <c r="W1441" s="88"/>
    </row>
    <row r="1442" spans="2:23" s="86" customFormat="1" ht="12" customHeight="1" x14ac:dyDescent="0.2">
      <c r="B1442" s="88"/>
      <c r="W1442" s="88"/>
    </row>
    <row r="1443" spans="2:23" s="86" customFormat="1" ht="12" customHeight="1" x14ac:dyDescent="0.2">
      <c r="B1443" s="88"/>
      <c r="W1443" s="88"/>
    </row>
    <row r="1444" spans="2:23" x14ac:dyDescent="0.2">
      <c r="W1444" s="5"/>
    </row>
    <row r="1445" spans="2:23" x14ac:dyDescent="0.2">
      <c r="W1445" s="5"/>
    </row>
    <row r="1446" spans="2:23" x14ac:dyDescent="0.2">
      <c r="W1446" s="5"/>
    </row>
    <row r="1447" spans="2:23" x14ac:dyDescent="0.2">
      <c r="W1447" s="5"/>
    </row>
    <row r="1448" spans="2:23" x14ac:dyDescent="0.2">
      <c r="W1448" s="5"/>
    </row>
    <row r="1449" spans="2:23" x14ac:dyDescent="0.2">
      <c r="W1449" s="5"/>
    </row>
    <row r="1450" spans="2:23" x14ac:dyDescent="0.2">
      <c r="W1450" s="5"/>
    </row>
    <row r="1451" spans="2:23" x14ac:dyDescent="0.2">
      <c r="W1451" s="5"/>
    </row>
    <row r="1452" spans="2:23" x14ac:dyDescent="0.2">
      <c r="W1452" s="5"/>
    </row>
    <row r="1453" spans="2:23" x14ac:dyDescent="0.2">
      <c r="W1453" s="5"/>
    </row>
    <row r="1454" spans="2:23" x14ac:dyDescent="0.2">
      <c r="W1454" s="5"/>
    </row>
    <row r="1455" spans="2:23" x14ac:dyDescent="0.2">
      <c r="W1455" s="5"/>
    </row>
    <row r="1456" spans="2:23" x14ac:dyDescent="0.2">
      <c r="W1456" s="5"/>
    </row>
    <row r="1457" spans="23:23" x14ac:dyDescent="0.2">
      <c r="W1457" s="5"/>
    </row>
    <row r="1458" spans="23:23" x14ac:dyDescent="0.2">
      <c r="W1458" s="5"/>
    </row>
    <row r="1459" spans="23:23" x14ac:dyDescent="0.2">
      <c r="W1459" s="5"/>
    </row>
    <row r="1460" spans="23:23" x14ac:dyDescent="0.2">
      <c r="W1460" s="5"/>
    </row>
    <row r="1461" spans="23:23" x14ac:dyDescent="0.2">
      <c r="W1461" s="5"/>
    </row>
    <row r="1462" spans="23:23" x14ac:dyDescent="0.2">
      <c r="W1462" s="5"/>
    </row>
    <row r="1463" spans="23:23" x14ac:dyDescent="0.2">
      <c r="W1463" s="5"/>
    </row>
    <row r="1464" spans="23:23" x14ac:dyDescent="0.2">
      <c r="W1464" s="5"/>
    </row>
    <row r="1465" spans="23:23" x14ac:dyDescent="0.2">
      <c r="W1465" s="5"/>
    </row>
    <row r="1466" spans="23:23" x14ac:dyDescent="0.2">
      <c r="W1466" s="5"/>
    </row>
    <row r="1467" spans="23:23" x14ac:dyDescent="0.2">
      <c r="W1467" s="5"/>
    </row>
    <row r="1468" spans="23:23" x14ac:dyDescent="0.2">
      <c r="W1468" s="5"/>
    </row>
    <row r="1469" spans="23:23" x14ac:dyDescent="0.2">
      <c r="W1469" s="5"/>
    </row>
    <row r="1470" spans="23:23" x14ac:dyDescent="0.2">
      <c r="W1470" s="5"/>
    </row>
    <row r="1471" spans="23:23" x14ac:dyDescent="0.2">
      <c r="W1471" s="5"/>
    </row>
    <row r="1472" spans="23:23" x14ac:dyDescent="0.2">
      <c r="W1472" s="5"/>
    </row>
    <row r="1473" spans="23:23" x14ac:dyDescent="0.2">
      <c r="W1473" s="5"/>
    </row>
    <row r="1474" spans="23:23" x14ac:dyDescent="0.2">
      <c r="W1474" s="5"/>
    </row>
    <row r="1475" spans="23:23" x14ac:dyDescent="0.2">
      <c r="W1475" s="5"/>
    </row>
    <row r="1476" spans="23:23" x14ac:dyDescent="0.2">
      <c r="W1476" s="5"/>
    </row>
    <row r="1477" spans="23:23" x14ac:dyDescent="0.2">
      <c r="W1477" s="5"/>
    </row>
    <row r="1478" spans="23:23" x14ac:dyDescent="0.2">
      <c r="W1478" s="5"/>
    </row>
    <row r="1479" spans="23:23" x14ac:dyDescent="0.2">
      <c r="W1479" s="5"/>
    </row>
    <row r="1480" spans="23:23" x14ac:dyDescent="0.2">
      <c r="W1480" s="5"/>
    </row>
    <row r="1481" spans="23:23" x14ac:dyDescent="0.2">
      <c r="W1481" s="5"/>
    </row>
    <row r="1482" spans="23:23" x14ac:dyDescent="0.2">
      <c r="W1482" s="5"/>
    </row>
    <row r="1483" spans="23:23" x14ac:dyDescent="0.2">
      <c r="W1483" s="5"/>
    </row>
    <row r="1484" spans="23:23" x14ac:dyDescent="0.2">
      <c r="W1484" s="5"/>
    </row>
    <row r="1485" spans="23:23" x14ac:dyDescent="0.2">
      <c r="W1485" s="5"/>
    </row>
    <row r="1486" spans="23:23" x14ac:dyDescent="0.2">
      <c r="W1486" s="5"/>
    </row>
    <row r="1487" spans="23:23" x14ac:dyDescent="0.2">
      <c r="W1487" s="5"/>
    </row>
    <row r="1488" spans="23:23" x14ac:dyDescent="0.2">
      <c r="W1488" s="5"/>
    </row>
    <row r="1489" spans="23:23" x14ac:dyDescent="0.2">
      <c r="W1489" s="5"/>
    </row>
    <row r="1490" spans="23:23" x14ac:dyDescent="0.2">
      <c r="W1490" s="5"/>
    </row>
    <row r="1491" spans="23:23" x14ac:dyDescent="0.2">
      <c r="W1491" s="5"/>
    </row>
    <row r="1492" spans="23:23" x14ac:dyDescent="0.2">
      <c r="W1492" s="5"/>
    </row>
    <row r="1493" spans="23:23" x14ac:dyDescent="0.2">
      <c r="W1493" s="5"/>
    </row>
    <row r="1494" spans="23:23" x14ac:dyDescent="0.2">
      <c r="W1494" s="5"/>
    </row>
    <row r="1495" spans="23:23" x14ac:dyDescent="0.2">
      <c r="W1495" s="5"/>
    </row>
    <row r="1496" spans="23:23" x14ac:dyDescent="0.2">
      <c r="W1496" s="5"/>
    </row>
    <row r="1497" spans="23:23" x14ac:dyDescent="0.2">
      <c r="W1497" s="5"/>
    </row>
    <row r="1498" spans="23:23" x14ac:dyDescent="0.2">
      <c r="W1498" s="5"/>
    </row>
    <row r="1499" spans="23:23" x14ac:dyDescent="0.2">
      <c r="W1499" s="5"/>
    </row>
    <row r="1500" spans="23:23" x14ac:dyDescent="0.2">
      <c r="W1500" s="5"/>
    </row>
    <row r="1501" spans="23:23" x14ac:dyDescent="0.2">
      <c r="W1501" s="5"/>
    </row>
    <row r="1502" spans="23:23" x14ac:dyDescent="0.2">
      <c r="W1502" s="5"/>
    </row>
    <row r="1503" spans="23:23" x14ac:dyDescent="0.2">
      <c r="W1503" s="5"/>
    </row>
    <row r="1504" spans="23:23" x14ac:dyDescent="0.2">
      <c r="W1504" s="5"/>
    </row>
    <row r="1505" spans="23:23" x14ac:dyDescent="0.2">
      <c r="W1505" s="5"/>
    </row>
    <row r="1506" spans="23:23" x14ac:dyDescent="0.2">
      <c r="W1506" s="5"/>
    </row>
    <row r="1507" spans="23:23" x14ac:dyDescent="0.2">
      <c r="W1507" s="5"/>
    </row>
    <row r="1508" spans="23:23" x14ac:dyDescent="0.2">
      <c r="W1508" s="5"/>
    </row>
    <row r="1509" spans="23:23" x14ac:dyDescent="0.2">
      <c r="W1509" s="5"/>
    </row>
    <row r="1510" spans="23:23" x14ac:dyDescent="0.2">
      <c r="W1510" s="5"/>
    </row>
    <row r="1511" spans="23:23" x14ac:dyDescent="0.2">
      <c r="W1511" s="5"/>
    </row>
    <row r="1512" spans="23:23" x14ac:dyDescent="0.2">
      <c r="W1512" s="5"/>
    </row>
    <row r="1513" spans="23:23" x14ac:dyDescent="0.2">
      <c r="W1513" s="5"/>
    </row>
    <row r="1514" spans="23:23" x14ac:dyDescent="0.2">
      <c r="W1514" s="5"/>
    </row>
    <row r="1515" spans="23:23" x14ac:dyDescent="0.2">
      <c r="W1515" s="5"/>
    </row>
    <row r="1516" spans="23:23" x14ac:dyDescent="0.2">
      <c r="W1516" s="5"/>
    </row>
    <row r="1517" spans="23:23" x14ac:dyDescent="0.2">
      <c r="W1517" s="5"/>
    </row>
    <row r="1518" spans="23:23" x14ac:dyDescent="0.2">
      <c r="W1518" s="5"/>
    </row>
    <row r="1519" spans="23:23" x14ac:dyDescent="0.2">
      <c r="W1519" s="5"/>
    </row>
    <row r="1520" spans="23:23" x14ac:dyDescent="0.2">
      <c r="W1520" s="5"/>
    </row>
    <row r="1521" spans="23:23" x14ac:dyDescent="0.2">
      <c r="W1521" s="5"/>
    </row>
    <row r="1522" spans="23:23" x14ac:dyDescent="0.2">
      <c r="W1522" s="5"/>
    </row>
    <row r="1523" spans="23:23" x14ac:dyDescent="0.2">
      <c r="W1523" s="5"/>
    </row>
    <row r="1524" spans="23:23" x14ac:dyDescent="0.2">
      <c r="W1524" s="5"/>
    </row>
    <row r="1525" spans="23:23" x14ac:dyDescent="0.2">
      <c r="W1525" s="5"/>
    </row>
    <row r="1526" spans="23:23" x14ac:dyDescent="0.2">
      <c r="W1526" s="5"/>
    </row>
    <row r="1527" spans="23:23" x14ac:dyDescent="0.2">
      <c r="W1527" s="5"/>
    </row>
    <row r="1528" spans="23:23" x14ac:dyDescent="0.2">
      <c r="W1528" s="5"/>
    </row>
    <row r="1529" spans="23:23" x14ac:dyDescent="0.2">
      <c r="W1529" s="5"/>
    </row>
    <row r="1530" spans="23:23" x14ac:dyDescent="0.2">
      <c r="W1530" s="5"/>
    </row>
    <row r="1531" spans="23:23" x14ac:dyDescent="0.2">
      <c r="W1531" s="5"/>
    </row>
    <row r="1532" spans="23:23" x14ac:dyDescent="0.2">
      <c r="W1532" s="5"/>
    </row>
    <row r="1533" spans="23:23" x14ac:dyDescent="0.2">
      <c r="W1533" s="5"/>
    </row>
    <row r="1534" spans="23:23" x14ac:dyDescent="0.2">
      <c r="W1534" s="5"/>
    </row>
    <row r="1535" spans="23:23" x14ac:dyDescent="0.2">
      <c r="W1535" s="5"/>
    </row>
    <row r="1536" spans="23:23" x14ac:dyDescent="0.2">
      <c r="W1536" s="5"/>
    </row>
    <row r="1537" spans="23:23" x14ac:dyDescent="0.2">
      <c r="W1537" s="5"/>
    </row>
    <row r="1538" spans="23:23" x14ac:dyDescent="0.2">
      <c r="W1538" s="5"/>
    </row>
    <row r="1539" spans="23:23" x14ac:dyDescent="0.2">
      <c r="W1539" s="5"/>
    </row>
    <row r="1540" spans="23:23" x14ac:dyDescent="0.2">
      <c r="W1540" s="5"/>
    </row>
    <row r="1541" spans="23:23" x14ac:dyDescent="0.2">
      <c r="W1541" s="5"/>
    </row>
    <row r="1542" spans="23:23" x14ac:dyDescent="0.2">
      <c r="W1542" s="5"/>
    </row>
    <row r="1543" spans="23:23" x14ac:dyDescent="0.2">
      <c r="W1543" s="5"/>
    </row>
    <row r="1544" spans="23:23" x14ac:dyDescent="0.2">
      <c r="W1544" s="5"/>
    </row>
    <row r="1545" spans="23:23" x14ac:dyDescent="0.2">
      <c r="W1545" s="5"/>
    </row>
    <row r="1546" spans="23:23" x14ac:dyDescent="0.2">
      <c r="W1546" s="5"/>
    </row>
    <row r="1547" spans="23:23" x14ac:dyDescent="0.2">
      <c r="W1547" s="5"/>
    </row>
    <row r="1548" spans="23:23" x14ac:dyDescent="0.2">
      <c r="W1548" s="5"/>
    </row>
    <row r="1549" spans="23:23" x14ac:dyDescent="0.2">
      <c r="W1549" s="5"/>
    </row>
    <row r="1550" spans="23:23" x14ac:dyDescent="0.2">
      <c r="W1550" s="5"/>
    </row>
    <row r="1551" spans="23:23" x14ac:dyDescent="0.2">
      <c r="W1551" s="5"/>
    </row>
    <row r="1552" spans="23:23" x14ac:dyDescent="0.2">
      <c r="W1552" s="5"/>
    </row>
  </sheetData>
  <protectedRanges>
    <protectedRange sqref="A1338:D1341" name="Range1"/>
  </protectedRanges>
  <sortState xmlns:xlrd2="http://schemas.microsoft.com/office/spreadsheetml/2017/richdata2" ref="A21:AM1353">
    <sortCondition ref="C21:C1353"/>
  </sortState>
  <phoneticPr fontId="0" type="noConversion"/>
  <hyperlinks>
    <hyperlink ref="H690" r:id="rId1" display="http://vsolj.cetus-net.org/bulletin.html" xr:uid="{00000000-0004-0000-0000-000000000000}"/>
    <hyperlink ref="H683" r:id="rId2" display="https://www.aavso.org/ejaavso" xr:uid="{00000000-0004-0000-0000-000001000000}"/>
    <hyperlink ref="AP2359" r:id="rId3" display="http://cdsbib.u-strasbg.fr/cgi-bin/cdsbib?1990RMxAA..21..381G" xr:uid="{00000000-0004-0000-0000-000002000000}"/>
    <hyperlink ref="AP2363" r:id="rId4" display="http://cdsbib.u-strasbg.fr/cgi-bin/cdsbib?1990RMxAA..21..381G" xr:uid="{00000000-0004-0000-0000-000003000000}"/>
    <hyperlink ref="AP2362" r:id="rId5" display="http://cdsbib.u-strasbg.fr/cgi-bin/cdsbib?1990RMxAA..21..381G" xr:uid="{00000000-0004-0000-0000-000004000000}"/>
    <hyperlink ref="AP2343" r:id="rId6" display="http://cdsbib.u-strasbg.fr/cgi-bin/cdsbib?1990RMxAA..21..381G" xr:uid="{00000000-0004-0000-0000-000005000000}"/>
    <hyperlink ref="I690" r:id="rId7" display="http://vsolj.cetus-net.org/bulletin.html" xr:uid="{00000000-0004-0000-0000-000006000000}"/>
    <hyperlink ref="AQ2499" r:id="rId8" display="http://cdsbib.u-strasbg.fr/cgi-bin/cdsbib?1990RMxAA..21..381G" xr:uid="{00000000-0004-0000-0000-000007000000}"/>
    <hyperlink ref="AQ57265" r:id="rId9" display="http://cdsbib.u-strasbg.fr/cgi-bin/cdsbib?1990RMxAA..21..381G" xr:uid="{00000000-0004-0000-0000-000008000000}"/>
    <hyperlink ref="AQ2500" r:id="rId10" display="http://cdsbib.u-strasbg.fr/cgi-bin/cdsbib?1990RMxAA..21..381G" xr:uid="{00000000-0004-0000-0000-000009000000}"/>
    <hyperlink ref="H687" r:id="rId11" display="https://www.aavso.org/ejaavso" xr:uid="{00000000-0004-0000-0000-00000A000000}"/>
    <hyperlink ref="H3385" r:id="rId12" display="http://vsolj.cetus-net.org/bulletin.html" xr:uid="{00000000-0004-0000-0000-00000B000000}"/>
    <hyperlink ref="AP4629" r:id="rId13" display="http://cdsbib.u-strasbg.fr/cgi-bin/cdsbib?1990RMxAA..21..381G" xr:uid="{00000000-0004-0000-0000-00000C000000}"/>
    <hyperlink ref="AP4632" r:id="rId14" display="http://cdsbib.u-strasbg.fr/cgi-bin/cdsbib?1990RMxAA..21..381G" xr:uid="{00000000-0004-0000-0000-00000D000000}"/>
    <hyperlink ref="AP4630" r:id="rId15" display="http://cdsbib.u-strasbg.fr/cgi-bin/cdsbib?1990RMxAA..21..381G" xr:uid="{00000000-0004-0000-0000-00000E000000}"/>
    <hyperlink ref="AP4614" r:id="rId16" display="http://cdsbib.u-strasbg.fr/cgi-bin/cdsbib?1990RMxAA..21..381G" xr:uid="{00000000-0004-0000-0000-00000F000000}"/>
    <hyperlink ref="I3385" r:id="rId17" display="http://vsolj.cetus-net.org/bulletin.html" xr:uid="{00000000-0004-0000-0000-000010000000}"/>
    <hyperlink ref="AQ4843" r:id="rId18" display="http://cdsbib.u-strasbg.fr/cgi-bin/cdsbib?1990RMxAA..21..381G" xr:uid="{00000000-0004-0000-0000-000011000000}"/>
    <hyperlink ref="AQ1544" r:id="rId19" display="http://cdsbib.u-strasbg.fr/cgi-bin/cdsbib?1990RMxAA..21..381G" xr:uid="{00000000-0004-0000-0000-000012000000}"/>
    <hyperlink ref="AQ4847" r:id="rId20" display="http://cdsbib.u-strasbg.fr/cgi-bin/cdsbib?1990RMxAA..21..381G" xr:uid="{00000000-0004-0000-0000-000013000000}"/>
    <hyperlink ref="H386" r:id="rId21" display="http://vsolj.cetus-net.org/bulletin.html" xr:uid="{00000000-0004-0000-0000-000014000000}"/>
    <hyperlink ref="H379" r:id="rId22" display="https://www.aavso.org/ejaavso" xr:uid="{00000000-0004-0000-0000-000015000000}"/>
    <hyperlink ref="I386" r:id="rId23" display="http://vsolj.cetus-net.org/bulletin.html" xr:uid="{00000000-0004-0000-0000-000016000000}"/>
    <hyperlink ref="AQ59562" r:id="rId24" display="http://cdsbib.u-strasbg.fr/cgi-bin/cdsbib?1990RMxAA..21..381G" xr:uid="{00000000-0004-0000-0000-000017000000}"/>
    <hyperlink ref="H383" r:id="rId25" display="https://www.aavso.org/ejaavso" xr:uid="{00000000-0004-0000-0000-000018000000}"/>
    <hyperlink ref="AP6926" r:id="rId26" display="http://cdsbib.u-strasbg.fr/cgi-bin/cdsbib?1990RMxAA..21..381G" xr:uid="{00000000-0004-0000-0000-000019000000}"/>
    <hyperlink ref="AP6929" r:id="rId27" display="http://cdsbib.u-strasbg.fr/cgi-bin/cdsbib?1990RMxAA..21..381G" xr:uid="{00000000-0004-0000-0000-00001A000000}"/>
    <hyperlink ref="AP6927" r:id="rId28" display="http://cdsbib.u-strasbg.fr/cgi-bin/cdsbib?1990RMxAA..21..381G" xr:uid="{00000000-0004-0000-0000-00001B000000}"/>
    <hyperlink ref="AP6911" r:id="rId29" display="http://cdsbib.u-strasbg.fr/cgi-bin/cdsbib?1990RMxAA..21..381G" xr:uid="{00000000-0004-0000-0000-00001C000000}"/>
    <hyperlink ref="AQ7140" r:id="rId30" display="http://cdsbib.u-strasbg.fr/cgi-bin/cdsbib?1990RMxAA..21..381G" xr:uid="{00000000-0004-0000-0000-00001D000000}"/>
    <hyperlink ref="AQ7144" r:id="rId31" display="http://cdsbib.u-strasbg.fr/cgi-bin/cdsbib?1990RMxAA..21..381G" xr:uid="{00000000-0004-0000-0000-00001E000000}"/>
    <hyperlink ref="AQ1299" r:id="rId32" display="http://cdsbib.u-strasbg.fr/cgi-bin/cdsbib?1990RMxAA..21..381G" xr:uid="{00000000-0004-0000-0000-00001F000000}"/>
    <hyperlink ref="I4032" r:id="rId33" display="http://vsolj.cetus-net.org/bulletin.html" xr:uid="{00000000-0004-0000-0000-000020000000}"/>
    <hyperlink ref="H4032" r:id="rId34" display="http://vsolj.cetus-net.org/bulletin.html" xr:uid="{00000000-0004-0000-0000-000021000000}"/>
    <hyperlink ref="AQ1949" r:id="rId35" display="http://cdsbib.u-strasbg.fr/cgi-bin/cdsbib?1990RMxAA..21..381G" xr:uid="{00000000-0004-0000-0000-000022000000}"/>
    <hyperlink ref="AQ1948" r:id="rId36" display="http://cdsbib.u-strasbg.fr/cgi-bin/cdsbib?1990RMxAA..21..381G" xr:uid="{00000000-0004-0000-0000-000023000000}"/>
    <hyperlink ref="AP5202" r:id="rId37" display="http://cdsbib.u-strasbg.fr/cgi-bin/cdsbib?1990RMxAA..21..381G" xr:uid="{00000000-0004-0000-0000-000024000000}"/>
    <hyperlink ref="AP5220" r:id="rId38" display="http://cdsbib.u-strasbg.fr/cgi-bin/cdsbib?1990RMxAA..21..381G" xr:uid="{00000000-0004-0000-0000-000025000000}"/>
    <hyperlink ref="AP5221" r:id="rId39" display="http://cdsbib.u-strasbg.fr/cgi-bin/cdsbib?1990RMxAA..21..381G" xr:uid="{00000000-0004-0000-0000-000026000000}"/>
    <hyperlink ref="AP5217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283"/>
  <sheetViews>
    <sheetView topLeftCell="A1239" workbookViewId="0">
      <selection activeCell="A719" sqref="A719:D1283"/>
    </sheetView>
  </sheetViews>
  <sheetFormatPr defaultRowHeight="12.75" x14ac:dyDescent="0.2"/>
  <cols>
    <col min="1" max="1" width="19.7109375" style="43" customWidth="1"/>
    <col min="2" max="2" width="4.42578125" style="21" customWidth="1"/>
    <col min="3" max="3" width="12.7109375" style="43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43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2" t="s">
        <v>1484</v>
      </c>
      <c r="I1" s="44" t="s">
        <v>1485</v>
      </c>
      <c r="J1" s="45" t="s">
        <v>1486</v>
      </c>
    </row>
    <row r="2" spans="1:16" x14ac:dyDescent="0.2">
      <c r="I2" s="46" t="s">
        <v>1487</v>
      </c>
      <c r="J2" s="47" t="s">
        <v>1474</v>
      </c>
    </row>
    <row r="3" spans="1:16" x14ac:dyDescent="0.2">
      <c r="A3" s="48" t="s">
        <v>1488</v>
      </c>
      <c r="I3" s="46" t="s">
        <v>1489</v>
      </c>
      <c r="J3" s="47" t="s">
        <v>1444</v>
      </c>
    </row>
    <row r="4" spans="1:16" x14ac:dyDescent="0.2">
      <c r="I4" s="46" t="s">
        <v>1490</v>
      </c>
      <c r="J4" s="47" t="s">
        <v>1444</v>
      </c>
    </row>
    <row r="5" spans="1:16" ht="13.5" thickBot="1" x14ac:dyDescent="0.25">
      <c r="I5" s="49" t="s">
        <v>1317</v>
      </c>
      <c r="J5" s="50" t="s">
        <v>1455</v>
      </c>
    </row>
    <row r="10" spans="1:16" ht="13.5" thickBot="1" x14ac:dyDescent="0.25"/>
    <row r="11" spans="1:16" ht="12.75" customHeight="1" thickBot="1" x14ac:dyDescent="0.25">
      <c r="A11" s="43" t="str">
        <f t="shared" ref="A11:A74" si="0">P11</f>
        <v> AN 99.90 </v>
      </c>
      <c r="B11" s="5" t="str">
        <f t="shared" ref="B11:B74" si="1">IF(H11=INT(H11),"I","II")</f>
        <v>I</v>
      </c>
      <c r="C11" s="43">
        <f t="shared" ref="C11:C74" si="2">1*G11</f>
        <v>36466.601300000002</v>
      </c>
      <c r="D11" s="21" t="str">
        <f t="shared" ref="D11:D74" si="3">VLOOKUP(F11,I$1:J$5,2,FALSE)</f>
        <v>vis</v>
      </c>
      <c r="E11" s="51">
        <f>VLOOKUP(C11,Active!C$21:E$974,3,FALSE)</f>
        <v>-3239.008402366982</v>
      </c>
      <c r="F11" s="5" t="s">
        <v>1317</v>
      </c>
      <c r="G11" s="21" t="str">
        <f t="shared" ref="G11:G74" si="4">MID(I11,3,LEN(I11)-3)</f>
        <v>36466.6013</v>
      </c>
      <c r="H11" s="43">
        <f t="shared" ref="H11:H74" si="5">1*K11</f>
        <v>-3239</v>
      </c>
      <c r="I11" s="52" t="s">
        <v>2450</v>
      </c>
      <c r="J11" s="53" t="s">
        <v>2451</v>
      </c>
      <c r="K11" s="52">
        <v>-3239</v>
      </c>
      <c r="L11" s="52" t="s">
        <v>2452</v>
      </c>
      <c r="M11" s="53" t="s">
        <v>1492</v>
      </c>
      <c r="N11" s="53"/>
      <c r="O11" s="54" t="s">
        <v>1497</v>
      </c>
      <c r="P11" s="54" t="s">
        <v>1498</v>
      </c>
    </row>
    <row r="12" spans="1:16" ht="12.75" customHeight="1" thickBot="1" x14ac:dyDescent="0.25">
      <c r="A12" s="43" t="str">
        <f t="shared" si="0"/>
        <v> AN 99.90 </v>
      </c>
      <c r="B12" s="5" t="str">
        <f t="shared" si="1"/>
        <v>I</v>
      </c>
      <c r="C12" s="43">
        <f t="shared" si="2"/>
        <v>36576.287199999999</v>
      </c>
      <c r="D12" s="21" t="str">
        <f t="shared" si="3"/>
        <v>vis</v>
      </c>
      <c r="E12" s="51">
        <f>VLOOKUP(C12,Active!C$21:E$974,3,FALSE)</f>
        <v>-3195.0116875029466</v>
      </c>
      <c r="F12" s="5" t="s">
        <v>1317</v>
      </c>
      <c r="G12" s="21" t="str">
        <f t="shared" si="4"/>
        <v>36576.2872</v>
      </c>
      <c r="H12" s="43">
        <f t="shared" si="5"/>
        <v>-3195</v>
      </c>
      <c r="I12" s="52" t="s">
        <v>2461</v>
      </c>
      <c r="J12" s="53" t="s">
        <v>2462</v>
      </c>
      <c r="K12" s="52">
        <v>-3195</v>
      </c>
      <c r="L12" s="52" t="s">
        <v>2463</v>
      </c>
      <c r="M12" s="53" t="s">
        <v>1492</v>
      </c>
      <c r="N12" s="53"/>
      <c r="O12" s="54" t="s">
        <v>1497</v>
      </c>
      <c r="P12" s="54" t="s">
        <v>1498</v>
      </c>
    </row>
    <row r="13" spans="1:16" ht="12.75" customHeight="1" thickBot="1" x14ac:dyDescent="0.25">
      <c r="A13" s="43" t="str">
        <f t="shared" si="0"/>
        <v> AN 98.283 </v>
      </c>
      <c r="B13" s="5" t="str">
        <f t="shared" si="1"/>
        <v>I</v>
      </c>
      <c r="C13" s="43">
        <f t="shared" si="2"/>
        <v>36581.272900000004</v>
      </c>
      <c r="D13" s="21" t="str">
        <f t="shared" si="3"/>
        <v>vis</v>
      </c>
      <c r="E13" s="51">
        <f>VLOOKUP(C13,Active!C$21:E$974,3,FALSE)</f>
        <v>-3193.011845943568</v>
      </c>
      <c r="F13" s="5" t="s">
        <v>1317</v>
      </c>
      <c r="G13" s="21" t="str">
        <f t="shared" si="4"/>
        <v>36581.2729</v>
      </c>
      <c r="H13" s="43">
        <f t="shared" si="5"/>
        <v>-3193</v>
      </c>
      <c r="I13" s="52" t="s">
        <v>2464</v>
      </c>
      <c r="J13" s="53" t="s">
        <v>2465</v>
      </c>
      <c r="K13" s="52">
        <v>-3193</v>
      </c>
      <c r="L13" s="52" t="s">
        <v>2466</v>
      </c>
      <c r="M13" s="53" t="s">
        <v>1492</v>
      </c>
      <c r="N13" s="53"/>
      <c r="O13" s="54" t="s">
        <v>1497</v>
      </c>
      <c r="P13" s="54" t="s">
        <v>1505</v>
      </c>
    </row>
    <row r="14" spans="1:16" ht="12.75" customHeight="1" thickBot="1" x14ac:dyDescent="0.25">
      <c r="A14" s="43" t="str">
        <f t="shared" si="0"/>
        <v> AN 99.90 </v>
      </c>
      <c r="B14" s="5" t="str">
        <f t="shared" si="1"/>
        <v>I</v>
      </c>
      <c r="C14" s="43">
        <f t="shared" si="2"/>
        <v>36825.579100000003</v>
      </c>
      <c r="D14" s="21" t="str">
        <f t="shared" si="3"/>
        <v>vis</v>
      </c>
      <c r="E14" s="51">
        <f>VLOOKUP(C14,Active!C$21:E$974,3,FALSE)</f>
        <v>-3095.0168418371481</v>
      </c>
      <c r="F14" s="5" t="s">
        <v>1317</v>
      </c>
      <c r="G14" s="21" t="str">
        <f t="shared" si="4"/>
        <v>36825.5791</v>
      </c>
      <c r="H14" s="43">
        <f t="shared" si="5"/>
        <v>-3095</v>
      </c>
      <c r="I14" s="52" t="s">
        <v>2471</v>
      </c>
      <c r="J14" s="53" t="s">
        <v>2472</v>
      </c>
      <c r="K14" s="52">
        <v>-3095</v>
      </c>
      <c r="L14" s="52" t="s">
        <v>2473</v>
      </c>
      <c r="M14" s="53" t="s">
        <v>1492</v>
      </c>
      <c r="N14" s="53"/>
      <c r="O14" s="54" t="s">
        <v>1497</v>
      </c>
      <c r="P14" s="54" t="s">
        <v>1498</v>
      </c>
    </row>
    <row r="15" spans="1:16" ht="12.75" customHeight="1" thickBot="1" x14ac:dyDescent="0.25">
      <c r="A15" s="43" t="str">
        <f t="shared" si="0"/>
        <v> AN 98.283 </v>
      </c>
      <c r="B15" s="5" t="str">
        <f t="shared" si="1"/>
        <v>I</v>
      </c>
      <c r="C15" s="43">
        <f t="shared" si="2"/>
        <v>38256.589999999997</v>
      </c>
      <c r="D15" s="21" t="str">
        <f t="shared" si="3"/>
        <v>vis</v>
      </c>
      <c r="E15" s="51">
        <f>VLOOKUP(C15,Active!C$21:E$974,3,FALSE)</f>
        <v>-2521.0161860133048</v>
      </c>
      <c r="F15" s="5" t="s">
        <v>1317</v>
      </c>
      <c r="G15" s="21" t="str">
        <f t="shared" si="4"/>
        <v>38256.590</v>
      </c>
      <c r="H15" s="43">
        <f t="shared" si="5"/>
        <v>-2521</v>
      </c>
      <c r="I15" s="52" t="s">
        <v>2561</v>
      </c>
      <c r="J15" s="53" t="s">
        <v>2562</v>
      </c>
      <c r="K15" s="52">
        <v>-2521</v>
      </c>
      <c r="L15" s="52" t="s">
        <v>2525</v>
      </c>
      <c r="M15" s="53" t="s">
        <v>1496</v>
      </c>
      <c r="N15" s="53"/>
      <c r="O15" s="54" t="s">
        <v>1497</v>
      </c>
      <c r="P15" s="54" t="s">
        <v>1505</v>
      </c>
    </row>
    <row r="16" spans="1:16" ht="12.75" customHeight="1" thickBot="1" x14ac:dyDescent="0.25">
      <c r="A16" s="43" t="str">
        <f t="shared" si="0"/>
        <v> AN 98.283 </v>
      </c>
      <c r="B16" s="5" t="str">
        <f t="shared" si="1"/>
        <v>I</v>
      </c>
      <c r="C16" s="43">
        <f t="shared" si="2"/>
        <v>38271.561999999998</v>
      </c>
      <c r="D16" s="21" t="str">
        <f t="shared" si="3"/>
        <v>vis</v>
      </c>
      <c r="E16" s="51">
        <f>VLOOKUP(C16,Active!C$21:E$974,3,FALSE)</f>
        <v>-2515.010684714191</v>
      </c>
      <c r="F16" s="5" t="s">
        <v>1317</v>
      </c>
      <c r="G16" s="21" t="str">
        <f t="shared" si="4"/>
        <v>38271.562</v>
      </c>
      <c r="H16" s="43">
        <f t="shared" si="5"/>
        <v>-2515</v>
      </c>
      <c r="I16" s="52" t="s">
        <v>2564</v>
      </c>
      <c r="J16" s="53" t="s">
        <v>2565</v>
      </c>
      <c r="K16" s="52">
        <v>-2515</v>
      </c>
      <c r="L16" s="52" t="s">
        <v>2533</v>
      </c>
      <c r="M16" s="53" t="s">
        <v>1496</v>
      </c>
      <c r="N16" s="53"/>
      <c r="O16" s="54" t="s">
        <v>1497</v>
      </c>
      <c r="P16" s="54" t="s">
        <v>1505</v>
      </c>
    </row>
    <row r="17" spans="1:16" ht="12.75" customHeight="1" thickBot="1" x14ac:dyDescent="0.25">
      <c r="A17" s="43" t="str">
        <f t="shared" si="0"/>
        <v> AN 109.59 </v>
      </c>
      <c r="B17" s="5" t="str">
        <f t="shared" si="1"/>
        <v>I</v>
      </c>
      <c r="C17" s="43">
        <f t="shared" si="2"/>
        <v>38286.521999999997</v>
      </c>
      <c r="D17" s="21" t="str">
        <f t="shared" si="3"/>
        <v>vis</v>
      </c>
      <c r="E17" s="51">
        <f>VLOOKUP(C17,Active!C$21:E$974,3,FALSE)</f>
        <v>-2509.0099968011054</v>
      </c>
      <c r="F17" s="5" t="s">
        <v>1317</v>
      </c>
      <c r="G17" s="21" t="str">
        <f t="shared" si="4"/>
        <v>38286.522</v>
      </c>
      <c r="H17" s="43">
        <f t="shared" si="5"/>
        <v>-2509</v>
      </c>
      <c r="I17" s="52" t="s">
        <v>2568</v>
      </c>
      <c r="J17" s="53" t="s">
        <v>2569</v>
      </c>
      <c r="K17" s="52">
        <v>-2509</v>
      </c>
      <c r="L17" s="52" t="s">
        <v>2560</v>
      </c>
      <c r="M17" s="53" t="s">
        <v>1496</v>
      </c>
      <c r="N17" s="53"/>
      <c r="O17" s="54" t="s">
        <v>1518</v>
      </c>
      <c r="P17" s="54" t="s">
        <v>1519</v>
      </c>
    </row>
    <row r="18" spans="1:16" ht="12.75" customHeight="1" thickBot="1" x14ac:dyDescent="0.25">
      <c r="A18" s="43" t="str">
        <f t="shared" si="0"/>
        <v> AN 99.90 </v>
      </c>
      <c r="B18" s="5" t="str">
        <f t="shared" si="1"/>
        <v>I</v>
      </c>
      <c r="C18" s="43">
        <f t="shared" si="2"/>
        <v>38291.508000000002</v>
      </c>
      <c r="D18" s="21" t="str">
        <f t="shared" si="3"/>
        <v>vis</v>
      </c>
      <c r="E18" s="51">
        <f>VLOOKUP(C18,Active!C$21:E$974,3,FALSE)</f>
        <v>-2507.0100349070763</v>
      </c>
      <c r="F18" s="5" t="s">
        <v>1317</v>
      </c>
      <c r="G18" s="21" t="str">
        <f t="shared" si="4"/>
        <v>38291.508</v>
      </c>
      <c r="H18" s="43">
        <f t="shared" si="5"/>
        <v>-2507</v>
      </c>
      <c r="I18" s="52" t="s">
        <v>2570</v>
      </c>
      <c r="J18" s="53" t="s">
        <v>2571</v>
      </c>
      <c r="K18" s="52">
        <v>-2507</v>
      </c>
      <c r="L18" s="52" t="s">
        <v>2560</v>
      </c>
      <c r="M18" s="53" t="s">
        <v>1496</v>
      </c>
      <c r="N18" s="53"/>
      <c r="O18" s="54" t="s">
        <v>1497</v>
      </c>
      <c r="P18" s="54" t="s">
        <v>1498</v>
      </c>
    </row>
    <row r="19" spans="1:16" ht="12.75" customHeight="1" thickBot="1" x14ac:dyDescent="0.25">
      <c r="A19" s="43" t="str">
        <f t="shared" si="0"/>
        <v> AN 99.90 </v>
      </c>
      <c r="B19" s="5" t="str">
        <f t="shared" si="1"/>
        <v>I</v>
      </c>
      <c r="C19" s="43">
        <f t="shared" si="2"/>
        <v>38306.463000000003</v>
      </c>
      <c r="D19" s="21" t="str">
        <f t="shared" si="3"/>
        <v>vis</v>
      </c>
      <c r="E19" s="51">
        <f>VLOOKUP(C19,Active!C$21:E$974,3,FALSE)</f>
        <v>-2501.0113525715001</v>
      </c>
      <c r="F19" s="5" t="s">
        <v>1317</v>
      </c>
      <c r="G19" s="21" t="str">
        <f t="shared" si="4"/>
        <v>38306.463</v>
      </c>
      <c r="H19" s="43">
        <f t="shared" si="5"/>
        <v>-2501</v>
      </c>
      <c r="I19" s="52" t="s">
        <v>2572</v>
      </c>
      <c r="J19" s="53" t="s">
        <v>2573</v>
      </c>
      <c r="K19" s="52">
        <v>-2501</v>
      </c>
      <c r="L19" s="52" t="s">
        <v>2574</v>
      </c>
      <c r="M19" s="53" t="s">
        <v>1496</v>
      </c>
      <c r="N19" s="53"/>
      <c r="O19" s="54" t="s">
        <v>1497</v>
      </c>
      <c r="P19" s="54" t="s">
        <v>1498</v>
      </c>
    </row>
    <row r="20" spans="1:16" ht="12.75" customHeight="1" thickBot="1" x14ac:dyDescent="0.25">
      <c r="A20" s="43" t="str">
        <f t="shared" si="0"/>
        <v> AN 109.59 </v>
      </c>
      <c r="B20" s="5" t="str">
        <f t="shared" si="1"/>
        <v>I</v>
      </c>
      <c r="C20" s="43">
        <f t="shared" si="2"/>
        <v>38316.434000000001</v>
      </c>
      <c r="D20" s="21" t="str">
        <f t="shared" si="3"/>
        <v>vis</v>
      </c>
      <c r="E20" s="51">
        <f>VLOOKUP(C20,Active!C$21:E$974,3,FALSE)</f>
        <v>-2497.0118298989487</v>
      </c>
      <c r="F20" s="5" t="s">
        <v>1317</v>
      </c>
      <c r="G20" s="21" t="str">
        <f t="shared" si="4"/>
        <v>38316.434</v>
      </c>
      <c r="H20" s="43">
        <f t="shared" si="5"/>
        <v>-2497</v>
      </c>
      <c r="I20" s="52" t="s">
        <v>2584</v>
      </c>
      <c r="J20" s="53" t="s">
        <v>2585</v>
      </c>
      <c r="K20" s="52">
        <v>-2497</v>
      </c>
      <c r="L20" s="52" t="s">
        <v>2510</v>
      </c>
      <c r="M20" s="53" t="s">
        <v>1496</v>
      </c>
      <c r="N20" s="53"/>
      <c r="O20" s="54" t="s">
        <v>1518</v>
      </c>
      <c r="P20" s="54" t="s">
        <v>1519</v>
      </c>
    </row>
    <row r="21" spans="1:16" ht="12.75" customHeight="1" thickBot="1" x14ac:dyDescent="0.25">
      <c r="A21" s="43" t="str">
        <f t="shared" si="0"/>
        <v> AN 99.90 </v>
      </c>
      <c r="B21" s="5" t="str">
        <f t="shared" si="1"/>
        <v>I</v>
      </c>
      <c r="C21" s="43">
        <f t="shared" si="2"/>
        <v>38336.377999999997</v>
      </c>
      <c r="D21" s="21" t="str">
        <f t="shared" si="3"/>
        <v>vis</v>
      </c>
      <c r="E21" s="51">
        <f>VLOOKUP(C21,Active!C$21:E$974,3,FALSE)</f>
        <v>-2489.0119823228415</v>
      </c>
      <c r="F21" s="5" t="s">
        <v>1317</v>
      </c>
      <c r="G21" s="21" t="str">
        <f t="shared" si="4"/>
        <v>38336.378</v>
      </c>
      <c r="H21" s="43">
        <f t="shared" si="5"/>
        <v>-2489</v>
      </c>
      <c r="I21" s="52" t="s">
        <v>2592</v>
      </c>
      <c r="J21" s="53" t="s">
        <v>2593</v>
      </c>
      <c r="K21" s="52">
        <v>-2489</v>
      </c>
      <c r="L21" s="52" t="s">
        <v>299</v>
      </c>
      <c r="M21" s="53" t="s">
        <v>1496</v>
      </c>
      <c r="N21" s="53"/>
      <c r="O21" s="54" t="s">
        <v>1497</v>
      </c>
      <c r="P21" s="54" t="s">
        <v>1498</v>
      </c>
    </row>
    <row r="22" spans="1:16" ht="12.75" customHeight="1" thickBot="1" x14ac:dyDescent="0.25">
      <c r="A22" s="43" t="str">
        <f t="shared" si="0"/>
        <v> AN 99.90 </v>
      </c>
      <c r="B22" s="5" t="str">
        <f t="shared" si="1"/>
        <v>I</v>
      </c>
      <c r="C22" s="43">
        <f t="shared" si="2"/>
        <v>38852.428999999996</v>
      </c>
      <c r="D22" s="21" t="str">
        <f t="shared" si="3"/>
        <v>vis</v>
      </c>
      <c r="E22" s="51">
        <f>VLOOKUP(C22,Active!C$21:E$974,3,FALSE)</f>
        <v>-2282.015926291017</v>
      </c>
      <c r="F22" s="5" t="s">
        <v>1317</v>
      </c>
      <c r="G22" s="21" t="str">
        <f t="shared" si="4"/>
        <v>38852.429</v>
      </c>
      <c r="H22" s="43">
        <f t="shared" si="5"/>
        <v>-2282</v>
      </c>
      <c r="I22" s="52" t="s">
        <v>2626</v>
      </c>
      <c r="J22" s="53" t="s">
        <v>2627</v>
      </c>
      <c r="K22" s="52">
        <v>-2282</v>
      </c>
      <c r="L22" s="52" t="s">
        <v>2525</v>
      </c>
      <c r="M22" s="53" t="s">
        <v>1496</v>
      </c>
      <c r="N22" s="53"/>
      <c r="O22" s="54" t="s">
        <v>1497</v>
      </c>
      <c r="P22" s="54" t="s">
        <v>1498</v>
      </c>
    </row>
    <row r="23" spans="1:16" ht="12.75" customHeight="1" thickBot="1" x14ac:dyDescent="0.25">
      <c r="A23" s="43" t="str">
        <f t="shared" si="0"/>
        <v> AN 99.90 </v>
      </c>
      <c r="B23" s="5" t="str">
        <f t="shared" si="1"/>
        <v>I</v>
      </c>
      <c r="C23" s="43">
        <f t="shared" si="2"/>
        <v>38909.773000000001</v>
      </c>
      <c r="D23" s="21" t="str">
        <f t="shared" si="3"/>
        <v>vis</v>
      </c>
      <c r="E23" s="51">
        <f>VLOOKUP(C23,Active!C$21:E$974,3,FALSE)</f>
        <v>-2259.0143589321901</v>
      </c>
      <c r="F23" s="5" t="s">
        <v>1317</v>
      </c>
      <c r="G23" s="21" t="str">
        <f t="shared" si="4"/>
        <v>38909.773</v>
      </c>
      <c r="H23" s="43">
        <f t="shared" si="5"/>
        <v>-2259</v>
      </c>
      <c r="I23" s="52" t="s">
        <v>2633</v>
      </c>
      <c r="J23" s="53" t="s">
        <v>2634</v>
      </c>
      <c r="K23" s="52">
        <v>-2259</v>
      </c>
      <c r="L23" s="52" t="s">
        <v>2635</v>
      </c>
      <c r="M23" s="53" t="s">
        <v>1496</v>
      </c>
      <c r="N23" s="53"/>
      <c r="O23" s="54" t="s">
        <v>1497</v>
      </c>
      <c r="P23" s="54" t="s">
        <v>1498</v>
      </c>
    </row>
    <row r="24" spans="1:16" ht="12.75" customHeight="1" thickBot="1" x14ac:dyDescent="0.25">
      <c r="A24" s="43" t="str">
        <f t="shared" si="0"/>
        <v> AN 109.59 </v>
      </c>
      <c r="B24" s="5" t="str">
        <f t="shared" si="1"/>
        <v>I</v>
      </c>
      <c r="C24" s="43">
        <f t="shared" si="2"/>
        <v>38969.614999999998</v>
      </c>
      <c r="D24" s="21" t="str">
        <f t="shared" si="3"/>
        <v>vis</v>
      </c>
      <c r="E24" s="51">
        <f>VLOOKUP(C24,Active!C$21:E$974,3,FALSE)</f>
        <v>-2235.010805048842</v>
      </c>
      <c r="F24" s="5" t="s">
        <v>1317</v>
      </c>
      <c r="G24" s="21" t="str">
        <f t="shared" si="4"/>
        <v>38969.615</v>
      </c>
      <c r="H24" s="43">
        <f t="shared" si="5"/>
        <v>-2235</v>
      </c>
      <c r="I24" s="52" t="s">
        <v>2638</v>
      </c>
      <c r="J24" s="53" t="s">
        <v>2639</v>
      </c>
      <c r="K24" s="52">
        <v>-2235</v>
      </c>
      <c r="L24" s="52" t="s">
        <v>2533</v>
      </c>
      <c r="M24" s="53" t="s">
        <v>1496</v>
      </c>
      <c r="N24" s="53"/>
      <c r="O24" s="54" t="s">
        <v>1518</v>
      </c>
      <c r="P24" s="54" t="s">
        <v>1519</v>
      </c>
    </row>
    <row r="25" spans="1:16" ht="12.75" customHeight="1" thickBot="1" x14ac:dyDescent="0.25">
      <c r="A25" s="43" t="str">
        <f t="shared" si="0"/>
        <v> AN 99.90 </v>
      </c>
      <c r="B25" s="5" t="str">
        <f t="shared" si="1"/>
        <v>I</v>
      </c>
      <c r="C25" s="43">
        <f t="shared" si="2"/>
        <v>38979.587</v>
      </c>
      <c r="D25" s="21" t="str">
        <f t="shared" si="3"/>
        <v>vis</v>
      </c>
      <c r="E25" s="51">
        <f>VLOOKUP(C25,Active!C$21:E$974,3,FALSE)</f>
        <v>-2231.0108812607868</v>
      </c>
      <c r="F25" s="5" t="s">
        <v>1317</v>
      </c>
      <c r="G25" s="21" t="str">
        <f t="shared" si="4"/>
        <v>38979.587</v>
      </c>
      <c r="H25" s="43">
        <f t="shared" si="5"/>
        <v>-2231</v>
      </c>
      <c r="I25" s="52" t="s">
        <v>2640</v>
      </c>
      <c r="J25" s="53" t="s">
        <v>2641</v>
      </c>
      <c r="K25" s="52">
        <v>-2231</v>
      </c>
      <c r="L25" s="52" t="s">
        <v>2533</v>
      </c>
      <c r="M25" s="53" t="s">
        <v>1496</v>
      </c>
      <c r="N25" s="53"/>
      <c r="O25" s="54" t="s">
        <v>1497</v>
      </c>
      <c r="P25" s="54" t="s">
        <v>1498</v>
      </c>
    </row>
    <row r="26" spans="1:16" ht="12.75" customHeight="1" thickBot="1" x14ac:dyDescent="0.25">
      <c r="A26" s="43" t="str">
        <f t="shared" si="0"/>
        <v> AN 99.90 </v>
      </c>
      <c r="B26" s="5" t="str">
        <f t="shared" si="1"/>
        <v>I</v>
      </c>
      <c r="C26" s="43">
        <f t="shared" si="2"/>
        <v>39019.462</v>
      </c>
      <c r="D26" s="21" t="str">
        <f t="shared" si="3"/>
        <v>vis</v>
      </c>
      <c r="E26" s="51">
        <f>VLOOKUP(C26,Active!C$21:E$974,3,FALSE)</f>
        <v>-2215.0164006100972</v>
      </c>
      <c r="F26" s="5" t="s">
        <v>1317</v>
      </c>
      <c r="G26" s="21" t="str">
        <f t="shared" si="4"/>
        <v>39019.462</v>
      </c>
      <c r="H26" s="43">
        <f t="shared" si="5"/>
        <v>-2215</v>
      </c>
      <c r="I26" s="52" t="s">
        <v>2644</v>
      </c>
      <c r="J26" s="53" t="s">
        <v>2645</v>
      </c>
      <c r="K26" s="52">
        <v>-2215</v>
      </c>
      <c r="L26" s="52" t="s">
        <v>2646</v>
      </c>
      <c r="M26" s="53" t="s">
        <v>1496</v>
      </c>
      <c r="N26" s="53"/>
      <c r="O26" s="54" t="s">
        <v>1497</v>
      </c>
      <c r="P26" s="54" t="s">
        <v>1498</v>
      </c>
    </row>
    <row r="27" spans="1:16" ht="12.75" customHeight="1" thickBot="1" x14ac:dyDescent="0.25">
      <c r="A27" s="43" t="str">
        <f t="shared" si="0"/>
        <v> AN 109.59 </v>
      </c>
      <c r="B27" s="5" t="str">
        <f t="shared" si="1"/>
        <v>I</v>
      </c>
      <c r="C27" s="43">
        <f t="shared" si="2"/>
        <v>39024.449000000001</v>
      </c>
      <c r="D27" s="21" t="str">
        <f t="shared" si="3"/>
        <v>vis</v>
      </c>
      <c r="E27" s="51">
        <f>VLOOKUP(C27,Active!C$21:E$974,3,FALSE)</f>
        <v>-2213.0160376005674</v>
      </c>
      <c r="F27" s="5" t="s">
        <v>1317</v>
      </c>
      <c r="G27" s="21" t="str">
        <f t="shared" si="4"/>
        <v>39024.449</v>
      </c>
      <c r="H27" s="43">
        <f t="shared" si="5"/>
        <v>-2213</v>
      </c>
      <c r="I27" s="52" t="s">
        <v>2647</v>
      </c>
      <c r="J27" s="53" t="s">
        <v>2648</v>
      </c>
      <c r="K27" s="52">
        <v>-2213</v>
      </c>
      <c r="L27" s="52" t="s">
        <v>2525</v>
      </c>
      <c r="M27" s="53" t="s">
        <v>1496</v>
      </c>
      <c r="N27" s="53"/>
      <c r="O27" s="54" t="s">
        <v>1518</v>
      </c>
      <c r="P27" s="54" t="s">
        <v>1519</v>
      </c>
    </row>
    <row r="28" spans="1:16" ht="12.75" customHeight="1" thickBot="1" x14ac:dyDescent="0.25">
      <c r="A28" s="43" t="str">
        <f t="shared" si="0"/>
        <v> AN 109.59 </v>
      </c>
      <c r="B28" s="5" t="str">
        <f t="shared" si="1"/>
        <v>I</v>
      </c>
      <c r="C28" s="43">
        <f t="shared" si="2"/>
        <v>39029.444000000003</v>
      </c>
      <c r="D28" s="21" t="str">
        <f t="shared" si="3"/>
        <v>vis</v>
      </c>
      <c r="E28" s="51">
        <f>VLOOKUP(C28,Active!C$21:E$974,3,FALSE)</f>
        <v>-2211.0124656670191</v>
      </c>
      <c r="F28" s="5" t="s">
        <v>1317</v>
      </c>
      <c r="G28" s="21" t="str">
        <f t="shared" si="4"/>
        <v>39029.444</v>
      </c>
      <c r="H28" s="43">
        <f t="shared" si="5"/>
        <v>-2211</v>
      </c>
      <c r="I28" s="52" t="s">
        <v>2659</v>
      </c>
      <c r="J28" s="53" t="s">
        <v>2660</v>
      </c>
      <c r="K28" s="52">
        <v>-2211</v>
      </c>
      <c r="L28" s="52" t="s">
        <v>2513</v>
      </c>
      <c r="M28" s="53" t="s">
        <v>1496</v>
      </c>
      <c r="N28" s="53"/>
      <c r="O28" s="54" t="s">
        <v>1518</v>
      </c>
      <c r="P28" s="54" t="s">
        <v>1519</v>
      </c>
    </row>
    <row r="29" spans="1:16" ht="12.75" customHeight="1" thickBot="1" x14ac:dyDescent="0.25">
      <c r="A29" s="43" t="str">
        <f t="shared" si="0"/>
        <v> AN 109.59 </v>
      </c>
      <c r="B29" s="5" t="str">
        <f t="shared" si="1"/>
        <v>I</v>
      </c>
      <c r="C29" s="43">
        <f t="shared" si="2"/>
        <v>39034.43</v>
      </c>
      <c r="D29" s="21" t="str">
        <f t="shared" si="3"/>
        <v>vis</v>
      </c>
      <c r="E29" s="51">
        <f>VLOOKUP(C29,Active!C$21:E$974,3,FALSE)</f>
        <v>-2209.0125037729927</v>
      </c>
      <c r="F29" s="5" t="s">
        <v>1317</v>
      </c>
      <c r="G29" s="21" t="str">
        <f t="shared" si="4"/>
        <v>39034.430</v>
      </c>
      <c r="H29" s="43">
        <f t="shared" si="5"/>
        <v>-2209</v>
      </c>
      <c r="I29" s="52" t="s">
        <v>2663</v>
      </c>
      <c r="J29" s="53" t="s">
        <v>2664</v>
      </c>
      <c r="K29" s="52">
        <v>-2209</v>
      </c>
      <c r="L29" s="52" t="s">
        <v>2513</v>
      </c>
      <c r="M29" s="53" t="s">
        <v>1496</v>
      </c>
      <c r="N29" s="53"/>
      <c r="O29" s="54" t="s">
        <v>1518</v>
      </c>
      <c r="P29" s="54" t="s">
        <v>1519</v>
      </c>
    </row>
    <row r="30" spans="1:16" ht="12.75" customHeight="1" thickBot="1" x14ac:dyDescent="0.25">
      <c r="A30" s="43" t="str">
        <f t="shared" si="0"/>
        <v> AN 109.59 </v>
      </c>
      <c r="B30" s="5" t="str">
        <f t="shared" si="1"/>
        <v>I</v>
      </c>
      <c r="C30" s="43">
        <f t="shared" si="2"/>
        <v>39044.398999999998</v>
      </c>
      <c r="D30" s="21" t="str">
        <f t="shared" si="3"/>
        <v>vis</v>
      </c>
      <c r="E30" s="51">
        <f>VLOOKUP(C30,Active!C$21:E$974,3,FALSE)</f>
        <v>-2205.0137833314461</v>
      </c>
      <c r="F30" s="5" t="s">
        <v>1317</v>
      </c>
      <c r="G30" s="21" t="str">
        <f t="shared" si="4"/>
        <v>39044.399</v>
      </c>
      <c r="H30" s="43">
        <f t="shared" si="5"/>
        <v>-2205</v>
      </c>
      <c r="I30" s="52" t="s">
        <v>2671</v>
      </c>
      <c r="J30" s="53" t="s">
        <v>2672</v>
      </c>
      <c r="K30" s="52">
        <v>-2205</v>
      </c>
      <c r="L30" s="52" t="s">
        <v>2541</v>
      </c>
      <c r="M30" s="53" t="s">
        <v>1496</v>
      </c>
      <c r="N30" s="53"/>
      <c r="O30" s="54" t="s">
        <v>1518</v>
      </c>
      <c r="P30" s="54" t="s">
        <v>1519</v>
      </c>
    </row>
    <row r="31" spans="1:16" ht="12.75" customHeight="1" thickBot="1" x14ac:dyDescent="0.25">
      <c r="A31" s="43" t="str">
        <f t="shared" si="0"/>
        <v> AN 101.312 </v>
      </c>
      <c r="B31" s="5" t="str">
        <f t="shared" si="1"/>
        <v>I</v>
      </c>
      <c r="C31" s="43">
        <f t="shared" si="2"/>
        <v>39049.383000000002</v>
      </c>
      <c r="D31" s="21" t="str">
        <f t="shared" si="3"/>
        <v>vis</v>
      </c>
      <c r="E31" s="51">
        <f>VLOOKUP(C31,Active!C$21:E$974,3,FALSE)</f>
        <v>-2203.0146236684213</v>
      </c>
      <c r="F31" s="5" t="s">
        <v>1317</v>
      </c>
      <c r="G31" s="21" t="str">
        <f t="shared" si="4"/>
        <v>39049.383</v>
      </c>
      <c r="H31" s="43">
        <f t="shared" si="5"/>
        <v>-2203</v>
      </c>
      <c r="I31" s="52" t="s">
        <v>2673</v>
      </c>
      <c r="J31" s="53" t="s">
        <v>2674</v>
      </c>
      <c r="K31" s="52">
        <v>-2203</v>
      </c>
      <c r="L31" s="52" t="s">
        <v>2635</v>
      </c>
      <c r="M31" s="53" t="s">
        <v>1496</v>
      </c>
      <c r="N31" s="53"/>
      <c r="O31" s="54" t="s">
        <v>1497</v>
      </c>
      <c r="P31" s="54" t="s">
        <v>1557</v>
      </c>
    </row>
    <row r="32" spans="1:16" ht="12.75" customHeight="1" thickBot="1" x14ac:dyDescent="0.25">
      <c r="A32" s="43" t="str">
        <f t="shared" si="0"/>
        <v> AN 101.312 </v>
      </c>
      <c r="B32" s="5" t="str">
        <f t="shared" si="1"/>
        <v>I</v>
      </c>
      <c r="C32" s="43">
        <f t="shared" si="2"/>
        <v>39049.383000000002</v>
      </c>
      <c r="D32" s="21" t="str">
        <f t="shared" si="3"/>
        <v>vis</v>
      </c>
      <c r="E32" s="51">
        <f>VLOOKUP(C32,Active!C$21:E$974,3,FALSE)</f>
        <v>-2203.0146236684213</v>
      </c>
      <c r="F32" s="5" t="s">
        <v>1317</v>
      </c>
      <c r="G32" s="21" t="str">
        <f t="shared" si="4"/>
        <v>39049.383</v>
      </c>
      <c r="H32" s="43">
        <f t="shared" si="5"/>
        <v>-2203</v>
      </c>
      <c r="I32" s="52" t="s">
        <v>2673</v>
      </c>
      <c r="J32" s="53" t="s">
        <v>2674</v>
      </c>
      <c r="K32" s="52">
        <v>-2203</v>
      </c>
      <c r="L32" s="52" t="s">
        <v>2635</v>
      </c>
      <c r="M32" s="53" t="s">
        <v>1496</v>
      </c>
      <c r="N32" s="53"/>
      <c r="O32" s="54" t="s">
        <v>1497</v>
      </c>
      <c r="P32" s="54" t="s">
        <v>1557</v>
      </c>
    </row>
    <row r="33" spans="1:16" ht="12.75" customHeight="1" thickBot="1" x14ac:dyDescent="0.25">
      <c r="A33" s="43" t="str">
        <f t="shared" si="0"/>
        <v> AN 101.312 </v>
      </c>
      <c r="B33" s="5" t="str">
        <f t="shared" si="1"/>
        <v>I</v>
      </c>
      <c r="C33" s="43">
        <f t="shared" si="2"/>
        <v>39086.775999999998</v>
      </c>
      <c r="D33" s="21" t="str">
        <f t="shared" si="3"/>
        <v>vis</v>
      </c>
      <c r="E33" s="51">
        <f>VLOOKUP(C33,Active!C$21:E$974,3,FALSE)</f>
        <v>-2188.0157116942228</v>
      </c>
      <c r="F33" s="5" t="s">
        <v>1317</v>
      </c>
      <c r="G33" s="21" t="str">
        <f t="shared" si="4"/>
        <v>39086.776</v>
      </c>
      <c r="H33" s="43">
        <f t="shared" si="5"/>
        <v>-2188</v>
      </c>
      <c r="I33" s="52" t="s">
        <v>2678</v>
      </c>
      <c r="J33" s="53" t="s">
        <v>2679</v>
      </c>
      <c r="K33" s="52">
        <v>-2188</v>
      </c>
      <c r="L33" s="52" t="s">
        <v>2680</v>
      </c>
      <c r="M33" s="53" t="s">
        <v>1496</v>
      </c>
      <c r="N33" s="53"/>
      <c r="O33" s="54" t="s">
        <v>1497</v>
      </c>
      <c r="P33" s="54" t="s">
        <v>1557</v>
      </c>
    </row>
    <row r="34" spans="1:16" ht="12.75" customHeight="1" thickBot="1" x14ac:dyDescent="0.25">
      <c r="A34" s="43" t="str">
        <f t="shared" si="0"/>
        <v> AN 109.59 </v>
      </c>
      <c r="B34" s="5" t="str">
        <f t="shared" si="1"/>
        <v>I</v>
      </c>
      <c r="C34" s="43">
        <f t="shared" si="2"/>
        <v>39091.764000000003</v>
      </c>
      <c r="D34" s="21" t="str">
        <f t="shared" si="3"/>
        <v>vis</v>
      </c>
      <c r="E34" s="51">
        <f>VLOOKUP(C34,Active!C$21:E$974,3,FALSE)</f>
        <v>-2186.0149475691892</v>
      </c>
      <c r="F34" s="5" t="s">
        <v>1317</v>
      </c>
      <c r="G34" s="21" t="str">
        <f t="shared" si="4"/>
        <v>39091.764</v>
      </c>
      <c r="H34" s="43">
        <f t="shared" si="5"/>
        <v>-2186</v>
      </c>
      <c r="I34" s="52" t="s">
        <v>2682</v>
      </c>
      <c r="J34" s="53" t="s">
        <v>2683</v>
      </c>
      <c r="K34" s="52">
        <v>-2186</v>
      </c>
      <c r="L34" s="52" t="s">
        <v>2631</v>
      </c>
      <c r="M34" s="53" t="s">
        <v>1496</v>
      </c>
      <c r="N34" s="53"/>
      <c r="O34" s="54" t="s">
        <v>1518</v>
      </c>
      <c r="P34" s="54" t="s">
        <v>1519</v>
      </c>
    </row>
    <row r="35" spans="1:16" ht="12.75" customHeight="1" thickBot="1" x14ac:dyDescent="0.25">
      <c r="A35" s="43" t="str">
        <f t="shared" si="0"/>
        <v> AN 109.59 </v>
      </c>
      <c r="B35" s="5" t="str">
        <f t="shared" si="1"/>
        <v>I</v>
      </c>
      <c r="C35" s="43">
        <f t="shared" si="2"/>
        <v>39094.258999999998</v>
      </c>
      <c r="D35" s="21" t="str">
        <f t="shared" si="3"/>
        <v>vis</v>
      </c>
      <c r="E35" s="51">
        <f>VLOOKUP(C35,Active!C$21:E$974,3,FALSE)</f>
        <v>-2185.0141643911729</v>
      </c>
      <c r="F35" s="5" t="s">
        <v>1317</v>
      </c>
      <c r="G35" s="21" t="str">
        <f t="shared" si="4"/>
        <v>39094.259</v>
      </c>
      <c r="H35" s="43">
        <f t="shared" si="5"/>
        <v>-2185</v>
      </c>
      <c r="I35" s="52" t="s">
        <v>2684</v>
      </c>
      <c r="J35" s="53" t="s">
        <v>2685</v>
      </c>
      <c r="K35" s="52">
        <v>-2185</v>
      </c>
      <c r="L35" s="52" t="s">
        <v>2609</v>
      </c>
      <c r="M35" s="53" t="s">
        <v>1496</v>
      </c>
      <c r="N35" s="53"/>
      <c r="O35" s="54" t="s">
        <v>1518</v>
      </c>
      <c r="P35" s="54" t="s">
        <v>1519</v>
      </c>
    </row>
    <row r="36" spans="1:16" ht="12.75" customHeight="1" thickBot="1" x14ac:dyDescent="0.25">
      <c r="A36" s="43" t="str">
        <f t="shared" si="0"/>
        <v> AN 101.312 </v>
      </c>
      <c r="B36" s="5" t="str">
        <f t="shared" si="1"/>
        <v>I</v>
      </c>
      <c r="C36" s="43">
        <f t="shared" si="2"/>
        <v>39144.116000000002</v>
      </c>
      <c r="D36" s="21" t="str">
        <f t="shared" si="3"/>
        <v>vis</v>
      </c>
      <c r="E36" s="51">
        <f>VLOOKUP(C36,Active!C$21:E$974,3,FALSE)</f>
        <v>-2165.0157487974052</v>
      </c>
      <c r="F36" s="5" t="s">
        <v>1317</v>
      </c>
      <c r="G36" s="21" t="str">
        <f t="shared" si="4"/>
        <v>39144.116</v>
      </c>
      <c r="H36" s="43">
        <f t="shared" si="5"/>
        <v>-2165</v>
      </c>
      <c r="I36" s="52" t="s">
        <v>2686</v>
      </c>
      <c r="J36" s="53" t="s">
        <v>2687</v>
      </c>
      <c r="K36" s="52">
        <v>-2165</v>
      </c>
      <c r="L36" s="52" t="s">
        <v>2680</v>
      </c>
      <c r="M36" s="53" t="s">
        <v>1496</v>
      </c>
      <c r="N36" s="53"/>
      <c r="O36" s="54" t="s">
        <v>1497</v>
      </c>
      <c r="P36" s="54" t="s">
        <v>1557</v>
      </c>
    </row>
    <row r="37" spans="1:16" ht="12.75" customHeight="1" thickBot="1" x14ac:dyDescent="0.25">
      <c r="A37" s="43" t="str">
        <f t="shared" si="0"/>
        <v> AN 101.312 </v>
      </c>
      <c r="B37" s="5" t="str">
        <f t="shared" si="1"/>
        <v>I</v>
      </c>
      <c r="C37" s="43">
        <f t="shared" si="2"/>
        <v>39176.525999999998</v>
      </c>
      <c r="D37" s="21" t="str">
        <f t="shared" si="3"/>
        <v>vis</v>
      </c>
      <c r="E37" s="51">
        <f>VLOOKUP(C37,Active!C$21:E$974,3,FALSE)</f>
        <v>-2152.0155953707272</v>
      </c>
      <c r="F37" s="5" t="s">
        <v>1317</v>
      </c>
      <c r="G37" s="21" t="str">
        <f t="shared" si="4"/>
        <v>39176.526</v>
      </c>
      <c r="H37" s="43">
        <f t="shared" si="5"/>
        <v>-2152</v>
      </c>
      <c r="I37" s="52" t="s">
        <v>2688</v>
      </c>
      <c r="J37" s="53" t="s">
        <v>2689</v>
      </c>
      <c r="K37" s="52">
        <v>-2152</v>
      </c>
      <c r="L37" s="52" t="s">
        <v>2680</v>
      </c>
      <c r="M37" s="53" t="s">
        <v>1496</v>
      </c>
      <c r="N37" s="53"/>
      <c r="O37" s="54" t="s">
        <v>1497</v>
      </c>
      <c r="P37" s="54" t="s">
        <v>1557</v>
      </c>
    </row>
    <row r="38" spans="1:16" ht="12.75" customHeight="1" thickBot="1" x14ac:dyDescent="0.25">
      <c r="A38" s="43" t="str">
        <f t="shared" si="0"/>
        <v> AN 101.312 </v>
      </c>
      <c r="B38" s="5" t="str">
        <f t="shared" si="1"/>
        <v>I</v>
      </c>
      <c r="C38" s="43">
        <f t="shared" si="2"/>
        <v>39231.379000000001</v>
      </c>
      <c r="D38" s="21" t="str">
        <f t="shared" si="3"/>
        <v>vis</v>
      </c>
      <c r="E38" s="51">
        <f>VLOOKUP(C38,Active!C$21:E$974,3,FALSE)</f>
        <v>-2130.0132067279101</v>
      </c>
      <c r="F38" s="5" t="s">
        <v>1317</v>
      </c>
      <c r="G38" s="21" t="str">
        <f t="shared" si="4"/>
        <v>39231.379</v>
      </c>
      <c r="H38" s="43">
        <f t="shared" si="5"/>
        <v>-2130</v>
      </c>
      <c r="I38" s="52" t="s">
        <v>2690</v>
      </c>
      <c r="J38" s="53" t="s">
        <v>2691</v>
      </c>
      <c r="K38" s="52">
        <v>-2130</v>
      </c>
      <c r="L38" s="52" t="s">
        <v>2692</v>
      </c>
      <c r="M38" s="53" t="s">
        <v>1496</v>
      </c>
      <c r="N38" s="53"/>
      <c r="O38" s="54" t="s">
        <v>1497</v>
      </c>
      <c r="P38" s="54" t="s">
        <v>1557</v>
      </c>
    </row>
    <row r="39" spans="1:16" ht="12.75" customHeight="1" thickBot="1" x14ac:dyDescent="0.25">
      <c r="A39" s="43" t="str">
        <f t="shared" si="0"/>
        <v> AN 101.312 </v>
      </c>
      <c r="B39" s="5" t="str">
        <f t="shared" si="1"/>
        <v>I</v>
      </c>
      <c r="C39" s="43">
        <f t="shared" si="2"/>
        <v>39348.544999999998</v>
      </c>
      <c r="D39" s="21" t="str">
        <f t="shared" si="3"/>
        <v>vis</v>
      </c>
      <c r="E39" s="51">
        <f>VLOOKUP(C39,Active!C$21:E$974,3,FALSE)</f>
        <v>-2083.016107795781</v>
      </c>
      <c r="F39" s="5" t="s">
        <v>1317</v>
      </c>
      <c r="G39" s="21" t="str">
        <f t="shared" si="4"/>
        <v>39348.545</v>
      </c>
      <c r="H39" s="43">
        <f t="shared" si="5"/>
        <v>-2083</v>
      </c>
      <c r="I39" s="52" t="s">
        <v>2695</v>
      </c>
      <c r="J39" s="53" t="s">
        <v>2696</v>
      </c>
      <c r="K39" s="52">
        <v>-2083</v>
      </c>
      <c r="L39" s="52" t="s">
        <v>2525</v>
      </c>
      <c r="M39" s="53" t="s">
        <v>1496</v>
      </c>
      <c r="N39" s="53"/>
      <c r="O39" s="54" t="s">
        <v>1497</v>
      </c>
      <c r="P39" s="54" t="s">
        <v>1557</v>
      </c>
    </row>
    <row r="40" spans="1:16" ht="12.75" customHeight="1" thickBot="1" x14ac:dyDescent="0.25">
      <c r="A40" s="43" t="str">
        <f t="shared" si="0"/>
        <v> AN 109.59 </v>
      </c>
      <c r="B40" s="5" t="str">
        <f t="shared" si="1"/>
        <v>I</v>
      </c>
      <c r="C40" s="43">
        <f t="shared" si="2"/>
        <v>39383.451000000001</v>
      </c>
      <c r="D40" s="21" t="str">
        <f t="shared" si="3"/>
        <v>vis</v>
      </c>
      <c r="E40" s="51">
        <f>VLOOKUP(C40,Active!C$21:E$974,3,FALSE)</f>
        <v>-2069.0147700755801</v>
      </c>
      <c r="F40" s="5" t="s">
        <v>1317</v>
      </c>
      <c r="G40" s="21" t="str">
        <f t="shared" si="4"/>
        <v>39383.451</v>
      </c>
      <c r="H40" s="43">
        <f t="shared" si="5"/>
        <v>-2069</v>
      </c>
      <c r="I40" s="52" t="s">
        <v>2698</v>
      </c>
      <c r="J40" s="53" t="s">
        <v>2699</v>
      </c>
      <c r="K40" s="52">
        <v>-2069</v>
      </c>
      <c r="L40" s="52" t="s">
        <v>2631</v>
      </c>
      <c r="M40" s="53" t="s">
        <v>1496</v>
      </c>
      <c r="N40" s="53"/>
      <c r="O40" s="54" t="s">
        <v>1518</v>
      </c>
      <c r="P40" s="54" t="s">
        <v>1519</v>
      </c>
    </row>
    <row r="41" spans="1:16" ht="12.75" customHeight="1" thickBot="1" x14ac:dyDescent="0.25">
      <c r="A41" s="43" t="str">
        <f t="shared" si="0"/>
        <v> AN 109.59 </v>
      </c>
      <c r="B41" s="5" t="str">
        <f t="shared" si="1"/>
        <v>I</v>
      </c>
      <c r="C41" s="43">
        <f t="shared" si="2"/>
        <v>39393.421999999999</v>
      </c>
      <c r="D41" s="21" t="str">
        <f t="shared" si="3"/>
        <v>vis</v>
      </c>
      <c r="E41" s="51">
        <f>VLOOKUP(C41,Active!C$21:E$974,3,FALSE)</f>
        <v>-2065.0152474030288</v>
      </c>
      <c r="F41" s="5" t="s">
        <v>1317</v>
      </c>
      <c r="G41" s="21" t="str">
        <f t="shared" si="4"/>
        <v>39393.422</v>
      </c>
      <c r="H41" s="43">
        <f t="shared" si="5"/>
        <v>-2065</v>
      </c>
      <c r="I41" s="52" t="s">
        <v>2701</v>
      </c>
      <c r="J41" s="53" t="s">
        <v>2702</v>
      </c>
      <c r="K41" s="52">
        <v>-2065</v>
      </c>
      <c r="L41" s="52" t="s">
        <v>2469</v>
      </c>
      <c r="M41" s="53" t="s">
        <v>1496</v>
      </c>
      <c r="N41" s="53"/>
      <c r="O41" s="54" t="s">
        <v>1518</v>
      </c>
      <c r="P41" s="54" t="s">
        <v>1519</v>
      </c>
    </row>
    <row r="42" spans="1:16" ht="12.75" customHeight="1" thickBot="1" x14ac:dyDescent="0.25">
      <c r="A42" s="43" t="str">
        <f t="shared" si="0"/>
        <v> MN 42.385 </v>
      </c>
      <c r="B42" s="5" t="str">
        <f t="shared" si="1"/>
        <v>I</v>
      </c>
      <c r="C42" s="43">
        <f t="shared" si="2"/>
        <v>39403.394999999997</v>
      </c>
      <c r="D42" s="21" t="str">
        <f t="shared" si="3"/>
        <v>vis</v>
      </c>
      <c r="E42" s="51">
        <f>VLOOKUP(C42,Active!C$21:E$974,3,FALSE)</f>
        <v>-2061.0149224994725</v>
      </c>
      <c r="F42" s="5" t="s">
        <v>1317</v>
      </c>
      <c r="G42" s="21" t="str">
        <f t="shared" si="4"/>
        <v>39403.395</v>
      </c>
      <c r="H42" s="43">
        <f t="shared" si="5"/>
        <v>-2061</v>
      </c>
      <c r="I42" s="52" t="s">
        <v>2708</v>
      </c>
      <c r="J42" s="53" t="s">
        <v>2709</v>
      </c>
      <c r="K42" s="52">
        <v>-2061</v>
      </c>
      <c r="L42" s="52" t="s">
        <v>2631</v>
      </c>
      <c r="M42" s="53" t="s">
        <v>1496</v>
      </c>
      <c r="N42" s="53"/>
      <c r="O42" s="54" t="s">
        <v>1518</v>
      </c>
      <c r="P42" s="54" t="s">
        <v>1590</v>
      </c>
    </row>
    <row r="43" spans="1:16" ht="12.75" customHeight="1" thickBot="1" x14ac:dyDescent="0.25">
      <c r="A43" s="43" t="str">
        <f t="shared" si="0"/>
        <v> AN 109.59 </v>
      </c>
      <c r="B43" s="5" t="str">
        <f t="shared" si="1"/>
        <v>I</v>
      </c>
      <c r="C43" s="43">
        <f t="shared" si="2"/>
        <v>39413.355000000003</v>
      </c>
      <c r="D43" s="21" t="str">
        <f t="shared" si="3"/>
        <v>vis</v>
      </c>
      <c r="E43" s="51">
        <f>VLOOKUP(C43,Active!C$21:E$974,3,FALSE)</f>
        <v>-2057.0198120974419</v>
      </c>
      <c r="F43" s="5" t="s">
        <v>1317</v>
      </c>
      <c r="G43" s="21" t="str">
        <f t="shared" si="4"/>
        <v>39413.355</v>
      </c>
      <c r="H43" s="43">
        <f t="shared" si="5"/>
        <v>-2057</v>
      </c>
      <c r="I43" s="52" t="s">
        <v>2710</v>
      </c>
      <c r="J43" s="53" t="s">
        <v>2711</v>
      </c>
      <c r="K43" s="52">
        <v>-2057</v>
      </c>
      <c r="L43" s="52" t="s">
        <v>2712</v>
      </c>
      <c r="M43" s="53" t="s">
        <v>1496</v>
      </c>
      <c r="N43" s="53"/>
      <c r="O43" s="54" t="s">
        <v>1518</v>
      </c>
      <c r="P43" s="54" t="s">
        <v>1519</v>
      </c>
    </row>
    <row r="44" spans="1:16" ht="12.75" customHeight="1" thickBot="1" x14ac:dyDescent="0.25">
      <c r="A44" s="43" t="str">
        <f t="shared" si="0"/>
        <v> AN 104 </v>
      </c>
      <c r="B44" s="5" t="str">
        <f t="shared" si="1"/>
        <v>I</v>
      </c>
      <c r="C44" s="43">
        <f t="shared" si="2"/>
        <v>39435.805</v>
      </c>
      <c r="D44" s="21" t="str">
        <f t="shared" si="3"/>
        <v>vis</v>
      </c>
      <c r="E44" s="51">
        <f>VLOOKUP(C44,Active!C$21:E$974,3,FALSE)</f>
        <v>-2048.0147690727918</v>
      </c>
      <c r="F44" s="5" t="s">
        <v>1317</v>
      </c>
      <c r="G44" s="21" t="str">
        <f t="shared" si="4"/>
        <v>39435.805</v>
      </c>
      <c r="H44" s="43">
        <f t="shared" si="5"/>
        <v>-2048</v>
      </c>
      <c r="I44" s="52" t="s">
        <v>2713</v>
      </c>
      <c r="J44" s="53" t="s">
        <v>2714</v>
      </c>
      <c r="K44" s="52">
        <v>-2048</v>
      </c>
      <c r="L44" s="52" t="s">
        <v>2631</v>
      </c>
      <c r="M44" s="53" t="s">
        <v>1496</v>
      </c>
      <c r="N44" s="53"/>
      <c r="O44" s="54" t="s">
        <v>1497</v>
      </c>
      <c r="P44" s="54" t="s">
        <v>1597</v>
      </c>
    </row>
    <row r="45" spans="1:16" ht="12.75" customHeight="1" thickBot="1" x14ac:dyDescent="0.25">
      <c r="A45" s="43" t="str">
        <f t="shared" si="0"/>
        <v> AN 104 </v>
      </c>
      <c r="B45" s="5" t="str">
        <f t="shared" si="1"/>
        <v>I</v>
      </c>
      <c r="C45" s="43">
        <f t="shared" si="2"/>
        <v>39440.788999999997</v>
      </c>
      <c r="D45" s="21" t="str">
        <f t="shared" si="3"/>
        <v>vis</v>
      </c>
      <c r="E45" s="51">
        <f>VLOOKUP(C45,Active!C$21:E$974,3,FALSE)</f>
        <v>-2046.0156094097699</v>
      </c>
      <c r="F45" s="5" t="s">
        <v>1317</v>
      </c>
      <c r="G45" s="21" t="str">
        <f t="shared" si="4"/>
        <v>39440.789</v>
      </c>
      <c r="H45" s="43">
        <f t="shared" si="5"/>
        <v>-2046</v>
      </c>
      <c r="I45" s="52" t="s">
        <v>2715</v>
      </c>
      <c r="J45" s="53" t="s">
        <v>2716</v>
      </c>
      <c r="K45" s="52">
        <v>-2046</v>
      </c>
      <c r="L45" s="52" t="s">
        <v>2680</v>
      </c>
      <c r="M45" s="53" t="s">
        <v>1496</v>
      </c>
      <c r="N45" s="53"/>
      <c r="O45" s="54" t="s">
        <v>1497</v>
      </c>
      <c r="P45" s="54" t="s">
        <v>1597</v>
      </c>
    </row>
    <row r="46" spans="1:16" ht="12.75" customHeight="1" thickBot="1" x14ac:dyDescent="0.25">
      <c r="A46" s="43" t="str">
        <f t="shared" si="0"/>
        <v> AN 109.59 </v>
      </c>
      <c r="B46" s="5" t="str">
        <f t="shared" si="1"/>
        <v>I</v>
      </c>
      <c r="C46" s="43">
        <f t="shared" si="2"/>
        <v>39495.633000000002</v>
      </c>
      <c r="D46" s="21" t="str">
        <f t="shared" si="3"/>
        <v>vis</v>
      </c>
      <c r="E46" s="51">
        <f>VLOOKUP(C46,Active!C$21:E$974,3,FALSE)</f>
        <v>-2024.0168308064724</v>
      </c>
      <c r="F46" s="5" t="s">
        <v>1317</v>
      </c>
      <c r="G46" s="21" t="str">
        <f t="shared" si="4"/>
        <v>39495.633</v>
      </c>
      <c r="H46" s="43">
        <f t="shared" si="5"/>
        <v>-2024</v>
      </c>
      <c r="I46" s="52" t="s">
        <v>2718</v>
      </c>
      <c r="J46" s="53" t="s">
        <v>2719</v>
      </c>
      <c r="K46" s="52">
        <v>-2024</v>
      </c>
      <c r="L46" s="52" t="s">
        <v>2720</v>
      </c>
      <c r="M46" s="53" t="s">
        <v>1496</v>
      </c>
      <c r="N46" s="53"/>
      <c r="O46" s="54" t="s">
        <v>1518</v>
      </c>
      <c r="P46" s="54" t="s">
        <v>1519</v>
      </c>
    </row>
    <row r="47" spans="1:16" ht="12.75" customHeight="1" thickBot="1" x14ac:dyDescent="0.25">
      <c r="A47" s="43" t="str">
        <f t="shared" si="0"/>
        <v> AN 104 </v>
      </c>
      <c r="B47" s="5" t="str">
        <f t="shared" si="1"/>
        <v>I</v>
      </c>
      <c r="C47" s="43">
        <f t="shared" si="2"/>
        <v>39500.624000000003</v>
      </c>
      <c r="D47" s="21" t="str">
        <f t="shared" si="3"/>
        <v>vis</v>
      </c>
      <c r="E47" s="51">
        <f>VLOOKUP(C47,Active!C$21:E$974,3,FALSE)</f>
        <v>-2022.0148633349334</v>
      </c>
      <c r="F47" s="5" t="s">
        <v>1317</v>
      </c>
      <c r="G47" s="21" t="str">
        <f t="shared" si="4"/>
        <v>39500.624</v>
      </c>
      <c r="H47" s="43">
        <f t="shared" si="5"/>
        <v>-2022</v>
      </c>
      <c r="I47" s="52" t="s">
        <v>2721</v>
      </c>
      <c r="J47" s="53" t="s">
        <v>2722</v>
      </c>
      <c r="K47" s="52">
        <v>-2022</v>
      </c>
      <c r="L47" s="52" t="s">
        <v>2631</v>
      </c>
      <c r="M47" s="53" t="s">
        <v>1496</v>
      </c>
      <c r="N47" s="53"/>
      <c r="O47" s="54" t="s">
        <v>1497</v>
      </c>
      <c r="P47" s="54" t="s">
        <v>1597</v>
      </c>
    </row>
    <row r="48" spans="1:16" ht="12.75" customHeight="1" thickBot="1" x14ac:dyDescent="0.25">
      <c r="A48" s="43" t="str">
        <f t="shared" si="0"/>
        <v> AN 104 </v>
      </c>
      <c r="B48" s="5" t="str">
        <f t="shared" si="1"/>
        <v>I</v>
      </c>
      <c r="C48" s="43">
        <f t="shared" si="2"/>
        <v>39505.605000000003</v>
      </c>
      <c r="D48" s="21" t="str">
        <f t="shared" si="3"/>
        <v>vis</v>
      </c>
      <c r="E48" s="51">
        <f>VLOOKUP(C48,Active!C$21:E$974,3,FALSE)</f>
        <v>-2020.0169070184172</v>
      </c>
      <c r="F48" s="5" t="s">
        <v>1317</v>
      </c>
      <c r="G48" s="21" t="str">
        <f t="shared" si="4"/>
        <v>39505.605</v>
      </c>
      <c r="H48" s="43">
        <f t="shared" si="5"/>
        <v>-2020</v>
      </c>
      <c r="I48" s="52" t="s">
        <v>2723</v>
      </c>
      <c r="J48" s="53" t="s">
        <v>2724</v>
      </c>
      <c r="K48" s="52">
        <v>-2020</v>
      </c>
      <c r="L48" s="52" t="s">
        <v>2720</v>
      </c>
      <c r="M48" s="53" t="s">
        <v>1496</v>
      </c>
      <c r="N48" s="53"/>
      <c r="O48" s="54" t="s">
        <v>1497</v>
      </c>
      <c r="P48" s="54" t="s">
        <v>1597</v>
      </c>
    </row>
    <row r="49" spans="1:16" ht="12.75" customHeight="1" thickBot="1" x14ac:dyDescent="0.25">
      <c r="A49" s="43" t="str">
        <f t="shared" si="0"/>
        <v> AN 109.59 </v>
      </c>
      <c r="B49" s="5" t="str">
        <f t="shared" si="1"/>
        <v>I</v>
      </c>
      <c r="C49" s="43">
        <f t="shared" si="2"/>
        <v>39762.392999999996</v>
      </c>
      <c r="D49" s="21" t="str">
        <f t="shared" si="3"/>
        <v>vis</v>
      </c>
      <c r="E49" s="51">
        <f>VLOOKUP(C49,Active!C$21:E$974,3,FALSE)</f>
        <v>-1917.0152594364945</v>
      </c>
      <c r="F49" s="5" t="s">
        <v>1317</v>
      </c>
      <c r="G49" s="21" t="str">
        <f t="shared" si="4"/>
        <v>39762.393</v>
      </c>
      <c r="H49" s="43">
        <f t="shared" si="5"/>
        <v>-1917</v>
      </c>
      <c r="I49" s="52" t="s">
        <v>623</v>
      </c>
      <c r="J49" s="53" t="s">
        <v>624</v>
      </c>
      <c r="K49" s="52">
        <v>-1917</v>
      </c>
      <c r="L49" s="52" t="s">
        <v>2469</v>
      </c>
      <c r="M49" s="53" t="s">
        <v>1496</v>
      </c>
      <c r="N49" s="53"/>
      <c r="O49" s="54" t="s">
        <v>1518</v>
      </c>
      <c r="P49" s="54" t="s">
        <v>1519</v>
      </c>
    </row>
    <row r="50" spans="1:16" ht="12.75" customHeight="1" thickBot="1" x14ac:dyDescent="0.25">
      <c r="A50" s="43" t="str">
        <f t="shared" si="0"/>
        <v> AN 109.59 </v>
      </c>
      <c r="B50" s="5" t="str">
        <f t="shared" si="1"/>
        <v>I</v>
      </c>
      <c r="C50" s="43">
        <f t="shared" si="2"/>
        <v>39777.353000000003</v>
      </c>
      <c r="D50" s="21" t="str">
        <f t="shared" si="3"/>
        <v>vis</v>
      </c>
      <c r="E50" s="51">
        <f>VLOOKUP(C50,Active!C$21:E$974,3,FALSE)</f>
        <v>-1911.0145715234057</v>
      </c>
      <c r="F50" s="5" t="s">
        <v>1317</v>
      </c>
      <c r="G50" s="21" t="str">
        <f t="shared" si="4"/>
        <v>39777.353</v>
      </c>
      <c r="H50" s="43">
        <f t="shared" si="5"/>
        <v>-1911</v>
      </c>
      <c r="I50" s="52" t="s">
        <v>626</v>
      </c>
      <c r="J50" s="53" t="s">
        <v>627</v>
      </c>
      <c r="K50" s="52">
        <v>-1911</v>
      </c>
      <c r="L50" s="52" t="s">
        <v>2635</v>
      </c>
      <c r="M50" s="53" t="s">
        <v>1496</v>
      </c>
      <c r="N50" s="53"/>
      <c r="O50" s="54" t="s">
        <v>1518</v>
      </c>
      <c r="P50" s="54" t="s">
        <v>1519</v>
      </c>
    </row>
    <row r="51" spans="1:16" ht="12.75" customHeight="1" thickBot="1" x14ac:dyDescent="0.25">
      <c r="A51" s="43" t="str">
        <f t="shared" si="0"/>
        <v> AN 109.59 </v>
      </c>
      <c r="B51" s="5" t="str">
        <f t="shared" si="1"/>
        <v>I</v>
      </c>
      <c r="C51" s="43">
        <f t="shared" si="2"/>
        <v>39834.688000000002</v>
      </c>
      <c r="D51" s="21" t="str">
        <f t="shared" si="3"/>
        <v>vis</v>
      </c>
      <c r="E51" s="51">
        <f>VLOOKUP(C51,Active!C$21:E$974,3,FALSE)</f>
        <v>-1888.016614204101</v>
      </c>
      <c r="F51" s="5" t="s">
        <v>1317</v>
      </c>
      <c r="G51" s="21" t="str">
        <f t="shared" si="4"/>
        <v>39834.688</v>
      </c>
      <c r="H51" s="43">
        <f t="shared" si="5"/>
        <v>-1888</v>
      </c>
      <c r="I51" s="52" t="s">
        <v>632</v>
      </c>
      <c r="J51" s="53" t="s">
        <v>633</v>
      </c>
      <c r="K51" s="52">
        <v>-1888</v>
      </c>
      <c r="L51" s="52" t="s">
        <v>2646</v>
      </c>
      <c r="M51" s="53" t="s">
        <v>1496</v>
      </c>
      <c r="N51" s="53"/>
      <c r="O51" s="54" t="s">
        <v>1518</v>
      </c>
      <c r="P51" s="54" t="s">
        <v>1519</v>
      </c>
    </row>
    <row r="52" spans="1:16" ht="12.75" customHeight="1" thickBot="1" x14ac:dyDescent="0.25">
      <c r="A52" s="43" t="str">
        <f t="shared" si="0"/>
        <v> AN 109.59 </v>
      </c>
      <c r="B52" s="5" t="str">
        <f t="shared" si="1"/>
        <v>I</v>
      </c>
      <c r="C52" s="43">
        <f t="shared" si="2"/>
        <v>39839.673999999999</v>
      </c>
      <c r="D52" s="21" t="str">
        <f t="shared" si="3"/>
        <v>vis</v>
      </c>
      <c r="E52" s="51">
        <f>VLOOKUP(C52,Active!C$21:E$974,3,FALSE)</f>
        <v>-1886.016652310075</v>
      </c>
      <c r="F52" s="5" t="s">
        <v>1317</v>
      </c>
      <c r="G52" s="21" t="str">
        <f t="shared" si="4"/>
        <v>39839.674</v>
      </c>
      <c r="H52" s="43">
        <f t="shared" si="5"/>
        <v>-1886</v>
      </c>
      <c r="I52" s="52" t="s">
        <v>636</v>
      </c>
      <c r="J52" s="53" t="s">
        <v>637</v>
      </c>
      <c r="K52" s="52">
        <v>-1886</v>
      </c>
      <c r="L52" s="52" t="s">
        <v>2720</v>
      </c>
      <c r="M52" s="53" t="s">
        <v>1496</v>
      </c>
      <c r="N52" s="53"/>
      <c r="O52" s="54" t="s">
        <v>1518</v>
      </c>
      <c r="P52" s="54" t="s">
        <v>1519</v>
      </c>
    </row>
    <row r="53" spans="1:16" ht="12.75" customHeight="1" thickBot="1" x14ac:dyDescent="0.25">
      <c r="A53" s="43" t="str">
        <f t="shared" si="0"/>
        <v> AN 109.59 </v>
      </c>
      <c r="B53" s="5" t="str">
        <f t="shared" si="1"/>
        <v>I</v>
      </c>
      <c r="C53" s="43">
        <f t="shared" si="2"/>
        <v>39844.665999999997</v>
      </c>
      <c r="D53" s="21" t="str">
        <f t="shared" si="3"/>
        <v>vis</v>
      </c>
      <c r="E53" s="51">
        <f>VLOOKUP(C53,Active!C$21:E$974,3,FALSE)</f>
        <v>-1884.0142837230351</v>
      </c>
      <c r="F53" s="5" t="s">
        <v>1317</v>
      </c>
      <c r="G53" s="21" t="str">
        <f t="shared" si="4"/>
        <v>39844.666</v>
      </c>
      <c r="H53" s="43">
        <f t="shared" si="5"/>
        <v>-1884</v>
      </c>
      <c r="I53" s="52" t="s">
        <v>638</v>
      </c>
      <c r="J53" s="53" t="s">
        <v>639</v>
      </c>
      <c r="K53" s="52">
        <v>-1884</v>
      </c>
      <c r="L53" s="52" t="s">
        <v>2635</v>
      </c>
      <c r="M53" s="53" t="s">
        <v>1496</v>
      </c>
      <c r="N53" s="53"/>
      <c r="O53" s="54" t="s">
        <v>1518</v>
      </c>
      <c r="P53" s="54" t="s">
        <v>1519</v>
      </c>
    </row>
    <row r="54" spans="1:16" ht="12.75" customHeight="1" thickBot="1" x14ac:dyDescent="0.25">
      <c r="A54" s="43" t="str">
        <f t="shared" si="0"/>
        <v> AN 108.138 </v>
      </c>
      <c r="B54" s="5" t="str">
        <f t="shared" si="1"/>
        <v>I</v>
      </c>
      <c r="C54" s="43">
        <f t="shared" si="2"/>
        <v>39849.65</v>
      </c>
      <c r="D54" s="21" t="str">
        <f t="shared" si="3"/>
        <v>vis</v>
      </c>
      <c r="E54" s="51">
        <f>VLOOKUP(C54,Active!C$21:E$974,3,FALSE)</f>
        <v>-1882.0151240600105</v>
      </c>
      <c r="F54" s="5" t="s">
        <v>1317</v>
      </c>
      <c r="G54" s="21" t="str">
        <f t="shared" si="4"/>
        <v>39849.650</v>
      </c>
      <c r="H54" s="43">
        <f t="shared" si="5"/>
        <v>-1882</v>
      </c>
      <c r="I54" s="52" t="s">
        <v>640</v>
      </c>
      <c r="J54" s="53" t="s">
        <v>641</v>
      </c>
      <c r="K54" s="52">
        <v>-1882</v>
      </c>
      <c r="L54" s="52" t="s">
        <v>2469</v>
      </c>
      <c r="M54" s="53" t="s">
        <v>1496</v>
      </c>
      <c r="N54" s="53"/>
      <c r="O54" s="54" t="s">
        <v>1497</v>
      </c>
      <c r="P54" s="54" t="s">
        <v>1624</v>
      </c>
    </row>
    <row r="55" spans="1:16" ht="12.75" customHeight="1" thickBot="1" x14ac:dyDescent="0.25">
      <c r="A55" s="43" t="str">
        <f t="shared" si="0"/>
        <v> AN 109.59 </v>
      </c>
      <c r="B55" s="5" t="str">
        <f t="shared" si="1"/>
        <v>I</v>
      </c>
      <c r="C55" s="43">
        <f t="shared" si="2"/>
        <v>39854.629000000001</v>
      </c>
      <c r="D55" s="21" t="str">
        <f t="shared" si="3"/>
        <v>vis</v>
      </c>
      <c r="E55" s="51">
        <f>VLOOKUP(C55,Active!C$21:E$974,3,FALSE)</f>
        <v>-1880.017969974499</v>
      </c>
      <c r="F55" s="5" t="s">
        <v>1317</v>
      </c>
      <c r="G55" s="21" t="str">
        <f t="shared" si="4"/>
        <v>39854.629</v>
      </c>
      <c r="H55" s="43">
        <f t="shared" si="5"/>
        <v>-1880</v>
      </c>
      <c r="I55" s="52" t="s">
        <v>642</v>
      </c>
      <c r="J55" s="53" t="s">
        <v>643</v>
      </c>
      <c r="K55" s="52">
        <v>-1880</v>
      </c>
      <c r="L55" s="52" t="s">
        <v>644</v>
      </c>
      <c r="M55" s="53" t="s">
        <v>1496</v>
      </c>
      <c r="N55" s="53"/>
      <c r="O55" s="54" t="s">
        <v>1518</v>
      </c>
      <c r="P55" s="54" t="s">
        <v>1519</v>
      </c>
    </row>
    <row r="56" spans="1:16" ht="12.75" customHeight="1" thickBot="1" x14ac:dyDescent="0.25">
      <c r="A56" s="43" t="str">
        <f t="shared" si="0"/>
        <v> AN 109.59 </v>
      </c>
      <c r="B56" s="5" t="str">
        <f t="shared" si="1"/>
        <v>I</v>
      </c>
      <c r="C56" s="43">
        <f t="shared" si="2"/>
        <v>39859.622000000003</v>
      </c>
      <c r="D56" s="21" t="str">
        <f t="shared" si="3"/>
        <v>vis</v>
      </c>
      <c r="E56" s="51">
        <f>VLOOKUP(C56,Active!C$21:E$974,3,FALSE)</f>
        <v>-1878.0152002719553</v>
      </c>
      <c r="F56" s="5" t="s">
        <v>1317</v>
      </c>
      <c r="G56" s="21" t="str">
        <f t="shared" si="4"/>
        <v>39859.622</v>
      </c>
      <c r="H56" s="43">
        <f t="shared" si="5"/>
        <v>-1878</v>
      </c>
      <c r="I56" s="52" t="s">
        <v>648</v>
      </c>
      <c r="J56" s="53" t="s">
        <v>649</v>
      </c>
      <c r="K56" s="52">
        <v>-1878</v>
      </c>
      <c r="L56" s="52" t="s">
        <v>2469</v>
      </c>
      <c r="M56" s="53" t="s">
        <v>1496</v>
      </c>
      <c r="N56" s="53"/>
      <c r="O56" s="54" t="s">
        <v>1518</v>
      </c>
      <c r="P56" s="54" t="s">
        <v>1519</v>
      </c>
    </row>
    <row r="57" spans="1:16" ht="12.75" customHeight="1" thickBot="1" x14ac:dyDescent="0.25">
      <c r="A57" s="43" t="str">
        <f t="shared" si="0"/>
        <v> PZ 10.264 </v>
      </c>
      <c r="B57" s="5" t="str">
        <f t="shared" si="1"/>
        <v>I</v>
      </c>
      <c r="C57" s="43">
        <f t="shared" si="2"/>
        <v>39929.413</v>
      </c>
      <c r="D57" s="21" t="str">
        <f t="shared" si="3"/>
        <v>vis</v>
      </c>
      <c r="E57" s="51">
        <f>VLOOKUP(C57,Active!C$21:E$974,3,FALSE)</f>
        <v>-1850.0209482571031</v>
      </c>
      <c r="F57" s="5" t="s">
        <v>1317</v>
      </c>
      <c r="G57" s="21" t="str">
        <f t="shared" si="4"/>
        <v>39929.413</v>
      </c>
      <c r="H57" s="43">
        <f t="shared" si="5"/>
        <v>-1850</v>
      </c>
      <c r="I57" s="52" t="s">
        <v>664</v>
      </c>
      <c r="J57" s="53" t="s">
        <v>665</v>
      </c>
      <c r="K57" s="52">
        <v>-1850</v>
      </c>
      <c r="L57" s="52" t="s">
        <v>666</v>
      </c>
      <c r="M57" s="53" t="s">
        <v>1496</v>
      </c>
      <c r="N57" s="53"/>
      <c r="O57" s="54" t="s">
        <v>1633</v>
      </c>
      <c r="P57" s="54" t="s">
        <v>1634</v>
      </c>
    </row>
    <row r="58" spans="1:16" ht="12.75" customHeight="1" thickBot="1" x14ac:dyDescent="0.25">
      <c r="A58" s="43" t="str">
        <f t="shared" si="0"/>
        <v> PZ 10.264 </v>
      </c>
      <c r="B58" s="5" t="str">
        <f t="shared" si="1"/>
        <v>I</v>
      </c>
      <c r="C58" s="43">
        <f t="shared" si="2"/>
        <v>39939.400999999998</v>
      </c>
      <c r="D58" s="21" t="str">
        <f t="shared" si="3"/>
        <v>vis</v>
      </c>
      <c r="E58" s="51">
        <f>VLOOKUP(C58,Active!C$21:E$974,3,FALSE)</f>
        <v>-1846.0146066210141</v>
      </c>
      <c r="F58" s="5" t="s">
        <v>1317</v>
      </c>
      <c r="G58" s="21" t="str">
        <f t="shared" si="4"/>
        <v>39939.401</v>
      </c>
      <c r="H58" s="43">
        <f t="shared" si="5"/>
        <v>-1846</v>
      </c>
      <c r="I58" s="52" t="s">
        <v>669</v>
      </c>
      <c r="J58" s="53" t="s">
        <v>670</v>
      </c>
      <c r="K58" s="52">
        <v>-1846</v>
      </c>
      <c r="L58" s="52" t="s">
        <v>2635</v>
      </c>
      <c r="M58" s="53" t="s">
        <v>1496</v>
      </c>
      <c r="N58" s="53"/>
      <c r="O58" s="54" t="s">
        <v>1633</v>
      </c>
      <c r="P58" s="54" t="s">
        <v>1634</v>
      </c>
    </row>
    <row r="59" spans="1:16" ht="12.75" customHeight="1" thickBot="1" x14ac:dyDescent="0.25">
      <c r="A59" s="43" t="str">
        <f t="shared" si="0"/>
        <v> PZ 10.264 </v>
      </c>
      <c r="B59" s="5" t="str">
        <f t="shared" si="1"/>
        <v>I</v>
      </c>
      <c r="C59" s="43">
        <f t="shared" si="2"/>
        <v>39944.387999999999</v>
      </c>
      <c r="D59" s="21" t="str">
        <f t="shared" si="3"/>
        <v>vis</v>
      </c>
      <c r="E59" s="51">
        <f>VLOOKUP(C59,Active!C$21:E$974,3,FALSE)</f>
        <v>-1844.0142436114841</v>
      </c>
      <c r="F59" s="5" t="s">
        <v>1317</v>
      </c>
      <c r="G59" s="21" t="str">
        <f t="shared" si="4"/>
        <v>39944.388</v>
      </c>
      <c r="H59" s="43">
        <f t="shared" si="5"/>
        <v>-1844</v>
      </c>
      <c r="I59" s="52" t="s">
        <v>671</v>
      </c>
      <c r="J59" s="53" t="s">
        <v>672</v>
      </c>
      <c r="K59" s="52">
        <v>-1844</v>
      </c>
      <c r="L59" s="52" t="s">
        <v>2635</v>
      </c>
      <c r="M59" s="53" t="s">
        <v>1496</v>
      </c>
      <c r="N59" s="53"/>
      <c r="O59" s="54" t="s">
        <v>1633</v>
      </c>
      <c r="P59" s="54" t="s">
        <v>1634</v>
      </c>
    </row>
    <row r="60" spans="1:16" ht="12.75" customHeight="1" thickBot="1" x14ac:dyDescent="0.25">
      <c r="A60" s="43" t="str">
        <f t="shared" si="0"/>
        <v> PZ 10.264 </v>
      </c>
      <c r="B60" s="5" t="str">
        <f t="shared" si="1"/>
        <v>I</v>
      </c>
      <c r="C60" s="43">
        <f t="shared" si="2"/>
        <v>40086.4908</v>
      </c>
      <c r="D60" s="21" t="str">
        <f t="shared" si="3"/>
        <v>vis</v>
      </c>
      <c r="E60" s="51">
        <f>VLOOKUP(C60,Active!C$21:E$974,3,FALSE)</f>
        <v>-1787.0146076238022</v>
      </c>
      <c r="F60" s="5" t="s">
        <v>1317</v>
      </c>
      <c r="G60" s="21" t="str">
        <f t="shared" si="4"/>
        <v>40086.4908</v>
      </c>
      <c r="H60" s="43">
        <f t="shared" si="5"/>
        <v>-1787</v>
      </c>
      <c r="I60" s="52" t="s">
        <v>673</v>
      </c>
      <c r="J60" s="53" t="s">
        <v>674</v>
      </c>
      <c r="K60" s="52">
        <v>-1787</v>
      </c>
      <c r="L60" s="52" t="s">
        <v>675</v>
      </c>
      <c r="M60" s="53" t="s">
        <v>105</v>
      </c>
      <c r="N60" s="53"/>
      <c r="O60" s="54" t="s">
        <v>1633</v>
      </c>
      <c r="P60" s="54" t="s">
        <v>1634</v>
      </c>
    </row>
    <row r="61" spans="1:16" ht="12.75" customHeight="1" thickBot="1" x14ac:dyDescent="0.25">
      <c r="A61" s="43" t="str">
        <f t="shared" si="0"/>
        <v> PZ 10.264 </v>
      </c>
      <c r="B61" s="5" t="str">
        <f t="shared" si="1"/>
        <v>I</v>
      </c>
      <c r="C61" s="43">
        <f t="shared" si="2"/>
        <v>40086.495699999999</v>
      </c>
      <c r="D61" s="21" t="str">
        <f t="shared" si="3"/>
        <v>vis</v>
      </c>
      <c r="E61" s="51">
        <f>VLOOKUP(C61,Active!C$21:E$974,3,FALSE)</f>
        <v>-1787.0126421578414</v>
      </c>
      <c r="F61" s="5" t="s">
        <v>1317</v>
      </c>
      <c r="G61" s="21" t="str">
        <f t="shared" si="4"/>
        <v>40086.4957</v>
      </c>
      <c r="H61" s="43">
        <f t="shared" si="5"/>
        <v>-1787</v>
      </c>
      <c r="I61" s="52" t="s">
        <v>677</v>
      </c>
      <c r="J61" s="53" t="s">
        <v>678</v>
      </c>
      <c r="K61" s="52">
        <v>-1787</v>
      </c>
      <c r="L61" s="52" t="s">
        <v>679</v>
      </c>
      <c r="M61" s="53" t="s">
        <v>1496</v>
      </c>
      <c r="N61" s="53"/>
      <c r="O61" s="54" t="s">
        <v>1633</v>
      </c>
      <c r="P61" s="54" t="s">
        <v>1634</v>
      </c>
    </row>
    <row r="62" spans="1:16" ht="12.75" customHeight="1" thickBot="1" x14ac:dyDescent="0.25">
      <c r="A62" s="43" t="str">
        <f t="shared" si="0"/>
        <v> PZ 10.264 </v>
      </c>
      <c r="B62" s="5" t="str">
        <f t="shared" si="1"/>
        <v>I</v>
      </c>
      <c r="C62" s="43">
        <f t="shared" si="2"/>
        <v>40096.462</v>
      </c>
      <c r="D62" s="21" t="str">
        <f t="shared" si="3"/>
        <v>vis</v>
      </c>
      <c r="E62" s="51">
        <f>VLOOKUP(C62,Active!C$21:E$974,3,FALSE)</f>
        <v>-1783.0150047281493</v>
      </c>
      <c r="F62" s="5" t="s">
        <v>1317</v>
      </c>
      <c r="G62" s="21" t="str">
        <f t="shared" si="4"/>
        <v>40096.4620</v>
      </c>
      <c r="H62" s="43">
        <f t="shared" si="5"/>
        <v>-1783</v>
      </c>
      <c r="I62" s="52" t="s">
        <v>681</v>
      </c>
      <c r="J62" s="53" t="s">
        <v>682</v>
      </c>
      <c r="K62" s="52">
        <v>-1783</v>
      </c>
      <c r="L62" s="52" t="s">
        <v>683</v>
      </c>
      <c r="M62" s="53" t="s">
        <v>1496</v>
      </c>
      <c r="N62" s="53"/>
      <c r="O62" s="54" t="s">
        <v>1633</v>
      </c>
      <c r="P62" s="54" t="s">
        <v>1634</v>
      </c>
    </row>
    <row r="63" spans="1:16" ht="12.75" customHeight="1" thickBot="1" x14ac:dyDescent="0.25">
      <c r="A63" s="43" t="str">
        <f t="shared" si="0"/>
        <v> PZ 10.264 </v>
      </c>
      <c r="B63" s="5" t="str">
        <f t="shared" si="1"/>
        <v>I</v>
      </c>
      <c r="C63" s="43">
        <f t="shared" si="2"/>
        <v>40101.447</v>
      </c>
      <c r="D63" s="21" t="str">
        <f t="shared" si="3"/>
        <v>vis</v>
      </c>
      <c r="E63" s="51">
        <f>VLOOKUP(C63,Active!C$21:E$974,3,FALSE)</f>
        <v>-1781.0154439496241</v>
      </c>
      <c r="F63" s="5" t="s">
        <v>1317</v>
      </c>
      <c r="G63" s="21" t="str">
        <f t="shared" si="4"/>
        <v>40101.447</v>
      </c>
      <c r="H63" s="43">
        <f t="shared" si="5"/>
        <v>-1781</v>
      </c>
      <c r="I63" s="52" t="s">
        <v>684</v>
      </c>
      <c r="J63" s="53" t="s">
        <v>685</v>
      </c>
      <c r="K63" s="52">
        <v>-1781</v>
      </c>
      <c r="L63" s="52" t="s">
        <v>2680</v>
      </c>
      <c r="M63" s="53" t="s">
        <v>1496</v>
      </c>
      <c r="N63" s="53"/>
      <c r="O63" s="54" t="s">
        <v>1633</v>
      </c>
      <c r="P63" s="54" t="s">
        <v>1634</v>
      </c>
    </row>
    <row r="64" spans="1:16" ht="12.75" customHeight="1" thickBot="1" x14ac:dyDescent="0.25">
      <c r="A64" s="43" t="str">
        <f t="shared" si="0"/>
        <v> PZ 10.264 </v>
      </c>
      <c r="B64" s="5" t="str">
        <f t="shared" si="1"/>
        <v>I</v>
      </c>
      <c r="C64" s="43">
        <f t="shared" si="2"/>
        <v>40101.448299999996</v>
      </c>
      <c r="D64" s="21" t="str">
        <f t="shared" si="3"/>
        <v>vis</v>
      </c>
      <c r="E64" s="51">
        <f>VLOOKUP(C64,Active!C$21:E$974,3,FALSE)</f>
        <v>-1781.0149224994727</v>
      </c>
      <c r="F64" s="5" t="s">
        <v>1317</v>
      </c>
      <c r="G64" s="21" t="str">
        <f t="shared" si="4"/>
        <v>40101.4483</v>
      </c>
      <c r="H64" s="43">
        <f t="shared" si="5"/>
        <v>-1781</v>
      </c>
      <c r="I64" s="52" t="s">
        <v>687</v>
      </c>
      <c r="J64" s="53" t="s">
        <v>688</v>
      </c>
      <c r="K64" s="52">
        <v>-1781</v>
      </c>
      <c r="L64" s="52" t="s">
        <v>630</v>
      </c>
      <c r="M64" s="53" t="s">
        <v>105</v>
      </c>
      <c r="N64" s="53"/>
      <c r="O64" s="54" t="s">
        <v>1633</v>
      </c>
      <c r="P64" s="54" t="s">
        <v>1634</v>
      </c>
    </row>
    <row r="65" spans="1:16" ht="12.75" customHeight="1" thickBot="1" x14ac:dyDescent="0.25">
      <c r="A65" s="43" t="str">
        <f t="shared" si="0"/>
        <v> PZ 10.264 </v>
      </c>
      <c r="B65" s="5" t="str">
        <f t="shared" si="1"/>
        <v>I</v>
      </c>
      <c r="C65" s="43">
        <f t="shared" si="2"/>
        <v>40111.4211</v>
      </c>
      <c r="D65" s="21" t="str">
        <f t="shared" si="3"/>
        <v>vis</v>
      </c>
      <c r="E65" s="51">
        <f>VLOOKUP(C65,Active!C$21:E$974,3,FALSE)</f>
        <v>-1777.0146778190151</v>
      </c>
      <c r="F65" s="5" t="s">
        <v>1317</v>
      </c>
      <c r="G65" s="21" t="str">
        <f t="shared" si="4"/>
        <v>40111.4211</v>
      </c>
      <c r="H65" s="43">
        <f t="shared" si="5"/>
        <v>-1777</v>
      </c>
      <c r="I65" s="52" t="s">
        <v>689</v>
      </c>
      <c r="J65" s="53" t="s">
        <v>690</v>
      </c>
      <c r="K65" s="52">
        <v>-1777</v>
      </c>
      <c r="L65" s="52" t="s">
        <v>691</v>
      </c>
      <c r="M65" s="53" t="s">
        <v>1496</v>
      </c>
      <c r="N65" s="53"/>
      <c r="O65" s="54" t="s">
        <v>1633</v>
      </c>
      <c r="P65" s="54" t="s">
        <v>1634</v>
      </c>
    </row>
    <row r="66" spans="1:16" ht="12.75" customHeight="1" thickBot="1" x14ac:dyDescent="0.25">
      <c r="A66" s="43" t="str">
        <f t="shared" si="0"/>
        <v> PZ 10.264 </v>
      </c>
      <c r="B66" s="5" t="str">
        <f t="shared" si="1"/>
        <v>I</v>
      </c>
      <c r="C66" s="43">
        <f t="shared" si="2"/>
        <v>40116.4211</v>
      </c>
      <c r="D66" s="21" t="str">
        <f t="shared" si="3"/>
        <v>vis</v>
      </c>
      <c r="E66" s="51">
        <f>VLOOKUP(C66,Active!C$21:E$974,3,FALSE)</f>
        <v>-1775.0091003079567</v>
      </c>
      <c r="F66" s="5" t="s">
        <v>1317</v>
      </c>
      <c r="G66" s="21" t="str">
        <f t="shared" si="4"/>
        <v>40116.4211</v>
      </c>
      <c r="H66" s="43">
        <f t="shared" si="5"/>
        <v>-1775</v>
      </c>
      <c r="I66" s="52" t="s">
        <v>692</v>
      </c>
      <c r="J66" s="53" t="s">
        <v>693</v>
      </c>
      <c r="K66" s="52">
        <v>-1775</v>
      </c>
      <c r="L66" s="52" t="s">
        <v>694</v>
      </c>
      <c r="M66" s="53" t="s">
        <v>1496</v>
      </c>
      <c r="N66" s="53"/>
      <c r="O66" s="54" t="s">
        <v>1633</v>
      </c>
      <c r="P66" s="54" t="s">
        <v>1634</v>
      </c>
    </row>
    <row r="67" spans="1:16" ht="12.75" customHeight="1" thickBot="1" x14ac:dyDescent="0.25">
      <c r="A67" s="43" t="str">
        <f t="shared" si="0"/>
        <v> PZ 10.264 </v>
      </c>
      <c r="B67" s="5" t="str">
        <f t="shared" si="1"/>
        <v>I</v>
      </c>
      <c r="C67" s="43">
        <f t="shared" si="2"/>
        <v>40121.388299999999</v>
      </c>
      <c r="D67" s="21" t="str">
        <f t="shared" si="3"/>
        <v>vis</v>
      </c>
      <c r="E67" s="51">
        <f>VLOOKUP(C67,Active!C$21:E$974,3,FALSE)</f>
        <v>-1773.0166793853714</v>
      </c>
      <c r="F67" s="5" t="s">
        <v>1317</v>
      </c>
      <c r="G67" s="21" t="str">
        <f t="shared" si="4"/>
        <v>40121.3883</v>
      </c>
      <c r="H67" s="43">
        <f t="shared" si="5"/>
        <v>-1773</v>
      </c>
      <c r="I67" s="52" t="s">
        <v>695</v>
      </c>
      <c r="J67" s="53" t="s">
        <v>696</v>
      </c>
      <c r="K67" s="52">
        <v>-1773</v>
      </c>
      <c r="L67" s="52" t="s">
        <v>697</v>
      </c>
      <c r="M67" s="53" t="s">
        <v>1496</v>
      </c>
      <c r="N67" s="53"/>
      <c r="O67" s="54" t="s">
        <v>1633</v>
      </c>
      <c r="P67" s="54" t="s">
        <v>1634</v>
      </c>
    </row>
    <row r="68" spans="1:16" ht="12.75" customHeight="1" thickBot="1" x14ac:dyDescent="0.25">
      <c r="A68" s="43" t="str">
        <f t="shared" si="0"/>
        <v> PZ 10.264 </v>
      </c>
      <c r="B68" s="5" t="str">
        <f t="shared" si="1"/>
        <v>I</v>
      </c>
      <c r="C68" s="43">
        <f t="shared" si="2"/>
        <v>40136.35</v>
      </c>
      <c r="D68" s="21" t="str">
        <f t="shared" si="3"/>
        <v>vis</v>
      </c>
      <c r="E68" s="51">
        <f>VLOOKUP(C68,Active!C$21:E$974,3,FALSE)</f>
        <v>-1767.0153095759315</v>
      </c>
      <c r="F68" s="5" t="s">
        <v>1317</v>
      </c>
      <c r="G68" s="21" t="str">
        <f t="shared" si="4"/>
        <v>40136.350</v>
      </c>
      <c r="H68" s="43">
        <f t="shared" si="5"/>
        <v>-1767</v>
      </c>
      <c r="I68" s="52" t="s">
        <v>698</v>
      </c>
      <c r="J68" s="53" t="s">
        <v>699</v>
      </c>
      <c r="K68" s="52">
        <v>-1767</v>
      </c>
      <c r="L68" s="52" t="s">
        <v>2469</v>
      </c>
      <c r="M68" s="53" t="s">
        <v>1496</v>
      </c>
      <c r="N68" s="53"/>
      <c r="O68" s="54" t="s">
        <v>1633</v>
      </c>
      <c r="P68" s="54" t="s">
        <v>1634</v>
      </c>
    </row>
    <row r="69" spans="1:16" ht="12.75" customHeight="1" thickBot="1" x14ac:dyDescent="0.25">
      <c r="A69" s="43" t="str">
        <f t="shared" si="0"/>
        <v> PZ 10.264 </v>
      </c>
      <c r="B69" s="5" t="str">
        <f t="shared" si="1"/>
        <v>I</v>
      </c>
      <c r="C69" s="43">
        <f t="shared" si="2"/>
        <v>40136.354200000002</v>
      </c>
      <c r="D69" s="21" t="str">
        <f t="shared" si="3"/>
        <v>vis</v>
      </c>
      <c r="E69" s="51">
        <f>VLOOKUP(C69,Active!C$21:E$974,3,FALSE)</f>
        <v>-1767.0136248908209</v>
      </c>
      <c r="F69" s="5" t="s">
        <v>1317</v>
      </c>
      <c r="G69" s="21" t="str">
        <f t="shared" si="4"/>
        <v>40136.3542</v>
      </c>
      <c r="H69" s="43">
        <f t="shared" si="5"/>
        <v>-1767</v>
      </c>
      <c r="I69" s="52" t="s">
        <v>700</v>
      </c>
      <c r="J69" s="53" t="s">
        <v>701</v>
      </c>
      <c r="K69" s="52">
        <v>-1767</v>
      </c>
      <c r="L69" s="52" t="s">
        <v>702</v>
      </c>
      <c r="M69" s="53" t="s">
        <v>105</v>
      </c>
      <c r="N69" s="53"/>
      <c r="O69" s="54" t="s">
        <v>1633</v>
      </c>
      <c r="P69" s="54" t="s">
        <v>1634</v>
      </c>
    </row>
    <row r="70" spans="1:16" ht="12.75" customHeight="1" thickBot="1" x14ac:dyDescent="0.25">
      <c r="A70" s="43" t="str">
        <f t="shared" si="0"/>
        <v> PZ 10.264 </v>
      </c>
      <c r="B70" s="5" t="str">
        <f t="shared" si="1"/>
        <v>I</v>
      </c>
      <c r="C70" s="43">
        <f t="shared" si="2"/>
        <v>40141.334999999999</v>
      </c>
      <c r="D70" s="21" t="str">
        <f t="shared" si="3"/>
        <v>vis</v>
      </c>
      <c r="E70" s="51">
        <f>VLOOKUP(C70,Active!C$21:E$974,3,FALSE)</f>
        <v>-1765.0157487974061</v>
      </c>
      <c r="F70" s="5" t="s">
        <v>1317</v>
      </c>
      <c r="G70" s="21" t="str">
        <f t="shared" si="4"/>
        <v>40141.335</v>
      </c>
      <c r="H70" s="43">
        <f t="shared" si="5"/>
        <v>-1765</v>
      </c>
      <c r="I70" s="52" t="s">
        <v>703</v>
      </c>
      <c r="J70" s="53" t="s">
        <v>704</v>
      </c>
      <c r="K70" s="52">
        <v>-1765</v>
      </c>
      <c r="L70" s="52" t="s">
        <v>2680</v>
      </c>
      <c r="M70" s="53" t="s">
        <v>105</v>
      </c>
      <c r="N70" s="53"/>
      <c r="O70" s="54" t="s">
        <v>1633</v>
      </c>
      <c r="P70" s="54" t="s">
        <v>1634</v>
      </c>
    </row>
    <row r="71" spans="1:16" ht="12.75" customHeight="1" thickBot="1" x14ac:dyDescent="0.25">
      <c r="A71" s="43" t="str">
        <f t="shared" si="0"/>
        <v> PZ 10.264 </v>
      </c>
      <c r="B71" s="5" t="str">
        <f t="shared" si="1"/>
        <v>I</v>
      </c>
      <c r="C71" s="43">
        <f t="shared" si="2"/>
        <v>40141.336000000003</v>
      </c>
      <c r="D71" s="21" t="str">
        <f t="shared" si="3"/>
        <v>vis</v>
      </c>
      <c r="E71" s="51">
        <f>VLOOKUP(C71,Active!C$21:E$974,3,FALSE)</f>
        <v>-1765.0153476819023</v>
      </c>
      <c r="F71" s="5" t="s">
        <v>1317</v>
      </c>
      <c r="G71" s="21" t="str">
        <f t="shared" si="4"/>
        <v>40141.336</v>
      </c>
      <c r="H71" s="43">
        <f t="shared" si="5"/>
        <v>-1765</v>
      </c>
      <c r="I71" s="52" t="s">
        <v>705</v>
      </c>
      <c r="J71" s="53" t="s">
        <v>706</v>
      </c>
      <c r="K71" s="52">
        <v>-1765</v>
      </c>
      <c r="L71" s="52" t="s">
        <v>2469</v>
      </c>
      <c r="M71" s="53" t="s">
        <v>1496</v>
      </c>
      <c r="N71" s="53"/>
      <c r="O71" s="54" t="s">
        <v>1633</v>
      </c>
      <c r="P71" s="54" t="s">
        <v>1634</v>
      </c>
    </row>
    <row r="72" spans="1:16" ht="12.75" customHeight="1" thickBot="1" x14ac:dyDescent="0.25">
      <c r="A72" s="43" t="str">
        <f t="shared" si="0"/>
        <v> PZ 10.264 </v>
      </c>
      <c r="B72" s="5" t="str">
        <f t="shared" si="1"/>
        <v>I</v>
      </c>
      <c r="C72" s="43">
        <f t="shared" si="2"/>
        <v>40151.305200000003</v>
      </c>
      <c r="D72" s="21" t="str">
        <f t="shared" si="3"/>
        <v>vis</v>
      </c>
      <c r="E72" s="51">
        <f>VLOOKUP(C72,Active!C$21:E$974,3,FALSE)</f>
        <v>-1761.0165470172542</v>
      </c>
      <c r="F72" s="5" t="s">
        <v>1317</v>
      </c>
      <c r="G72" s="21" t="str">
        <f t="shared" si="4"/>
        <v>40151.3052</v>
      </c>
      <c r="H72" s="43">
        <f t="shared" si="5"/>
        <v>-1761</v>
      </c>
      <c r="I72" s="52" t="s">
        <v>708</v>
      </c>
      <c r="J72" s="53" t="s">
        <v>709</v>
      </c>
      <c r="K72" s="52">
        <v>-1761</v>
      </c>
      <c r="L72" s="52" t="s">
        <v>710</v>
      </c>
      <c r="M72" s="53" t="s">
        <v>1496</v>
      </c>
      <c r="N72" s="53"/>
      <c r="O72" s="54" t="s">
        <v>1633</v>
      </c>
      <c r="P72" s="54" t="s">
        <v>1634</v>
      </c>
    </row>
    <row r="73" spans="1:16" ht="12.75" customHeight="1" thickBot="1" x14ac:dyDescent="0.25">
      <c r="A73" s="43" t="str">
        <f t="shared" si="0"/>
        <v> PZ 10.264 </v>
      </c>
      <c r="B73" s="5" t="str">
        <f t="shared" si="1"/>
        <v>I</v>
      </c>
      <c r="C73" s="43">
        <f t="shared" si="2"/>
        <v>40151.311000000002</v>
      </c>
      <c r="D73" s="21" t="str">
        <f t="shared" si="3"/>
        <v>vis</v>
      </c>
      <c r="E73" s="51">
        <f>VLOOKUP(C73,Active!C$21:E$974,3,FALSE)</f>
        <v>-1761.0142205473417</v>
      </c>
      <c r="F73" s="5" t="s">
        <v>1317</v>
      </c>
      <c r="G73" s="21" t="str">
        <f t="shared" si="4"/>
        <v>40151.311</v>
      </c>
      <c r="H73" s="43">
        <f t="shared" si="5"/>
        <v>-1761</v>
      </c>
      <c r="I73" s="52" t="s">
        <v>711</v>
      </c>
      <c r="J73" s="53" t="s">
        <v>712</v>
      </c>
      <c r="K73" s="52">
        <v>-1761</v>
      </c>
      <c r="L73" s="52" t="s">
        <v>2609</v>
      </c>
      <c r="M73" s="53" t="s">
        <v>1496</v>
      </c>
      <c r="N73" s="53"/>
      <c r="O73" s="54" t="s">
        <v>1633</v>
      </c>
      <c r="P73" s="54" t="s">
        <v>1634</v>
      </c>
    </row>
    <row r="74" spans="1:16" ht="12.75" customHeight="1" thickBot="1" x14ac:dyDescent="0.25">
      <c r="A74" s="43" t="str">
        <f t="shared" si="0"/>
        <v> PZ 10.264 </v>
      </c>
      <c r="B74" s="5" t="str">
        <f t="shared" si="1"/>
        <v>I</v>
      </c>
      <c r="C74" s="43">
        <f t="shared" si="2"/>
        <v>40151.311999999998</v>
      </c>
      <c r="D74" s="21" t="str">
        <f t="shared" si="3"/>
        <v>vis</v>
      </c>
      <c r="E74" s="51">
        <f>VLOOKUP(C74,Active!C$21:E$974,3,FALSE)</f>
        <v>-1761.0138194318408</v>
      </c>
      <c r="F74" s="5" t="s">
        <v>1317</v>
      </c>
      <c r="G74" s="21" t="str">
        <f t="shared" si="4"/>
        <v>40151.312</v>
      </c>
      <c r="H74" s="43">
        <f t="shared" si="5"/>
        <v>-1761</v>
      </c>
      <c r="I74" s="52" t="s">
        <v>713</v>
      </c>
      <c r="J74" s="53" t="s">
        <v>714</v>
      </c>
      <c r="K74" s="52">
        <v>-1761</v>
      </c>
      <c r="L74" s="52" t="s">
        <v>2541</v>
      </c>
      <c r="M74" s="53" t="s">
        <v>1496</v>
      </c>
      <c r="N74" s="53"/>
      <c r="O74" s="54" t="s">
        <v>1633</v>
      </c>
      <c r="P74" s="54" t="s">
        <v>1634</v>
      </c>
    </row>
    <row r="75" spans="1:16" ht="12.75" customHeight="1" thickBot="1" x14ac:dyDescent="0.25">
      <c r="A75" s="43" t="str">
        <f t="shared" ref="A75:A138" si="6">P75</f>
        <v> PZ 10.264 </v>
      </c>
      <c r="B75" s="5" t="str">
        <f t="shared" ref="B75:B138" si="7">IF(H75=INT(H75),"I","II")</f>
        <v>I</v>
      </c>
      <c r="C75" s="43">
        <f t="shared" ref="C75:C138" si="8">1*G75</f>
        <v>40161.281000000003</v>
      </c>
      <c r="D75" s="21" t="str">
        <f t="shared" ref="D75:D138" si="9">VLOOKUP(F75,I$1:J$5,2,FALSE)</f>
        <v>vis</v>
      </c>
      <c r="E75" s="51">
        <f>VLOOKUP(C75,Active!C$21:E$974,3,FALSE)</f>
        <v>-1757.0150989902911</v>
      </c>
      <c r="F75" s="5" t="s">
        <v>1317</v>
      </c>
      <c r="G75" s="21" t="str">
        <f t="shared" ref="G75:G138" si="10">MID(I75,3,LEN(I75)-3)</f>
        <v>40161.281</v>
      </c>
      <c r="H75" s="43">
        <f t="shared" ref="H75:H138" si="11">1*K75</f>
        <v>-1757</v>
      </c>
      <c r="I75" s="52" t="s">
        <v>715</v>
      </c>
      <c r="J75" s="53" t="s">
        <v>716</v>
      </c>
      <c r="K75" s="52">
        <v>-1757</v>
      </c>
      <c r="L75" s="52" t="s">
        <v>2469</v>
      </c>
      <c r="M75" s="53" t="s">
        <v>1496</v>
      </c>
      <c r="N75" s="53"/>
      <c r="O75" s="54" t="s">
        <v>1633</v>
      </c>
      <c r="P75" s="54" t="s">
        <v>1634</v>
      </c>
    </row>
    <row r="76" spans="1:16" ht="12.75" customHeight="1" thickBot="1" x14ac:dyDescent="0.25">
      <c r="A76" s="43" t="str">
        <f t="shared" si="6"/>
        <v> PZ 10.264 </v>
      </c>
      <c r="B76" s="5" t="str">
        <f t="shared" si="7"/>
        <v>I</v>
      </c>
      <c r="C76" s="43">
        <f t="shared" si="8"/>
        <v>40178.733</v>
      </c>
      <c r="D76" s="21" t="str">
        <f t="shared" si="9"/>
        <v>vis</v>
      </c>
      <c r="E76" s="51">
        <f>VLOOKUP(C76,Active!C$21:E$974,3,FALSE)</f>
        <v>-1750.0148312456945</v>
      </c>
      <c r="F76" s="5" t="s">
        <v>1317</v>
      </c>
      <c r="G76" s="21" t="str">
        <f t="shared" si="10"/>
        <v>40178.733</v>
      </c>
      <c r="H76" s="43">
        <f t="shared" si="11"/>
        <v>-1750</v>
      </c>
      <c r="I76" s="52" t="s">
        <v>717</v>
      </c>
      <c r="J76" s="53" t="s">
        <v>718</v>
      </c>
      <c r="K76" s="52">
        <v>-1750</v>
      </c>
      <c r="L76" s="52" t="s">
        <v>2631</v>
      </c>
      <c r="M76" s="53" t="s">
        <v>1496</v>
      </c>
      <c r="N76" s="53"/>
      <c r="O76" s="54" t="s">
        <v>1633</v>
      </c>
      <c r="P76" s="54" t="s">
        <v>1634</v>
      </c>
    </row>
    <row r="77" spans="1:16" ht="12.75" customHeight="1" thickBot="1" x14ac:dyDescent="0.25">
      <c r="A77" s="43" t="str">
        <f t="shared" si="6"/>
        <v> PZ 10.264 </v>
      </c>
      <c r="B77" s="5" t="str">
        <f t="shared" si="7"/>
        <v>I</v>
      </c>
      <c r="C77" s="43">
        <f t="shared" si="8"/>
        <v>40213.637199999997</v>
      </c>
      <c r="D77" s="21" t="str">
        <f t="shared" si="9"/>
        <v>vis</v>
      </c>
      <c r="E77" s="51">
        <f>VLOOKUP(C77,Active!C$21:E$974,3,FALSE)</f>
        <v>-1736.0142155333997</v>
      </c>
      <c r="F77" s="5" t="s">
        <v>1317</v>
      </c>
      <c r="G77" s="21" t="str">
        <f t="shared" si="10"/>
        <v>40213.6372</v>
      </c>
      <c r="H77" s="43">
        <f t="shared" si="11"/>
        <v>-1736</v>
      </c>
      <c r="I77" s="52" t="s">
        <v>719</v>
      </c>
      <c r="J77" s="53" t="s">
        <v>720</v>
      </c>
      <c r="K77" s="52">
        <v>-1736</v>
      </c>
      <c r="L77" s="52" t="s">
        <v>721</v>
      </c>
      <c r="M77" s="53" t="s">
        <v>105</v>
      </c>
      <c r="N77" s="53"/>
      <c r="O77" s="54" t="s">
        <v>1633</v>
      </c>
      <c r="P77" s="54" t="s">
        <v>1634</v>
      </c>
    </row>
    <row r="78" spans="1:16" ht="12.75" customHeight="1" thickBot="1" x14ac:dyDescent="0.25">
      <c r="A78" s="43" t="str">
        <f t="shared" si="6"/>
        <v> PZ 10.264 </v>
      </c>
      <c r="B78" s="5" t="str">
        <f t="shared" si="7"/>
        <v>I</v>
      </c>
      <c r="C78" s="43">
        <f t="shared" si="8"/>
        <v>40228.592499999999</v>
      </c>
      <c r="D78" s="21" t="str">
        <f t="shared" si="9"/>
        <v>vis</v>
      </c>
      <c r="E78" s="51">
        <f>VLOOKUP(C78,Active!C$21:E$974,3,FALSE)</f>
        <v>-1730.0154128631732</v>
      </c>
      <c r="F78" s="5" t="s">
        <v>1317</v>
      </c>
      <c r="G78" s="21" t="str">
        <f t="shared" si="10"/>
        <v>40228.5925</v>
      </c>
      <c r="H78" s="43">
        <f t="shared" si="11"/>
        <v>-1730</v>
      </c>
      <c r="I78" s="52" t="s">
        <v>724</v>
      </c>
      <c r="J78" s="53" t="s">
        <v>725</v>
      </c>
      <c r="K78" s="52">
        <v>-1730</v>
      </c>
      <c r="L78" s="52" t="s">
        <v>726</v>
      </c>
      <c r="M78" s="53" t="s">
        <v>105</v>
      </c>
      <c r="N78" s="53"/>
      <c r="O78" s="54" t="s">
        <v>1633</v>
      </c>
      <c r="P78" s="54" t="s">
        <v>1634</v>
      </c>
    </row>
    <row r="79" spans="1:16" ht="12.75" customHeight="1" thickBot="1" x14ac:dyDescent="0.25">
      <c r="A79" s="43" t="str">
        <f t="shared" si="6"/>
        <v> AN 157.296 </v>
      </c>
      <c r="B79" s="5" t="str">
        <f t="shared" si="7"/>
        <v>I</v>
      </c>
      <c r="C79" s="43">
        <f t="shared" si="8"/>
        <v>40233.580999999998</v>
      </c>
      <c r="D79" s="21" t="str">
        <f t="shared" si="9"/>
        <v>vis</v>
      </c>
      <c r="E79" s="51">
        <f>VLOOKUP(C79,Active!C$21:E$974,3,FALSE)</f>
        <v>-1728.0144481803904</v>
      </c>
      <c r="F79" s="5" t="s">
        <v>1317</v>
      </c>
      <c r="G79" s="21" t="str">
        <f t="shared" si="10"/>
        <v>40233.5810</v>
      </c>
      <c r="H79" s="43">
        <f t="shared" si="11"/>
        <v>-1728</v>
      </c>
      <c r="I79" s="52" t="s">
        <v>727</v>
      </c>
      <c r="J79" s="53" t="s">
        <v>728</v>
      </c>
      <c r="K79" s="52">
        <v>-1728</v>
      </c>
      <c r="L79" s="52" t="s">
        <v>729</v>
      </c>
      <c r="M79" s="53" t="s">
        <v>105</v>
      </c>
      <c r="N79" s="53"/>
      <c r="O79" s="54" t="s">
        <v>1701</v>
      </c>
      <c r="P79" s="54" t="s">
        <v>1702</v>
      </c>
    </row>
    <row r="80" spans="1:16" ht="12.75" customHeight="1" thickBot="1" x14ac:dyDescent="0.25">
      <c r="A80" s="43" t="str">
        <f t="shared" si="6"/>
        <v> AN 157.296 </v>
      </c>
      <c r="B80" s="5" t="str">
        <f t="shared" si="7"/>
        <v>I</v>
      </c>
      <c r="C80" s="43">
        <f t="shared" si="8"/>
        <v>40243.555500000002</v>
      </c>
      <c r="D80" s="21" t="str">
        <f t="shared" si="9"/>
        <v>vis</v>
      </c>
      <c r="E80" s="51">
        <f>VLOOKUP(C80,Active!C$21:E$974,3,FALSE)</f>
        <v>-1724.013521603579</v>
      </c>
      <c r="F80" s="5" t="s">
        <v>1317</v>
      </c>
      <c r="G80" s="21" t="str">
        <f t="shared" si="10"/>
        <v>40243.5555</v>
      </c>
      <c r="H80" s="43">
        <f t="shared" si="11"/>
        <v>-1724</v>
      </c>
      <c r="I80" s="52" t="s">
        <v>730</v>
      </c>
      <c r="J80" s="53" t="s">
        <v>731</v>
      </c>
      <c r="K80" s="52">
        <v>-1724</v>
      </c>
      <c r="L80" s="52" t="s">
        <v>732</v>
      </c>
      <c r="M80" s="53" t="s">
        <v>105</v>
      </c>
      <c r="N80" s="53"/>
      <c r="O80" s="54" t="s">
        <v>1701</v>
      </c>
      <c r="P80" s="54" t="s">
        <v>1702</v>
      </c>
    </row>
    <row r="81" spans="1:16" ht="12.75" customHeight="1" thickBot="1" x14ac:dyDescent="0.25">
      <c r="A81" s="43" t="str">
        <f t="shared" si="6"/>
        <v> AN 157.296 </v>
      </c>
      <c r="B81" s="5" t="str">
        <f t="shared" si="7"/>
        <v>I</v>
      </c>
      <c r="C81" s="43">
        <f t="shared" si="8"/>
        <v>40273.469499999999</v>
      </c>
      <c r="D81" s="21" t="str">
        <f t="shared" si="9"/>
        <v>vis</v>
      </c>
      <c r="E81" s="51">
        <f>VLOOKUP(C81,Active!C$21:E$974,3,FALSE)</f>
        <v>-1712.0145524704208</v>
      </c>
      <c r="F81" s="5" t="s">
        <v>1317</v>
      </c>
      <c r="G81" s="21" t="str">
        <f t="shared" si="10"/>
        <v>40273.4695</v>
      </c>
      <c r="H81" s="43">
        <f t="shared" si="11"/>
        <v>-1712</v>
      </c>
      <c r="I81" s="52" t="s">
        <v>734</v>
      </c>
      <c r="J81" s="53" t="s">
        <v>735</v>
      </c>
      <c r="K81" s="52">
        <v>-1712</v>
      </c>
      <c r="L81" s="52" t="s">
        <v>736</v>
      </c>
      <c r="M81" s="53" t="s">
        <v>105</v>
      </c>
      <c r="N81" s="53"/>
      <c r="O81" s="54" t="s">
        <v>1701</v>
      </c>
      <c r="P81" s="54" t="s">
        <v>1702</v>
      </c>
    </row>
    <row r="82" spans="1:16" ht="12.75" customHeight="1" thickBot="1" x14ac:dyDescent="0.25">
      <c r="A82" s="43" t="str">
        <f t="shared" si="6"/>
        <v> AN 157.296 </v>
      </c>
      <c r="B82" s="5" t="str">
        <f t="shared" si="7"/>
        <v>I</v>
      </c>
      <c r="C82" s="43">
        <f t="shared" si="8"/>
        <v>40283.444000000003</v>
      </c>
      <c r="D82" s="21" t="str">
        <f t="shared" si="9"/>
        <v>vis</v>
      </c>
      <c r="E82" s="51">
        <f>VLOOKUP(C82,Active!C$21:E$974,3,FALSE)</f>
        <v>-1708.0136258936091</v>
      </c>
      <c r="F82" s="5" t="s">
        <v>1317</v>
      </c>
      <c r="G82" s="21" t="str">
        <f t="shared" si="10"/>
        <v>40283.444</v>
      </c>
      <c r="H82" s="43">
        <f t="shared" si="11"/>
        <v>-1708</v>
      </c>
      <c r="I82" s="52" t="s">
        <v>740</v>
      </c>
      <c r="J82" s="53" t="s">
        <v>741</v>
      </c>
      <c r="K82" s="52">
        <v>-1708</v>
      </c>
      <c r="L82" s="52" t="s">
        <v>2541</v>
      </c>
      <c r="M82" s="53" t="s">
        <v>1496</v>
      </c>
      <c r="N82" s="53"/>
      <c r="O82" s="54" t="s">
        <v>1701</v>
      </c>
      <c r="P82" s="54" t="s">
        <v>1702</v>
      </c>
    </row>
    <row r="83" spans="1:16" ht="12.75" customHeight="1" thickBot="1" x14ac:dyDescent="0.25">
      <c r="A83" s="43" t="str">
        <f t="shared" si="6"/>
        <v> AN 157.296 </v>
      </c>
      <c r="B83" s="5" t="str">
        <f t="shared" si="7"/>
        <v>I</v>
      </c>
      <c r="C83" s="43">
        <f t="shared" si="8"/>
        <v>40288.425999999999</v>
      </c>
      <c r="D83" s="21" t="str">
        <f t="shared" si="9"/>
        <v>vis</v>
      </c>
      <c r="E83" s="51">
        <f>VLOOKUP(C83,Active!C$21:E$974,3,FALSE)</f>
        <v>-1706.0152684615921</v>
      </c>
      <c r="F83" s="5" t="s">
        <v>1317</v>
      </c>
      <c r="G83" s="21" t="str">
        <f t="shared" si="10"/>
        <v>40288.426</v>
      </c>
      <c r="H83" s="43">
        <f t="shared" si="11"/>
        <v>-1706</v>
      </c>
      <c r="I83" s="52" t="s">
        <v>742</v>
      </c>
      <c r="J83" s="53" t="s">
        <v>743</v>
      </c>
      <c r="K83" s="52">
        <v>-1706</v>
      </c>
      <c r="L83" s="52" t="s">
        <v>2469</v>
      </c>
      <c r="M83" s="53" t="s">
        <v>1496</v>
      </c>
      <c r="N83" s="53"/>
      <c r="O83" s="54" t="s">
        <v>1701</v>
      </c>
      <c r="P83" s="54" t="s">
        <v>1702</v>
      </c>
    </row>
    <row r="84" spans="1:16" ht="12.75" customHeight="1" thickBot="1" x14ac:dyDescent="0.25">
      <c r="A84" s="43" t="str">
        <f t="shared" si="6"/>
        <v> AN 156.29 </v>
      </c>
      <c r="B84" s="5" t="str">
        <f t="shared" si="7"/>
        <v>I</v>
      </c>
      <c r="C84" s="43">
        <f t="shared" si="8"/>
        <v>40288.427000000003</v>
      </c>
      <c r="D84" s="21" t="str">
        <f t="shared" si="9"/>
        <v>vis</v>
      </c>
      <c r="E84" s="51">
        <f>VLOOKUP(C84,Active!C$21:E$974,3,FALSE)</f>
        <v>-1706.0148673460883</v>
      </c>
      <c r="F84" s="5" t="s">
        <v>1317</v>
      </c>
      <c r="G84" s="21" t="str">
        <f t="shared" si="10"/>
        <v>40288.427</v>
      </c>
      <c r="H84" s="43">
        <f t="shared" si="11"/>
        <v>-1706</v>
      </c>
      <c r="I84" s="52" t="s">
        <v>744</v>
      </c>
      <c r="J84" s="53" t="s">
        <v>745</v>
      </c>
      <c r="K84" s="52">
        <v>-1706</v>
      </c>
      <c r="L84" s="52" t="s">
        <v>2631</v>
      </c>
      <c r="M84" s="53" t="s">
        <v>1496</v>
      </c>
      <c r="N84" s="53"/>
      <c r="O84" s="54" t="s">
        <v>1718</v>
      </c>
      <c r="P84" s="54" t="s">
        <v>1719</v>
      </c>
    </row>
    <row r="85" spans="1:16" ht="12.75" customHeight="1" thickBot="1" x14ac:dyDescent="0.25">
      <c r="A85" s="43" t="str">
        <f t="shared" si="6"/>
        <v> AN 159.60 </v>
      </c>
      <c r="B85" s="5" t="str">
        <f t="shared" si="7"/>
        <v>I</v>
      </c>
      <c r="C85" s="43">
        <f t="shared" si="8"/>
        <v>40318.349000000002</v>
      </c>
      <c r="D85" s="21" t="str">
        <f t="shared" si="9"/>
        <v>vis</v>
      </c>
      <c r="E85" s="51">
        <f>VLOOKUP(C85,Active!C$21:E$974,3,FALSE)</f>
        <v>-1694.0126892889118</v>
      </c>
      <c r="F85" s="5" t="s">
        <v>1317</v>
      </c>
      <c r="G85" s="21" t="str">
        <f t="shared" si="10"/>
        <v>40318.349</v>
      </c>
      <c r="H85" s="43">
        <f t="shared" si="11"/>
        <v>-1694</v>
      </c>
      <c r="I85" s="52" t="s">
        <v>746</v>
      </c>
      <c r="J85" s="53" t="s">
        <v>747</v>
      </c>
      <c r="K85" s="52">
        <v>-1694</v>
      </c>
      <c r="L85" s="52" t="s">
        <v>2537</v>
      </c>
      <c r="M85" s="53" t="s">
        <v>1496</v>
      </c>
      <c r="N85" s="53"/>
      <c r="O85" s="54" t="s">
        <v>1718</v>
      </c>
      <c r="P85" s="54" t="s">
        <v>1723</v>
      </c>
    </row>
    <row r="86" spans="1:16" ht="12.75" customHeight="1" thickBot="1" x14ac:dyDescent="0.25">
      <c r="A86" s="43" t="str">
        <f t="shared" si="6"/>
        <v> BAN 2.127 </v>
      </c>
      <c r="B86" s="5" t="str">
        <f t="shared" si="7"/>
        <v>I</v>
      </c>
      <c r="C86" s="43">
        <f t="shared" si="8"/>
        <v>40380.671999999999</v>
      </c>
      <c r="D86" s="21" t="str">
        <f t="shared" si="9"/>
        <v>vis</v>
      </c>
      <c r="E86" s="51">
        <f>VLOOKUP(C86,Active!C$21:E$974,3,FALSE)</f>
        <v>-1669.0139678445764</v>
      </c>
      <c r="F86" s="5" t="s">
        <v>1317</v>
      </c>
      <c r="G86" s="21" t="str">
        <f t="shared" si="10"/>
        <v>40380.672</v>
      </c>
      <c r="H86" s="43">
        <f t="shared" si="11"/>
        <v>-1669</v>
      </c>
      <c r="I86" s="52" t="s">
        <v>749</v>
      </c>
      <c r="J86" s="53" t="s">
        <v>750</v>
      </c>
      <c r="K86" s="52">
        <v>-1669</v>
      </c>
      <c r="L86" s="52" t="s">
        <v>2609</v>
      </c>
      <c r="M86" s="53" t="s">
        <v>1496</v>
      </c>
      <c r="N86" s="53"/>
      <c r="O86" s="54" t="s">
        <v>1727</v>
      </c>
      <c r="P86" s="54" t="s">
        <v>1728</v>
      </c>
    </row>
    <row r="87" spans="1:16" ht="12.75" customHeight="1" thickBot="1" x14ac:dyDescent="0.25">
      <c r="A87" s="43" t="str">
        <f t="shared" si="6"/>
        <v> BAN 2.127 </v>
      </c>
      <c r="B87" s="5" t="str">
        <f t="shared" si="7"/>
        <v>I</v>
      </c>
      <c r="C87" s="43">
        <f t="shared" si="8"/>
        <v>40425.546999999999</v>
      </c>
      <c r="D87" s="21" t="str">
        <f t="shared" si="9"/>
        <v>vis</v>
      </c>
      <c r="E87" s="51">
        <f>VLOOKUP(C87,Active!C$21:E$974,3,FALSE)</f>
        <v>-1651.0139096828286</v>
      </c>
      <c r="F87" s="5" t="s">
        <v>1317</v>
      </c>
      <c r="G87" s="21" t="str">
        <f t="shared" si="10"/>
        <v>40425.547</v>
      </c>
      <c r="H87" s="43">
        <f t="shared" si="11"/>
        <v>-1651</v>
      </c>
      <c r="I87" s="52" t="s">
        <v>752</v>
      </c>
      <c r="J87" s="53" t="s">
        <v>753</v>
      </c>
      <c r="K87" s="52">
        <v>-1651</v>
      </c>
      <c r="L87" s="52" t="s">
        <v>2609</v>
      </c>
      <c r="M87" s="53" t="s">
        <v>1496</v>
      </c>
      <c r="N87" s="53"/>
      <c r="O87" s="54" t="s">
        <v>1727</v>
      </c>
      <c r="P87" s="54" t="s">
        <v>1728</v>
      </c>
    </row>
    <row r="88" spans="1:16" ht="12.75" customHeight="1" thickBot="1" x14ac:dyDescent="0.25">
      <c r="A88" s="43" t="str">
        <f t="shared" si="6"/>
        <v> BAN 2.127 </v>
      </c>
      <c r="B88" s="5" t="str">
        <f t="shared" si="7"/>
        <v>I</v>
      </c>
      <c r="C88" s="43">
        <f t="shared" si="8"/>
        <v>40430.531999999999</v>
      </c>
      <c r="D88" s="21" t="str">
        <f t="shared" si="9"/>
        <v>vis</v>
      </c>
      <c r="E88" s="51">
        <f>VLOOKUP(C88,Active!C$21:E$974,3,FALSE)</f>
        <v>-1649.0143489043035</v>
      </c>
      <c r="F88" s="5" t="s">
        <v>1317</v>
      </c>
      <c r="G88" s="21" t="str">
        <f t="shared" si="10"/>
        <v>40430.532</v>
      </c>
      <c r="H88" s="43">
        <f t="shared" si="11"/>
        <v>-1649</v>
      </c>
      <c r="I88" s="52" t="s">
        <v>755</v>
      </c>
      <c r="J88" s="53" t="s">
        <v>756</v>
      </c>
      <c r="K88" s="52">
        <v>-1649</v>
      </c>
      <c r="L88" s="52" t="s">
        <v>2635</v>
      </c>
      <c r="M88" s="53" t="s">
        <v>1496</v>
      </c>
      <c r="N88" s="53"/>
      <c r="O88" s="54" t="s">
        <v>1727</v>
      </c>
      <c r="P88" s="54" t="s">
        <v>1728</v>
      </c>
    </row>
    <row r="89" spans="1:16" ht="12.75" customHeight="1" thickBot="1" x14ac:dyDescent="0.25">
      <c r="A89" s="43" t="str">
        <f t="shared" si="6"/>
        <v> BAN 2.127 </v>
      </c>
      <c r="B89" s="5" t="str">
        <f t="shared" si="7"/>
        <v>I</v>
      </c>
      <c r="C89" s="43">
        <f t="shared" si="8"/>
        <v>40440.506000000001</v>
      </c>
      <c r="D89" s="21" t="str">
        <f t="shared" si="9"/>
        <v>vis</v>
      </c>
      <c r="E89" s="51">
        <f>VLOOKUP(C89,Active!C$21:E$974,3,FALSE)</f>
        <v>-1645.0136228852436</v>
      </c>
      <c r="F89" s="5" t="s">
        <v>1317</v>
      </c>
      <c r="G89" s="21" t="str">
        <f t="shared" si="10"/>
        <v>40440.506</v>
      </c>
      <c r="H89" s="43">
        <f t="shared" si="11"/>
        <v>-1645</v>
      </c>
      <c r="I89" s="52" t="s">
        <v>757</v>
      </c>
      <c r="J89" s="53" t="s">
        <v>758</v>
      </c>
      <c r="K89" s="52">
        <v>-1645</v>
      </c>
      <c r="L89" s="52" t="s">
        <v>2541</v>
      </c>
      <c r="M89" s="53" t="s">
        <v>1496</v>
      </c>
      <c r="N89" s="53"/>
      <c r="O89" s="54" t="s">
        <v>1727</v>
      </c>
      <c r="P89" s="54" t="s">
        <v>1728</v>
      </c>
    </row>
    <row r="90" spans="1:16" ht="12.75" customHeight="1" thickBot="1" x14ac:dyDescent="0.25">
      <c r="A90" s="43" t="str">
        <f t="shared" si="6"/>
        <v> BAN 2.127 </v>
      </c>
      <c r="B90" s="5" t="str">
        <f t="shared" si="7"/>
        <v>I</v>
      </c>
      <c r="C90" s="43">
        <f t="shared" si="8"/>
        <v>40440.519500000002</v>
      </c>
      <c r="D90" s="21" t="str">
        <f t="shared" si="9"/>
        <v>vis</v>
      </c>
      <c r="E90" s="51">
        <f>VLOOKUP(C90,Active!C$21:E$974,3,FALSE)</f>
        <v>-1645.0082078259634</v>
      </c>
      <c r="F90" s="5" t="s">
        <v>1317</v>
      </c>
      <c r="G90" s="21" t="str">
        <f t="shared" si="10"/>
        <v>40440.5195</v>
      </c>
      <c r="H90" s="43">
        <f t="shared" si="11"/>
        <v>-1645</v>
      </c>
      <c r="I90" s="52" t="s">
        <v>759</v>
      </c>
      <c r="J90" s="53" t="s">
        <v>760</v>
      </c>
      <c r="K90" s="52">
        <v>-1645</v>
      </c>
      <c r="L90" s="52" t="s">
        <v>761</v>
      </c>
      <c r="M90" s="53" t="s">
        <v>105</v>
      </c>
      <c r="N90" s="53"/>
      <c r="O90" s="54" t="s">
        <v>1727</v>
      </c>
      <c r="P90" s="54" t="s">
        <v>1728</v>
      </c>
    </row>
    <row r="91" spans="1:16" ht="12.75" customHeight="1" thickBot="1" x14ac:dyDescent="0.25">
      <c r="A91" s="43" t="str">
        <f t="shared" si="6"/>
        <v> BAN 2.127 </v>
      </c>
      <c r="B91" s="5" t="str">
        <f t="shared" si="7"/>
        <v>I</v>
      </c>
      <c r="C91" s="43">
        <f t="shared" si="8"/>
        <v>40485.381000000001</v>
      </c>
      <c r="D91" s="21" t="str">
        <f t="shared" si="9"/>
        <v>vis</v>
      </c>
      <c r="E91" s="51">
        <f>VLOOKUP(C91,Active!C$21:E$974,3,FALSE)</f>
        <v>-1627.0135647234958</v>
      </c>
      <c r="F91" s="5" t="s">
        <v>1317</v>
      </c>
      <c r="G91" s="21" t="str">
        <f t="shared" si="10"/>
        <v>40485.381</v>
      </c>
      <c r="H91" s="43">
        <f t="shared" si="11"/>
        <v>-1627</v>
      </c>
      <c r="I91" s="52" t="s">
        <v>762</v>
      </c>
      <c r="J91" s="53" t="s">
        <v>763</v>
      </c>
      <c r="K91" s="52">
        <v>-1627</v>
      </c>
      <c r="L91" s="52" t="s">
        <v>2541</v>
      </c>
      <c r="M91" s="53" t="s">
        <v>1496</v>
      </c>
      <c r="N91" s="53"/>
      <c r="O91" s="54" t="s">
        <v>1727</v>
      </c>
      <c r="P91" s="54" t="s">
        <v>1728</v>
      </c>
    </row>
    <row r="92" spans="1:16" ht="12.75" customHeight="1" thickBot="1" x14ac:dyDescent="0.25">
      <c r="A92" s="43" t="str">
        <f t="shared" si="6"/>
        <v> BAN 2.127 </v>
      </c>
      <c r="B92" s="5" t="str">
        <f t="shared" si="7"/>
        <v>I</v>
      </c>
      <c r="C92" s="43">
        <f t="shared" si="8"/>
        <v>40485.387999999999</v>
      </c>
      <c r="D92" s="21" t="str">
        <f t="shared" si="9"/>
        <v>vis</v>
      </c>
      <c r="E92" s="51">
        <f>VLOOKUP(C92,Active!C$21:E$974,3,FALSE)</f>
        <v>-1627.0107569149811</v>
      </c>
      <c r="F92" s="5" t="s">
        <v>1317</v>
      </c>
      <c r="G92" s="21" t="str">
        <f t="shared" si="10"/>
        <v>40485.388</v>
      </c>
      <c r="H92" s="43">
        <f t="shared" si="11"/>
        <v>-1627</v>
      </c>
      <c r="I92" s="52" t="s">
        <v>765</v>
      </c>
      <c r="J92" s="53" t="s">
        <v>766</v>
      </c>
      <c r="K92" s="52">
        <v>-1627</v>
      </c>
      <c r="L92" s="52" t="s">
        <v>2533</v>
      </c>
      <c r="M92" s="53" t="s">
        <v>1496</v>
      </c>
      <c r="N92" s="53"/>
      <c r="O92" s="54" t="s">
        <v>1727</v>
      </c>
      <c r="P92" s="54" t="s">
        <v>1728</v>
      </c>
    </row>
    <row r="93" spans="1:16" ht="12.75" customHeight="1" thickBot="1" x14ac:dyDescent="0.25">
      <c r="A93" s="43" t="str">
        <f t="shared" si="6"/>
        <v> BAN 2.127 </v>
      </c>
      <c r="B93" s="5" t="str">
        <f t="shared" si="7"/>
        <v>I</v>
      </c>
      <c r="C93" s="43">
        <f t="shared" si="8"/>
        <v>40495.353000000003</v>
      </c>
      <c r="D93" s="21" t="str">
        <f t="shared" si="9"/>
        <v>vis</v>
      </c>
      <c r="E93" s="51">
        <f>VLOOKUP(C93,Active!C$21:E$974,3,FALSE)</f>
        <v>-1623.0136409354404</v>
      </c>
      <c r="F93" s="5" t="s">
        <v>1317</v>
      </c>
      <c r="G93" s="21" t="str">
        <f t="shared" si="10"/>
        <v>40495.353</v>
      </c>
      <c r="H93" s="43">
        <f t="shared" si="11"/>
        <v>-1623</v>
      </c>
      <c r="I93" s="52" t="s">
        <v>767</v>
      </c>
      <c r="J93" s="53" t="s">
        <v>768</v>
      </c>
      <c r="K93" s="52">
        <v>-1623</v>
      </c>
      <c r="L93" s="52" t="s">
        <v>2541</v>
      </c>
      <c r="M93" s="53" t="s">
        <v>1496</v>
      </c>
      <c r="N93" s="53"/>
      <c r="O93" s="54" t="s">
        <v>1727</v>
      </c>
      <c r="P93" s="54" t="s">
        <v>1728</v>
      </c>
    </row>
    <row r="94" spans="1:16" ht="12.75" customHeight="1" thickBot="1" x14ac:dyDescent="0.25">
      <c r="A94" s="43" t="str">
        <f t="shared" si="6"/>
        <v> BAN 2.127 </v>
      </c>
      <c r="B94" s="5" t="str">
        <f t="shared" si="7"/>
        <v>I</v>
      </c>
      <c r="C94" s="43">
        <f t="shared" si="8"/>
        <v>40500.336000000003</v>
      </c>
      <c r="D94" s="21" t="str">
        <f t="shared" si="9"/>
        <v>vis</v>
      </c>
      <c r="E94" s="51">
        <f>VLOOKUP(C94,Active!C$21:E$974,3,FALSE)</f>
        <v>-1621.0148823879199</v>
      </c>
      <c r="F94" s="5" t="s">
        <v>1317</v>
      </c>
      <c r="G94" s="21" t="str">
        <f t="shared" si="10"/>
        <v>40500.336</v>
      </c>
      <c r="H94" s="43">
        <f t="shared" si="11"/>
        <v>-1621</v>
      </c>
      <c r="I94" s="52" t="s">
        <v>769</v>
      </c>
      <c r="J94" s="53" t="s">
        <v>770</v>
      </c>
      <c r="K94" s="52">
        <v>-1621</v>
      </c>
      <c r="L94" s="52" t="s">
        <v>2631</v>
      </c>
      <c r="M94" s="53" t="s">
        <v>1496</v>
      </c>
      <c r="N94" s="53"/>
      <c r="O94" s="54" t="s">
        <v>1727</v>
      </c>
      <c r="P94" s="54" t="s">
        <v>1728</v>
      </c>
    </row>
    <row r="95" spans="1:16" ht="12.75" customHeight="1" thickBot="1" x14ac:dyDescent="0.25">
      <c r="A95" s="43" t="str">
        <f t="shared" si="6"/>
        <v> BAN 2.127 </v>
      </c>
      <c r="B95" s="5" t="str">
        <f t="shared" si="7"/>
        <v>I</v>
      </c>
      <c r="C95" s="43">
        <f t="shared" si="8"/>
        <v>40510.307999999997</v>
      </c>
      <c r="D95" s="21" t="str">
        <f t="shared" si="9"/>
        <v>vis</v>
      </c>
      <c r="E95" s="51">
        <f>VLOOKUP(C95,Active!C$21:E$974,3,FALSE)</f>
        <v>-1617.0149585998674</v>
      </c>
      <c r="F95" s="5" t="s">
        <v>1317</v>
      </c>
      <c r="G95" s="21" t="str">
        <f t="shared" si="10"/>
        <v>40510.308</v>
      </c>
      <c r="H95" s="43">
        <f t="shared" si="11"/>
        <v>-1617</v>
      </c>
      <c r="I95" s="52" t="s">
        <v>771</v>
      </c>
      <c r="J95" s="53" t="s">
        <v>772</v>
      </c>
      <c r="K95" s="52">
        <v>-1617</v>
      </c>
      <c r="L95" s="52" t="s">
        <v>2631</v>
      </c>
      <c r="M95" s="53" t="s">
        <v>1496</v>
      </c>
      <c r="N95" s="53"/>
      <c r="O95" s="54" t="s">
        <v>1727</v>
      </c>
      <c r="P95" s="54" t="s">
        <v>1728</v>
      </c>
    </row>
    <row r="96" spans="1:16" ht="12.75" customHeight="1" thickBot="1" x14ac:dyDescent="0.25">
      <c r="A96" s="43" t="str">
        <f t="shared" si="6"/>
        <v> BAN 2.127 </v>
      </c>
      <c r="B96" s="5" t="str">
        <f t="shared" si="7"/>
        <v>I</v>
      </c>
      <c r="C96" s="43">
        <f t="shared" si="8"/>
        <v>40510.311999999998</v>
      </c>
      <c r="D96" s="21" t="str">
        <f t="shared" si="9"/>
        <v>vis</v>
      </c>
      <c r="E96" s="51">
        <f>VLOOKUP(C96,Active!C$21:E$974,3,FALSE)</f>
        <v>-1617.0133541378584</v>
      </c>
      <c r="F96" s="5" t="s">
        <v>1317</v>
      </c>
      <c r="G96" s="21" t="str">
        <f t="shared" si="10"/>
        <v>40510.312</v>
      </c>
      <c r="H96" s="43">
        <f t="shared" si="11"/>
        <v>-1617</v>
      </c>
      <c r="I96" s="52" t="s">
        <v>774</v>
      </c>
      <c r="J96" s="53" t="s">
        <v>775</v>
      </c>
      <c r="K96" s="52">
        <v>-1617</v>
      </c>
      <c r="L96" s="52" t="s">
        <v>2692</v>
      </c>
      <c r="M96" s="53" t="s">
        <v>1496</v>
      </c>
      <c r="N96" s="53"/>
      <c r="O96" s="54" t="s">
        <v>1727</v>
      </c>
      <c r="P96" s="54" t="s">
        <v>1728</v>
      </c>
    </row>
    <row r="97" spans="1:16" ht="12.75" customHeight="1" thickBot="1" x14ac:dyDescent="0.25">
      <c r="A97" s="43" t="str">
        <f t="shared" si="6"/>
        <v> BAN 2.127 </v>
      </c>
      <c r="B97" s="5" t="str">
        <f t="shared" si="7"/>
        <v>I</v>
      </c>
      <c r="C97" s="43">
        <f t="shared" si="8"/>
        <v>40512.804600000003</v>
      </c>
      <c r="D97" s="21" t="str">
        <f t="shared" si="9"/>
        <v>vis</v>
      </c>
      <c r="E97" s="51">
        <f>VLOOKUP(C97,Active!C$21:E$974,3,FALSE)</f>
        <v>-1616.0135336370436</v>
      </c>
      <c r="F97" s="5" t="s">
        <v>1317</v>
      </c>
      <c r="G97" s="21" t="str">
        <f t="shared" si="10"/>
        <v>40512.8046</v>
      </c>
      <c r="H97" s="43">
        <f t="shared" si="11"/>
        <v>-1616</v>
      </c>
      <c r="I97" s="52" t="s">
        <v>776</v>
      </c>
      <c r="J97" s="53" t="s">
        <v>777</v>
      </c>
      <c r="K97" s="52">
        <v>-1616</v>
      </c>
      <c r="L97" s="52" t="s">
        <v>732</v>
      </c>
      <c r="M97" s="53" t="s">
        <v>105</v>
      </c>
      <c r="N97" s="53"/>
      <c r="O97" s="54" t="s">
        <v>1727</v>
      </c>
      <c r="P97" s="54" t="s">
        <v>1728</v>
      </c>
    </row>
    <row r="98" spans="1:16" ht="12.75" customHeight="1" thickBot="1" x14ac:dyDescent="0.25">
      <c r="A98" s="43" t="str">
        <f t="shared" si="6"/>
        <v> BAN 2.127 </v>
      </c>
      <c r="B98" s="5" t="str">
        <f t="shared" si="7"/>
        <v>I</v>
      </c>
      <c r="C98" s="43">
        <f t="shared" si="8"/>
        <v>40512.809000000001</v>
      </c>
      <c r="D98" s="21" t="str">
        <f t="shared" si="9"/>
        <v>vis</v>
      </c>
      <c r="E98" s="51">
        <f>VLOOKUP(C98,Active!C$21:E$974,3,FALSE)</f>
        <v>-1616.0117687288346</v>
      </c>
      <c r="F98" s="5" t="s">
        <v>1317</v>
      </c>
      <c r="G98" s="21" t="str">
        <f t="shared" si="10"/>
        <v>40512.809</v>
      </c>
      <c r="H98" s="43">
        <f t="shared" si="11"/>
        <v>-1616</v>
      </c>
      <c r="I98" s="52" t="s">
        <v>780</v>
      </c>
      <c r="J98" s="53" t="s">
        <v>781</v>
      </c>
      <c r="K98" s="52">
        <v>-1616</v>
      </c>
      <c r="L98" s="52" t="s">
        <v>2510</v>
      </c>
      <c r="M98" s="53" t="s">
        <v>1496</v>
      </c>
      <c r="N98" s="53"/>
      <c r="O98" s="54" t="s">
        <v>1727</v>
      </c>
      <c r="P98" s="54" t="s">
        <v>1728</v>
      </c>
    </row>
    <row r="99" spans="1:16" ht="12.75" customHeight="1" thickBot="1" x14ac:dyDescent="0.25">
      <c r="A99" s="43" t="str">
        <f t="shared" si="6"/>
        <v> BAN 2.127 </v>
      </c>
      <c r="B99" s="5" t="str">
        <f t="shared" si="7"/>
        <v>I</v>
      </c>
      <c r="C99" s="43">
        <f t="shared" si="8"/>
        <v>40515.29</v>
      </c>
      <c r="D99" s="21" t="str">
        <f t="shared" si="9"/>
        <v>vis</v>
      </c>
      <c r="E99" s="51">
        <f>VLOOKUP(C99,Active!C$21:E$974,3,FALSE)</f>
        <v>-1615.0166011678477</v>
      </c>
      <c r="F99" s="5" t="s">
        <v>1317</v>
      </c>
      <c r="G99" s="21" t="str">
        <f t="shared" si="10"/>
        <v>40515.290</v>
      </c>
      <c r="H99" s="43">
        <f t="shared" si="11"/>
        <v>-1615</v>
      </c>
      <c r="I99" s="52" t="s">
        <v>782</v>
      </c>
      <c r="J99" s="53" t="s">
        <v>783</v>
      </c>
      <c r="K99" s="52">
        <v>-1615</v>
      </c>
      <c r="L99" s="52" t="s">
        <v>2646</v>
      </c>
      <c r="M99" s="53" t="s">
        <v>1496</v>
      </c>
      <c r="N99" s="53"/>
      <c r="O99" s="54" t="s">
        <v>1727</v>
      </c>
      <c r="P99" s="54" t="s">
        <v>1728</v>
      </c>
    </row>
    <row r="100" spans="1:16" ht="12.75" customHeight="1" thickBot="1" x14ac:dyDescent="0.25">
      <c r="A100" s="43" t="str">
        <f t="shared" si="6"/>
        <v> BAN 2.127 </v>
      </c>
      <c r="B100" s="5" t="str">
        <f t="shared" si="7"/>
        <v>I</v>
      </c>
      <c r="C100" s="43">
        <f t="shared" si="8"/>
        <v>40515.298000000003</v>
      </c>
      <c r="D100" s="21" t="str">
        <f t="shared" si="9"/>
        <v>vis</v>
      </c>
      <c r="E100" s="51">
        <f>VLOOKUP(C100,Active!C$21:E$974,3,FALSE)</f>
        <v>-1615.0133922438292</v>
      </c>
      <c r="F100" s="5" t="s">
        <v>1317</v>
      </c>
      <c r="G100" s="21" t="str">
        <f t="shared" si="10"/>
        <v>40515.298</v>
      </c>
      <c r="H100" s="43">
        <f t="shared" si="11"/>
        <v>-1615</v>
      </c>
      <c r="I100" s="52" t="s">
        <v>784</v>
      </c>
      <c r="J100" s="53" t="s">
        <v>785</v>
      </c>
      <c r="K100" s="52">
        <v>-1615</v>
      </c>
      <c r="L100" s="52" t="s">
        <v>2692</v>
      </c>
      <c r="M100" s="53" t="s">
        <v>1496</v>
      </c>
      <c r="N100" s="53"/>
      <c r="O100" s="54" t="s">
        <v>1727</v>
      </c>
      <c r="P100" s="54" t="s">
        <v>1728</v>
      </c>
    </row>
    <row r="101" spans="1:16" ht="12.75" customHeight="1" thickBot="1" x14ac:dyDescent="0.25">
      <c r="A101" s="43" t="str">
        <f t="shared" si="6"/>
        <v> BAN 2.127 </v>
      </c>
      <c r="B101" s="5" t="str">
        <f t="shared" si="7"/>
        <v>I</v>
      </c>
      <c r="C101" s="43">
        <f t="shared" si="8"/>
        <v>40520.275000000001</v>
      </c>
      <c r="D101" s="21" t="str">
        <f t="shared" si="9"/>
        <v>vis</v>
      </c>
      <c r="E101" s="51">
        <f>VLOOKUP(C101,Active!C$21:E$974,3,FALSE)</f>
        <v>-1613.0170403893223</v>
      </c>
      <c r="F101" s="5" t="s">
        <v>1317</v>
      </c>
      <c r="G101" s="21" t="str">
        <f t="shared" si="10"/>
        <v>40520.275</v>
      </c>
      <c r="H101" s="43">
        <f t="shared" si="11"/>
        <v>-1613</v>
      </c>
      <c r="I101" s="52" t="s">
        <v>786</v>
      </c>
      <c r="J101" s="53" t="s">
        <v>787</v>
      </c>
      <c r="K101" s="52">
        <v>-1613</v>
      </c>
      <c r="L101" s="52" t="s">
        <v>2720</v>
      </c>
      <c r="M101" s="53" t="s">
        <v>1496</v>
      </c>
      <c r="N101" s="53"/>
      <c r="O101" s="54" t="s">
        <v>1727</v>
      </c>
      <c r="P101" s="54" t="s">
        <v>1728</v>
      </c>
    </row>
    <row r="102" spans="1:16" ht="12.75" customHeight="1" thickBot="1" x14ac:dyDescent="0.25">
      <c r="A102" s="43" t="str">
        <f t="shared" si="6"/>
        <v> BAN 2.127 </v>
      </c>
      <c r="B102" s="5" t="str">
        <f t="shared" si="7"/>
        <v>I</v>
      </c>
      <c r="C102" s="43">
        <f t="shared" si="8"/>
        <v>40557.680999999997</v>
      </c>
      <c r="D102" s="21" t="str">
        <f t="shared" si="9"/>
        <v>vis</v>
      </c>
      <c r="E102" s="51">
        <f>VLOOKUP(C102,Active!C$21:E$974,3,FALSE)</f>
        <v>-1598.0129139135952</v>
      </c>
      <c r="F102" s="5" t="s">
        <v>1317</v>
      </c>
      <c r="G102" s="21" t="str">
        <f t="shared" si="10"/>
        <v>40557.681</v>
      </c>
      <c r="H102" s="43">
        <f t="shared" si="11"/>
        <v>-1598</v>
      </c>
      <c r="I102" s="52" t="s">
        <v>788</v>
      </c>
      <c r="J102" s="53" t="s">
        <v>789</v>
      </c>
      <c r="K102" s="52">
        <v>-1598</v>
      </c>
      <c r="L102" s="52" t="s">
        <v>2537</v>
      </c>
      <c r="M102" s="53" t="s">
        <v>1496</v>
      </c>
      <c r="N102" s="53"/>
      <c r="O102" s="54" t="s">
        <v>1727</v>
      </c>
      <c r="P102" s="54" t="s">
        <v>1728</v>
      </c>
    </row>
    <row r="103" spans="1:16" ht="12.75" customHeight="1" thickBot="1" x14ac:dyDescent="0.25">
      <c r="A103" s="43" t="str">
        <f t="shared" si="6"/>
        <v> BAN 2.127 </v>
      </c>
      <c r="B103" s="5" t="str">
        <f t="shared" si="7"/>
        <v>I</v>
      </c>
      <c r="C103" s="43">
        <f t="shared" si="8"/>
        <v>40562.663</v>
      </c>
      <c r="D103" s="21" t="str">
        <f t="shared" si="9"/>
        <v>vis</v>
      </c>
      <c r="E103" s="51">
        <f>VLOOKUP(C103,Active!C$21:E$974,3,FALSE)</f>
        <v>-1596.0145564815753</v>
      </c>
      <c r="F103" s="5" t="s">
        <v>1317</v>
      </c>
      <c r="G103" s="21" t="str">
        <f t="shared" si="10"/>
        <v>40562.663</v>
      </c>
      <c r="H103" s="43">
        <f t="shared" si="11"/>
        <v>-1596</v>
      </c>
      <c r="I103" s="52" t="s">
        <v>790</v>
      </c>
      <c r="J103" s="53" t="s">
        <v>791</v>
      </c>
      <c r="K103" s="52">
        <v>-1596</v>
      </c>
      <c r="L103" s="52" t="s">
        <v>2635</v>
      </c>
      <c r="M103" s="53" t="s">
        <v>1496</v>
      </c>
      <c r="N103" s="53"/>
      <c r="O103" s="54" t="s">
        <v>1727</v>
      </c>
      <c r="P103" s="54" t="s">
        <v>1728</v>
      </c>
    </row>
    <row r="104" spans="1:16" ht="12.75" customHeight="1" thickBot="1" x14ac:dyDescent="0.25">
      <c r="A104" s="43" t="str">
        <f t="shared" si="6"/>
        <v> BAN 2.127 </v>
      </c>
      <c r="B104" s="5" t="str">
        <f t="shared" si="7"/>
        <v>I</v>
      </c>
      <c r="C104" s="43">
        <f t="shared" si="8"/>
        <v>40644.935100000002</v>
      </c>
      <c r="D104" s="21" t="str">
        <f t="shared" si="9"/>
        <v>vis</v>
      </c>
      <c r="E104" s="51">
        <f>VLOOKUP(C104,Active!C$21:E$974,3,FALSE)</f>
        <v>-1563.0139417720673</v>
      </c>
      <c r="F104" s="5" t="s">
        <v>1317</v>
      </c>
      <c r="G104" s="21" t="str">
        <f t="shared" si="10"/>
        <v>40644.9351</v>
      </c>
      <c r="H104" s="43">
        <f t="shared" si="11"/>
        <v>-1563</v>
      </c>
      <c r="I104" s="52" t="s">
        <v>797</v>
      </c>
      <c r="J104" s="53" t="s">
        <v>798</v>
      </c>
      <c r="K104" s="52">
        <v>-1563</v>
      </c>
      <c r="L104" s="52" t="s">
        <v>799</v>
      </c>
      <c r="M104" s="53" t="s">
        <v>105</v>
      </c>
      <c r="N104" s="53"/>
      <c r="O104" s="54" t="s">
        <v>1727</v>
      </c>
      <c r="P104" s="54" t="s">
        <v>1728</v>
      </c>
    </row>
    <row r="105" spans="1:16" ht="12.75" customHeight="1" thickBot="1" x14ac:dyDescent="0.25">
      <c r="A105" s="43" t="str">
        <f t="shared" si="6"/>
        <v> BAN 2.127 </v>
      </c>
      <c r="B105" s="5" t="str">
        <f t="shared" si="7"/>
        <v>I</v>
      </c>
      <c r="C105" s="43">
        <f t="shared" si="8"/>
        <v>40652.428999999996</v>
      </c>
      <c r="D105" s="21" t="str">
        <f t="shared" si="9"/>
        <v>vis</v>
      </c>
      <c r="E105" s="51">
        <f>VLOOKUP(C105,Active!C$21:E$974,3,FALSE)</f>
        <v>-1560.0080223100458</v>
      </c>
      <c r="F105" s="5" t="s">
        <v>1317</v>
      </c>
      <c r="G105" s="21" t="str">
        <f t="shared" si="10"/>
        <v>40652.429</v>
      </c>
      <c r="H105" s="43">
        <f t="shared" si="11"/>
        <v>-1560</v>
      </c>
      <c r="I105" s="52" t="s">
        <v>802</v>
      </c>
      <c r="J105" s="53" t="s">
        <v>803</v>
      </c>
      <c r="K105" s="52">
        <v>-1560</v>
      </c>
      <c r="L105" s="52" t="s">
        <v>258</v>
      </c>
      <c r="M105" s="53" t="s">
        <v>1496</v>
      </c>
      <c r="N105" s="53"/>
      <c r="O105" s="54" t="s">
        <v>1727</v>
      </c>
      <c r="P105" s="54" t="s">
        <v>1728</v>
      </c>
    </row>
    <row r="106" spans="1:16" ht="12.75" customHeight="1" thickBot="1" x14ac:dyDescent="0.25">
      <c r="A106" s="43" t="str">
        <f t="shared" si="6"/>
        <v> BAN 2.127 </v>
      </c>
      <c r="B106" s="5" t="str">
        <f t="shared" si="7"/>
        <v>I</v>
      </c>
      <c r="C106" s="43">
        <f t="shared" si="8"/>
        <v>40667.375</v>
      </c>
      <c r="D106" s="21" t="str">
        <f t="shared" si="9"/>
        <v>vis</v>
      </c>
      <c r="E106" s="51">
        <f>VLOOKUP(C106,Active!C$21:E$974,3,FALSE)</f>
        <v>-1554.012950013989</v>
      </c>
      <c r="F106" s="5" t="s">
        <v>1317</v>
      </c>
      <c r="G106" s="21" t="str">
        <f t="shared" si="10"/>
        <v>40667.375</v>
      </c>
      <c r="H106" s="43">
        <f t="shared" si="11"/>
        <v>-1554</v>
      </c>
      <c r="I106" s="52" t="s">
        <v>812</v>
      </c>
      <c r="J106" s="53" t="s">
        <v>813</v>
      </c>
      <c r="K106" s="52">
        <v>-1554</v>
      </c>
      <c r="L106" s="52" t="s">
        <v>2537</v>
      </c>
      <c r="M106" s="53" t="s">
        <v>1496</v>
      </c>
      <c r="N106" s="53"/>
      <c r="O106" s="54" t="s">
        <v>1727</v>
      </c>
      <c r="P106" s="54" t="s">
        <v>1728</v>
      </c>
    </row>
    <row r="107" spans="1:16" ht="12.75" customHeight="1" thickBot="1" x14ac:dyDescent="0.25">
      <c r="A107" s="43" t="str">
        <f t="shared" si="6"/>
        <v> BAN 2.127 </v>
      </c>
      <c r="B107" s="5" t="str">
        <f t="shared" si="7"/>
        <v>I</v>
      </c>
      <c r="C107" s="43">
        <f t="shared" si="8"/>
        <v>40672.360999999997</v>
      </c>
      <c r="D107" s="21" t="str">
        <f t="shared" si="9"/>
        <v>vis</v>
      </c>
      <c r="E107" s="51">
        <f>VLOOKUP(C107,Active!C$21:E$974,3,FALSE)</f>
        <v>-1552.012988119963</v>
      </c>
      <c r="F107" s="5" t="s">
        <v>1317</v>
      </c>
      <c r="G107" s="21" t="str">
        <f t="shared" si="10"/>
        <v>40672.361</v>
      </c>
      <c r="H107" s="43">
        <f t="shared" si="11"/>
        <v>-1552</v>
      </c>
      <c r="I107" s="52" t="s">
        <v>814</v>
      </c>
      <c r="J107" s="53" t="s">
        <v>815</v>
      </c>
      <c r="K107" s="52">
        <v>-1552</v>
      </c>
      <c r="L107" s="52" t="s">
        <v>2537</v>
      </c>
      <c r="M107" s="53" t="s">
        <v>1496</v>
      </c>
      <c r="N107" s="53"/>
      <c r="O107" s="54" t="s">
        <v>1727</v>
      </c>
      <c r="P107" s="54" t="s">
        <v>1728</v>
      </c>
    </row>
    <row r="108" spans="1:16" ht="12.75" customHeight="1" thickBot="1" x14ac:dyDescent="0.25">
      <c r="A108" s="43" t="str">
        <f t="shared" si="6"/>
        <v> BAN 2.127 </v>
      </c>
      <c r="B108" s="5" t="str">
        <f t="shared" si="7"/>
        <v>I</v>
      </c>
      <c r="C108" s="43">
        <f t="shared" si="8"/>
        <v>40679.8413</v>
      </c>
      <c r="D108" s="21" t="str">
        <f t="shared" si="9"/>
        <v>vis</v>
      </c>
      <c r="E108" s="51">
        <f>VLOOKUP(C108,Active!C$21:E$974,3,FALSE)</f>
        <v>-1549.0125238287681</v>
      </c>
      <c r="F108" s="5" t="s">
        <v>1317</v>
      </c>
      <c r="G108" s="21" t="str">
        <f t="shared" si="10"/>
        <v>40679.8413</v>
      </c>
      <c r="H108" s="43">
        <f t="shared" si="11"/>
        <v>-1549</v>
      </c>
      <c r="I108" s="52" t="s">
        <v>816</v>
      </c>
      <c r="J108" s="53" t="s">
        <v>817</v>
      </c>
      <c r="K108" s="52">
        <v>-1549</v>
      </c>
      <c r="L108" s="52" t="s">
        <v>818</v>
      </c>
      <c r="M108" s="53" t="s">
        <v>105</v>
      </c>
      <c r="N108" s="53"/>
      <c r="O108" s="54" t="s">
        <v>1727</v>
      </c>
      <c r="P108" s="54" t="s">
        <v>1728</v>
      </c>
    </row>
    <row r="109" spans="1:16" ht="12.75" customHeight="1" thickBot="1" x14ac:dyDescent="0.25">
      <c r="A109" s="43" t="str">
        <f t="shared" si="6"/>
        <v> BAN 2.127 </v>
      </c>
      <c r="B109" s="5" t="str">
        <f t="shared" si="7"/>
        <v>I</v>
      </c>
      <c r="C109" s="43">
        <f t="shared" si="8"/>
        <v>40779.550999999999</v>
      </c>
      <c r="D109" s="21" t="str">
        <f t="shared" si="9"/>
        <v>vis</v>
      </c>
      <c r="E109" s="51">
        <f>VLOOKUP(C109,Active!C$21:E$974,3,FALSE)</f>
        <v>-1509.0174174378951</v>
      </c>
      <c r="F109" s="5" t="s">
        <v>1317</v>
      </c>
      <c r="G109" s="21" t="str">
        <f t="shared" si="10"/>
        <v>40779.551</v>
      </c>
      <c r="H109" s="43">
        <f t="shared" si="11"/>
        <v>-1509</v>
      </c>
      <c r="I109" s="52" t="s">
        <v>826</v>
      </c>
      <c r="J109" s="53" t="s">
        <v>827</v>
      </c>
      <c r="K109" s="52">
        <v>-1509</v>
      </c>
      <c r="L109" s="52" t="s">
        <v>2655</v>
      </c>
      <c r="M109" s="53" t="s">
        <v>1496</v>
      </c>
      <c r="N109" s="53"/>
      <c r="O109" s="54" t="s">
        <v>1727</v>
      </c>
      <c r="P109" s="54" t="s">
        <v>1728</v>
      </c>
    </row>
    <row r="110" spans="1:16" ht="12.75" customHeight="1" thickBot="1" x14ac:dyDescent="0.25">
      <c r="A110" s="43" t="str">
        <f t="shared" si="6"/>
        <v> BAN 2.127 </v>
      </c>
      <c r="B110" s="5" t="str">
        <f t="shared" si="7"/>
        <v>I</v>
      </c>
      <c r="C110" s="43">
        <f t="shared" si="8"/>
        <v>40789.529000000002</v>
      </c>
      <c r="D110" s="21" t="str">
        <f t="shared" si="9"/>
        <v>vis</v>
      </c>
      <c r="E110" s="51">
        <f>VLOOKUP(C110,Active!C$21:E$974,3,FALSE)</f>
        <v>-1505.0150869568263</v>
      </c>
      <c r="F110" s="5" t="s">
        <v>1317</v>
      </c>
      <c r="G110" s="21" t="str">
        <f t="shared" si="10"/>
        <v>40789.529</v>
      </c>
      <c r="H110" s="43">
        <f t="shared" si="11"/>
        <v>-1505</v>
      </c>
      <c r="I110" s="52" t="s">
        <v>828</v>
      </c>
      <c r="J110" s="53" t="s">
        <v>829</v>
      </c>
      <c r="K110" s="52">
        <v>-1505</v>
      </c>
      <c r="L110" s="52" t="s">
        <v>2469</v>
      </c>
      <c r="M110" s="53" t="s">
        <v>1496</v>
      </c>
      <c r="N110" s="53"/>
      <c r="O110" s="54" t="s">
        <v>1727</v>
      </c>
      <c r="P110" s="54" t="s">
        <v>1728</v>
      </c>
    </row>
    <row r="111" spans="1:16" ht="12.75" customHeight="1" thickBot="1" x14ac:dyDescent="0.25">
      <c r="A111" s="43" t="str">
        <f t="shared" si="6"/>
        <v> BAN 2.127 </v>
      </c>
      <c r="B111" s="5" t="str">
        <f t="shared" si="7"/>
        <v>I</v>
      </c>
      <c r="C111" s="43">
        <f t="shared" si="8"/>
        <v>40799.508000000002</v>
      </c>
      <c r="D111" s="21" t="str">
        <f t="shared" si="9"/>
        <v>vis</v>
      </c>
      <c r="E111" s="51">
        <f>VLOOKUP(C111,Active!C$21:E$974,3,FALSE)</f>
        <v>-1501.0123553602564</v>
      </c>
      <c r="F111" s="5" t="s">
        <v>1317</v>
      </c>
      <c r="G111" s="21" t="str">
        <f t="shared" si="10"/>
        <v>40799.508</v>
      </c>
      <c r="H111" s="43">
        <f t="shared" si="11"/>
        <v>-1501</v>
      </c>
      <c r="I111" s="52" t="s">
        <v>830</v>
      </c>
      <c r="J111" s="53" t="s">
        <v>831</v>
      </c>
      <c r="K111" s="52">
        <v>-1501</v>
      </c>
      <c r="L111" s="52" t="s">
        <v>2513</v>
      </c>
      <c r="M111" s="53" t="s">
        <v>1496</v>
      </c>
      <c r="N111" s="53"/>
      <c r="O111" s="54" t="s">
        <v>1727</v>
      </c>
      <c r="P111" s="54" t="s">
        <v>1728</v>
      </c>
    </row>
    <row r="112" spans="1:16" ht="12.75" customHeight="1" thickBot="1" x14ac:dyDescent="0.25">
      <c r="A112" s="43" t="str">
        <f t="shared" si="6"/>
        <v> BAN 2.127 </v>
      </c>
      <c r="B112" s="5" t="str">
        <f t="shared" si="7"/>
        <v>I</v>
      </c>
      <c r="C112" s="43">
        <f t="shared" si="8"/>
        <v>40799.517</v>
      </c>
      <c r="D112" s="21" t="str">
        <f t="shared" si="9"/>
        <v>vis</v>
      </c>
      <c r="E112" s="51">
        <f>VLOOKUP(C112,Active!C$21:E$974,3,FALSE)</f>
        <v>-1501.0087453207373</v>
      </c>
      <c r="F112" s="5" t="s">
        <v>1317</v>
      </c>
      <c r="G112" s="21" t="str">
        <f t="shared" si="10"/>
        <v>40799.517</v>
      </c>
      <c r="H112" s="43">
        <f t="shared" si="11"/>
        <v>-1501</v>
      </c>
      <c r="I112" s="52" t="s">
        <v>833</v>
      </c>
      <c r="J112" s="53" t="s">
        <v>834</v>
      </c>
      <c r="K112" s="52">
        <v>-1501</v>
      </c>
      <c r="L112" s="52" t="s">
        <v>2449</v>
      </c>
      <c r="M112" s="53" t="s">
        <v>1496</v>
      </c>
      <c r="N112" s="53"/>
      <c r="O112" s="54" t="s">
        <v>1727</v>
      </c>
      <c r="P112" s="54" t="s">
        <v>1728</v>
      </c>
    </row>
    <row r="113" spans="1:16" ht="12.75" customHeight="1" thickBot="1" x14ac:dyDescent="0.25">
      <c r="A113" s="43" t="str">
        <f t="shared" si="6"/>
        <v> BAN 2.127 </v>
      </c>
      <c r="B113" s="5" t="str">
        <f t="shared" si="7"/>
        <v>I</v>
      </c>
      <c r="C113" s="43">
        <f t="shared" si="8"/>
        <v>40809.480199999998</v>
      </c>
      <c r="D113" s="21" t="str">
        <f t="shared" si="9"/>
        <v>vis</v>
      </c>
      <c r="E113" s="51">
        <f>VLOOKUP(C113,Active!C$21:E$974,3,FALSE)</f>
        <v>-1497.0123513491028</v>
      </c>
      <c r="F113" s="5" t="s">
        <v>1317</v>
      </c>
      <c r="G113" s="21" t="str">
        <f t="shared" si="10"/>
        <v>40809.4802</v>
      </c>
      <c r="H113" s="43">
        <f t="shared" si="11"/>
        <v>-1497</v>
      </c>
      <c r="I113" s="52" t="s">
        <v>838</v>
      </c>
      <c r="J113" s="53" t="s">
        <v>839</v>
      </c>
      <c r="K113" s="52">
        <v>-1497</v>
      </c>
      <c r="L113" s="52" t="s">
        <v>840</v>
      </c>
      <c r="M113" s="53" t="s">
        <v>105</v>
      </c>
      <c r="N113" s="53"/>
      <c r="O113" s="54" t="s">
        <v>1727</v>
      </c>
      <c r="P113" s="54" t="s">
        <v>1728</v>
      </c>
    </row>
    <row r="114" spans="1:16" ht="12.75" customHeight="1" thickBot="1" x14ac:dyDescent="0.25">
      <c r="A114" s="43" t="str">
        <f t="shared" si="6"/>
        <v> BAN 2.127 </v>
      </c>
      <c r="B114" s="5" t="str">
        <f t="shared" si="7"/>
        <v>I</v>
      </c>
      <c r="C114" s="43">
        <f t="shared" si="8"/>
        <v>40814.464</v>
      </c>
      <c r="D114" s="21" t="str">
        <f t="shared" si="9"/>
        <v>vis</v>
      </c>
      <c r="E114" s="51">
        <f>VLOOKUP(C114,Active!C$21:E$974,3,FALSE)</f>
        <v>-1495.0132719091796</v>
      </c>
      <c r="F114" s="5" t="s">
        <v>1317</v>
      </c>
      <c r="G114" s="21" t="str">
        <f t="shared" si="10"/>
        <v>40814.464</v>
      </c>
      <c r="H114" s="43">
        <f t="shared" si="11"/>
        <v>-1495</v>
      </c>
      <c r="I114" s="52" t="s">
        <v>843</v>
      </c>
      <c r="J114" s="53" t="s">
        <v>844</v>
      </c>
      <c r="K114" s="52">
        <v>-1495</v>
      </c>
      <c r="L114" s="52" t="s">
        <v>2692</v>
      </c>
      <c r="M114" s="53" t="s">
        <v>1496</v>
      </c>
      <c r="N114" s="53"/>
      <c r="O114" s="54" t="s">
        <v>1727</v>
      </c>
      <c r="P114" s="54" t="s">
        <v>1728</v>
      </c>
    </row>
    <row r="115" spans="1:16" ht="12.75" customHeight="1" thickBot="1" x14ac:dyDescent="0.25">
      <c r="A115" s="43" t="str">
        <f t="shared" si="6"/>
        <v> BAN 2.127 </v>
      </c>
      <c r="B115" s="5" t="str">
        <f t="shared" si="7"/>
        <v>I</v>
      </c>
      <c r="C115" s="43">
        <f t="shared" si="8"/>
        <v>40824.434000000001</v>
      </c>
      <c r="D115" s="21" t="str">
        <f t="shared" si="9"/>
        <v>vis</v>
      </c>
      <c r="E115" s="51">
        <f>VLOOKUP(C115,Active!C$21:E$974,3,FALSE)</f>
        <v>-1491.014150352129</v>
      </c>
      <c r="F115" s="5" t="s">
        <v>1317</v>
      </c>
      <c r="G115" s="21" t="str">
        <f t="shared" si="10"/>
        <v>40824.434</v>
      </c>
      <c r="H115" s="43">
        <f t="shared" si="11"/>
        <v>-1491</v>
      </c>
      <c r="I115" s="52" t="s">
        <v>846</v>
      </c>
      <c r="J115" s="53" t="s">
        <v>847</v>
      </c>
      <c r="K115" s="52">
        <v>-1491</v>
      </c>
      <c r="L115" s="52" t="s">
        <v>2609</v>
      </c>
      <c r="M115" s="53" t="s">
        <v>1496</v>
      </c>
      <c r="N115" s="53"/>
      <c r="O115" s="54" t="s">
        <v>1727</v>
      </c>
      <c r="P115" s="54" t="s">
        <v>1728</v>
      </c>
    </row>
    <row r="116" spans="1:16" ht="12.75" customHeight="1" thickBot="1" x14ac:dyDescent="0.25">
      <c r="A116" s="43" t="str">
        <f t="shared" si="6"/>
        <v> BAN 2.127 </v>
      </c>
      <c r="B116" s="5" t="str">
        <f t="shared" si="7"/>
        <v>I</v>
      </c>
      <c r="C116" s="43">
        <f t="shared" si="8"/>
        <v>40824.44</v>
      </c>
      <c r="D116" s="21" t="str">
        <f t="shared" si="9"/>
        <v>vis</v>
      </c>
      <c r="E116" s="51">
        <f>VLOOKUP(C116,Active!C$21:E$974,3,FALSE)</f>
        <v>-1491.0117436591152</v>
      </c>
      <c r="F116" s="5" t="s">
        <v>1317</v>
      </c>
      <c r="G116" s="21" t="str">
        <f t="shared" si="10"/>
        <v>40824.440</v>
      </c>
      <c r="H116" s="43">
        <f t="shared" si="11"/>
        <v>-1491</v>
      </c>
      <c r="I116" s="52" t="s">
        <v>848</v>
      </c>
      <c r="J116" s="53" t="s">
        <v>849</v>
      </c>
      <c r="K116" s="52">
        <v>-1491</v>
      </c>
      <c r="L116" s="52" t="s">
        <v>2510</v>
      </c>
      <c r="M116" s="53" t="s">
        <v>1496</v>
      </c>
      <c r="N116" s="53"/>
      <c r="O116" s="54" t="s">
        <v>1727</v>
      </c>
      <c r="P116" s="54" t="s">
        <v>1728</v>
      </c>
    </row>
    <row r="117" spans="1:16" ht="12.75" customHeight="1" thickBot="1" x14ac:dyDescent="0.25">
      <c r="A117" s="43" t="str">
        <f t="shared" si="6"/>
        <v> BAN 2.127 </v>
      </c>
      <c r="B117" s="5" t="str">
        <f t="shared" si="7"/>
        <v>I</v>
      </c>
      <c r="C117" s="43">
        <f t="shared" si="8"/>
        <v>40824.442999999999</v>
      </c>
      <c r="D117" s="21" t="str">
        <f t="shared" si="9"/>
        <v>vis</v>
      </c>
      <c r="E117" s="51">
        <f>VLOOKUP(C117,Active!C$21:E$974,3,FALSE)</f>
        <v>-1491.0105403126099</v>
      </c>
      <c r="F117" s="5" t="s">
        <v>1317</v>
      </c>
      <c r="G117" s="21" t="str">
        <f t="shared" si="10"/>
        <v>40824.443</v>
      </c>
      <c r="H117" s="43">
        <f t="shared" si="11"/>
        <v>-1491</v>
      </c>
      <c r="I117" s="52" t="s">
        <v>850</v>
      </c>
      <c r="J117" s="53" t="s">
        <v>851</v>
      </c>
      <c r="K117" s="52">
        <v>-1491</v>
      </c>
      <c r="L117" s="52" t="s">
        <v>2489</v>
      </c>
      <c r="M117" s="53" t="s">
        <v>1496</v>
      </c>
      <c r="N117" s="53"/>
      <c r="O117" s="54" t="s">
        <v>1727</v>
      </c>
      <c r="P117" s="54" t="s">
        <v>1728</v>
      </c>
    </row>
    <row r="118" spans="1:16" ht="12.75" customHeight="1" thickBot="1" x14ac:dyDescent="0.25">
      <c r="A118" s="43" t="str">
        <f t="shared" si="6"/>
        <v> BAN 2.127 </v>
      </c>
      <c r="B118" s="5" t="str">
        <f t="shared" si="7"/>
        <v>I</v>
      </c>
      <c r="C118" s="43">
        <f t="shared" si="8"/>
        <v>40839.398000000001</v>
      </c>
      <c r="D118" s="21" t="str">
        <f t="shared" si="9"/>
        <v>vis</v>
      </c>
      <c r="E118" s="51">
        <f>VLOOKUP(C118,Active!C$21:E$974,3,FALSE)</f>
        <v>-1485.011857977034</v>
      </c>
      <c r="F118" s="5" t="s">
        <v>1317</v>
      </c>
      <c r="G118" s="21" t="str">
        <f t="shared" si="10"/>
        <v>40839.398</v>
      </c>
      <c r="H118" s="43">
        <f t="shared" si="11"/>
        <v>-1485</v>
      </c>
      <c r="I118" s="52" t="s">
        <v>857</v>
      </c>
      <c r="J118" s="53" t="s">
        <v>858</v>
      </c>
      <c r="K118" s="52">
        <v>-1485</v>
      </c>
      <c r="L118" s="52" t="s">
        <v>299</v>
      </c>
      <c r="M118" s="53" t="s">
        <v>1496</v>
      </c>
      <c r="N118" s="53"/>
      <c r="O118" s="54" t="s">
        <v>1727</v>
      </c>
      <c r="P118" s="54" t="s">
        <v>1728</v>
      </c>
    </row>
    <row r="119" spans="1:16" ht="12.75" customHeight="1" thickBot="1" x14ac:dyDescent="0.25">
      <c r="A119" s="43" t="str">
        <f t="shared" si="6"/>
        <v> BAN 2.127 </v>
      </c>
      <c r="B119" s="5" t="str">
        <f t="shared" si="7"/>
        <v>I</v>
      </c>
      <c r="C119" s="43">
        <f t="shared" si="8"/>
        <v>40839.402000000002</v>
      </c>
      <c r="D119" s="21" t="str">
        <f t="shared" si="9"/>
        <v>vis</v>
      </c>
      <c r="E119" s="51">
        <f>VLOOKUP(C119,Active!C$21:E$974,3,FALSE)</f>
        <v>-1485.0102535150247</v>
      </c>
      <c r="F119" s="5" t="s">
        <v>1317</v>
      </c>
      <c r="G119" s="21" t="str">
        <f t="shared" si="10"/>
        <v>40839.402</v>
      </c>
      <c r="H119" s="43">
        <f t="shared" si="11"/>
        <v>-1485</v>
      </c>
      <c r="I119" s="52" t="s">
        <v>859</v>
      </c>
      <c r="J119" s="53" t="s">
        <v>860</v>
      </c>
      <c r="K119" s="52">
        <v>-1485</v>
      </c>
      <c r="L119" s="52" t="s">
        <v>2489</v>
      </c>
      <c r="M119" s="53" t="s">
        <v>1496</v>
      </c>
      <c r="N119" s="53"/>
      <c r="O119" s="54" t="s">
        <v>1727</v>
      </c>
      <c r="P119" s="54" t="s">
        <v>1728</v>
      </c>
    </row>
    <row r="120" spans="1:16" ht="12.75" customHeight="1" thickBot="1" x14ac:dyDescent="0.25">
      <c r="A120" s="43" t="str">
        <f t="shared" si="6"/>
        <v> AN 192.200 </v>
      </c>
      <c r="B120" s="5" t="str">
        <f t="shared" si="7"/>
        <v>I</v>
      </c>
      <c r="C120" s="43">
        <f t="shared" si="8"/>
        <v>40844.381999999998</v>
      </c>
      <c r="D120" s="21" t="str">
        <f t="shared" si="9"/>
        <v>vis</v>
      </c>
      <c r="E120" s="51">
        <f>VLOOKUP(C120,Active!C$21:E$974,3,FALSE)</f>
        <v>-1483.0126983140124</v>
      </c>
      <c r="F120" s="5" t="s">
        <v>1317</v>
      </c>
      <c r="G120" s="21" t="str">
        <f t="shared" si="10"/>
        <v>40844.382</v>
      </c>
      <c r="H120" s="43">
        <f t="shared" si="11"/>
        <v>-1483</v>
      </c>
      <c r="I120" s="52" t="s">
        <v>861</v>
      </c>
      <c r="J120" s="53" t="s">
        <v>862</v>
      </c>
      <c r="K120" s="52">
        <v>-1483</v>
      </c>
      <c r="L120" s="52" t="s">
        <v>2537</v>
      </c>
      <c r="M120" s="53" t="s">
        <v>1496</v>
      </c>
      <c r="N120" s="53"/>
      <c r="O120" s="54" t="s">
        <v>1826</v>
      </c>
      <c r="P120" s="54" t="s">
        <v>1827</v>
      </c>
    </row>
    <row r="121" spans="1:16" ht="12.75" customHeight="1" thickBot="1" x14ac:dyDescent="0.25">
      <c r="A121" s="43" t="str">
        <f t="shared" si="6"/>
        <v> AN 192.200 </v>
      </c>
      <c r="B121" s="5" t="str">
        <f t="shared" si="7"/>
        <v>I</v>
      </c>
      <c r="C121" s="43">
        <f t="shared" si="8"/>
        <v>40849.370999999999</v>
      </c>
      <c r="D121" s="21" t="str">
        <f t="shared" si="9"/>
        <v>vis</v>
      </c>
      <c r="E121" s="51">
        <f>VLOOKUP(C121,Active!C$21:E$974,3,FALSE)</f>
        <v>-1481.0115330734779</v>
      </c>
      <c r="F121" s="5" t="s">
        <v>1317</v>
      </c>
      <c r="G121" s="21" t="str">
        <f t="shared" si="10"/>
        <v>40849.371</v>
      </c>
      <c r="H121" s="43">
        <f t="shared" si="11"/>
        <v>-1481</v>
      </c>
      <c r="I121" s="52" t="s">
        <v>863</v>
      </c>
      <c r="J121" s="53" t="s">
        <v>864</v>
      </c>
      <c r="K121" s="52">
        <v>-1481</v>
      </c>
      <c r="L121" s="52" t="s">
        <v>2510</v>
      </c>
      <c r="M121" s="53" t="s">
        <v>1496</v>
      </c>
      <c r="N121" s="53"/>
      <c r="O121" s="54" t="s">
        <v>1826</v>
      </c>
      <c r="P121" s="54" t="s">
        <v>1827</v>
      </c>
    </row>
    <row r="122" spans="1:16" ht="12.75" customHeight="1" thickBot="1" x14ac:dyDescent="0.25">
      <c r="A122" s="43" t="str">
        <f t="shared" si="6"/>
        <v> AN 192.200 </v>
      </c>
      <c r="B122" s="5" t="str">
        <f t="shared" si="7"/>
        <v>I</v>
      </c>
      <c r="C122" s="43">
        <f t="shared" si="8"/>
        <v>40854.347000000002</v>
      </c>
      <c r="D122" s="21" t="str">
        <f t="shared" si="9"/>
        <v>vis</v>
      </c>
      <c r="E122" s="51">
        <f>VLOOKUP(C122,Active!C$21:E$974,3,FALSE)</f>
        <v>-1479.0155823344717</v>
      </c>
      <c r="F122" s="5" t="s">
        <v>1317</v>
      </c>
      <c r="G122" s="21" t="str">
        <f t="shared" si="10"/>
        <v>40854.347</v>
      </c>
      <c r="H122" s="43">
        <f t="shared" si="11"/>
        <v>-1479</v>
      </c>
      <c r="I122" s="52" t="s">
        <v>865</v>
      </c>
      <c r="J122" s="53" t="s">
        <v>866</v>
      </c>
      <c r="K122" s="52">
        <v>-1479</v>
      </c>
      <c r="L122" s="52" t="s">
        <v>2680</v>
      </c>
      <c r="M122" s="53" t="s">
        <v>1496</v>
      </c>
      <c r="N122" s="53"/>
      <c r="O122" s="54" t="s">
        <v>1826</v>
      </c>
      <c r="P122" s="54" t="s">
        <v>1827</v>
      </c>
    </row>
    <row r="123" spans="1:16" ht="12.75" customHeight="1" thickBot="1" x14ac:dyDescent="0.25">
      <c r="A123" s="43" t="str">
        <f t="shared" si="6"/>
        <v> AN 192.200 </v>
      </c>
      <c r="B123" s="5" t="str">
        <f t="shared" si="7"/>
        <v>I</v>
      </c>
      <c r="C123" s="43">
        <f t="shared" si="8"/>
        <v>40854.356</v>
      </c>
      <c r="D123" s="21" t="str">
        <f t="shared" si="9"/>
        <v>vis</v>
      </c>
      <c r="E123" s="51">
        <f>VLOOKUP(C123,Active!C$21:E$974,3,FALSE)</f>
        <v>-1479.0119722949526</v>
      </c>
      <c r="F123" s="5" t="s">
        <v>1317</v>
      </c>
      <c r="G123" s="21" t="str">
        <f t="shared" si="10"/>
        <v>40854.356</v>
      </c>
      <c r="H123" s="43">
        <f t="shared" si="11"/>
        <v>-1479</v>
      </c>
      <c r="I123" s="52" t="s">
        <v>867</v>
      </c>
      <c r="J123" s="53" t="s">
        <v>868</v>
      </c>
      <c r="K123" s="52">
        <v>-1479</v>
      </c>
      <c r="L123" s="52" t="s">
        <v>299</v>
      </c>
      <c r="M123" s="53" t="s">
        <v>1496</v>
      </c>
      <c r="N123" s="53"/>
      <c r="O123" s="54" t="s">
        <v>1826</v>
      </c>
      <c r="P123" s="54" t="s">
        <v>1827</v>
      </c>
    </row>
    <row r="124" spans="1:16" ht="12.75" customHeight="1" thickBot="1" x14ac:dyDescent="0.25">
      <c r="A124" s="43" t="str">
        <f t="shared" si="6"/>
        <v> AN 194.166 </v>
      </c>
      <c r="B124" s="5" t="str">
        <f t="shared" si="7"/>
        <v>I</v>
      </c>
      <c r="C124" s="43">
        <f t="shared" si="8"/>
        <v>40854.356</v>
      </c>
      <c r="D124" s="21" t="str">
        <f t="shared" si="9"/>
        <v>vis</v>
      </c>
      <c r="E124" s="51">
        <f>VLOOKUP(C124,Active!C$21:E$974,3,FALSE)</f>
        <v>-1479.0119722949526</v>
      </c>
      <c r="F124" s="5" t="s">
        <v>1317</v>
      </c>
      <c r="G124" s="21" t="str">
        <f t="shared" si="10"/>
        <v>40854.3560</v>
      </c>
      <c r="H124" s="43">
        <f t="shared" si="11"/>
        <v>-1479</v>
      </c>
      <c r="I124" s="52" t="s">
        <v>869</v>
      </c>
      <c r="J124" s="53" t="s">
        <v>868</v>
      </c>
      <c r="K124" s="52">
        <v>-1479</v>
      </c>
      <c r="L124" s="52" t="s">
        <v>870</v>
      </c>
      <c r="M124" s="53" t="s">
        <v>105</v>
      </c>
      <c r="N124" s="53"/>
      <c r="O124" s="54" t="s">
        <v>1826</v>
      </c>
      <c r="P124" s="54" t="s">
        <v>1839</v>
      </c>
    </row>
    <row r="125" spans="1:16" ht="12.75" customHeight="1" thickBot="1" x14ac:dyDescent="0.25">
      <c r="A125" s="43" t="str">
        <f t="shared" si="6"/>
        <v> AN 194.166 </v>
      </c>
      <c r="B125" s="5" t="str">
        <f t="shared" si="7"/>
        <v>I</v>
      </c>
      <c r="C125" s="43">
        <f t="shared" si="8"/>
        <v>40854.360999999997</v>
      </c>
      <c r="D125" s="21" t="str">
        <f t="shared" si="9"/>
        <v>vis</v>
      </c>
      <c r="E125" s="51">
        <f>VLOOKUP(C125,Active!C$21:E$974,3,FALSE)</f>
        <v>-1479.0099667174425</v>
      </c>
      <c r="F125" s="5" t="s">
        <v>1317</v>
      </c>
      <c r="G125" s="21" t="str">
        <f t="shared" si="10"/>
        <v>40854.361</v>
      </c>
      <c r="H125" s="43">
        <f t="shared" si="11"/>
        <v>-1479</v>
      </c>
      <c r="I125" s="52" t="s">
        <v>872</v>
      </c>
      <c r="J125" s="53" t="s">
        <v>873</v>
      </c>
      <c r="K125" s="52">
        <v>-1479</v>
      </c>
      <c r="L125" s="52" t="s">
        <v>2560</v>
      </c>
      <c r="M125" s="53" t="s">
        <v>1496</v>
      </c>
      <c r="N125" s="53"/>
      <c r="O125" s="54" t="s">
        <v>1826</v>
      </c>
      <c r="P125" s="54" t="s">
        <v>1839</v>
      </c>
    </row>
    <row r="126" spans="1:16" ht="12.75" customHeight="1" thickBot="1" x14ac:dyDescent="0.25">
      <c r="A126" s="43" t="str">
        <f t="shared" si="6"/>
        <v> AN 200.163 </v>
      </c>
      <c r="B126" s="5" t="str">
        <f t="shared" si="7"/>
        <v>I</v>
      </c>
      <c r="C126" s="43">
        <f t="shared" si="8"/>
        <v>40859.341</v>
      </c>
      <c r="D126" s="21" t="str">
        <f t="shared" si="9"/>
        <v>vis</v>
      </c>
      <c r="E126" s="51">
        <f>VLOOKUP(C126,Active!C$21:E$974,3,FALSE)</f>
        <v>-1477.0124115164272</v>
      </c>
      <c r="F126" s="5" t="s">
        <v>1317</v>
      </c>
      <c r="G126" s="21" t="str">
        <f t="shared" si="10"/>
        <v>40859.341</v>
      </c>
      <c r="H126" s="43">
        <f t="shared" si="11"/>
        <v>-1477</v>
      </c>
      <c r="I126" s="52" t="s">
        <v>877</v>
      </c>
      <c r="J126" s="53" t="s">
        <v>878</v>
      </c>
      <c r="K126" s="52">
        <v>-1477</v>
      </c>
      <c r="L126" s="52" t="s">
        <v>2513</v>
      </c>
      <c r="M126" s="53" t="s">
        <v>1496</v>
      </c>
      <c r="N126" s="53"/>
      <c r="O126" s="54" t="s">
        <v>1826</v>
      </c>
      <c r="P126" s="54" t="s">
        <v>1846</v>
      </c>
    </row>
    <row r="127" spans="1:16" ht="12.75" customHeight="1" thickBot="1" x14ac:dyDescent="0.25">
      <c r="A127" s="43" t="str">
        <f t="shared" si="6"/>
        <v> AN 200.163 </v>
      </c>
      <c r="B127" s="5" t="str">
        <f t="shared" si="7"/>
        <v>I</v>
      </c>
      <c r="C127" s="43">
        <f t="shared" si="8"/>
        <v>40859.341</v>
      </c>
      <c r="D127" s="21" t="str">
        <f t="shared" si="9"/>
        <v>vis</v>
      </c>
      <c r="E127" s="51">
        <f>VLOOKUP(C127,Active!C$21:E$974,3,FALSE)</f>
        <v>-1477.0124115164272</v>
      </c>
      <c r="F127" s="5" t="s">
        <v>1317</v>
      </c>
      <c r="G127" s="21" t="str">
        <f t="shared" si="10"/>
        <v>40859.341</v>
      </c>
      <c r="H127" s="43">
        <f t="shared" si="11"/>
        <v>-1477</v>
      </c>
      <c r="I127" s="52" t="s">
        <v>877</v>
      </c>
      <c r="J127" s="53" t="s">
        <v>878</v>
      </c>
      <c r="K127" s="52">
        <v>-1477</v>
      </c>
      <c r="L127" s="52" t="s">
        <v>2513</v>
      </c>
      <c r="M127" s="53" t="s">
        <v>1496</v>
      </c>
      <c r="N127" s="53"/>
      <c r="O127" s="54" t="s">
        <v>1826</v>
      </c>
      <c r="P127" s="54" t="s">
        <v>1846</v>
      </c>
    </row>
    <row r="128" spans="1:16" ht="12.75" customHeight="1" thickBot="1" x14ac:dyDescent="0.25">
      <c r="A128" s="43" t="str">
        <f t="shared" si="6"/>
        <v> AN 199.217 </v>
      </c>
      <c r="B128" s="5" t="str">
        <f t="shared" si="7"/>
        <v>I</v>
      </c>
      <c r="C128" s="43">
        <f t="shared" si="8"/>
        <v>40859.347000000002</v>
      </c>
      <c r="D128" s="21" t="str">
        <f t="shared" si="9"/>
        <v>vis</v>
      </c>
      <c r="E128" s="51">
        <f>VLOOKUP(C128,Active!C$21:E$974,3,FALSE)</f>
        <v>-1477.0100048234135</v>
      </c>
      <c r="F128" s="5" t="s">
        <v>1317</v>
      </c>
      <c r="G128" s="21" t="str">
        <f t="shared" si="10"/>
        <v>40859.347</v>
      </c>
      <c r="H128" s="43">
        <f t="shared" si="11"/>
        <v>-1477</v>
      </c>
      <c r="I128" s="52" t="s">
        <v>882</v>
      </c>
      <c r="J128" s="53" t="s">
        <v>883</v>
      </c>
      <c r="K128" s="52">
        <v>-1477</v>
      </c>
      <c r="L128" s="52" t="s">
        <v>2560</v>
      </c>
      <c r="M128" s="53" t="s">
        <v>1496</v>
      </c>
      <c r="N128" s="53"/>
      <c r="O128" s="54" t="s">
        <v>1853</v>
      </c>
      <c r="P128" s="54" t="s">
        <v>1854</v>
      </c>
    </row>
    <row r="129" spans="1:16" ht="12.75" customHeight="1" thickBot="1" x14ac:dyDescent="0.25">
      <c r="A129" s="43" t="str">
        <f t="shared" si="6"/>
        <v> CPRI 5.30 </v>
      </c>
      <c r="B129" s="5" t="str">
        <f t="shared" si="7"/>
        <v>I</v>
      </c>
      <c r="C129" s="43">
        <f t="shared" si="8"/>
        <v>40874.300900000002</v>
      </c>
      <c r="D129" s="21" t="str">
        <f t="shared" si="9"/>
        <v>vis</v>
      </c>
      <c r="E129" s="51">
        <f>VLOOKUP(C129,Active!C$21:E$974,3,FALSE)</f>
        <v>-1471.0117637148905</v>
      </c>
      <c r="F129" s="5" t="s">
        <v>1317</v>
      </c>
      <c r="G129" s="21" t="str">
        <f t="shared" si="10"/>
        <v>40874.3009</v>
      </c>
      <c r="H129" s="43">
        <f t="shared" si="11"/>
        <v>-1471</v>
      </c>
      <c r="I129" s="52" t="s">
        <v>884</v>
      </c>
      <c r="J129" s="53" t="s">
        <v>885</v>
      </c>
      <c r="K129" s="52">
        <v>-1471</v>
      </c>
      <c r="L129" s="52" t="s">
        <v>886</v>
      </c>
      <c r="M129" s="53" t="s">
        <v>105</v>
      </c>
      <c r="N129" s="53"/>
      <c r="O129" s="54" t="s">
        <v>1858</v>
      </c>
      <c r="P129" s="54" t="s">
        <v>1859</v>
      </c>
    </row>
    <row r="130" spans="1:16" ht="12.75" customHeight="1" thickBot="1" x14ac:dyDescent="0.25">
      <c r="A130" s="43" t="str">
        <f t="shared" si="6"/>
        <v> LAWS 30 </v>
      </c>
      <c r="B130" s="5" t="str">
        <f t="shared" si="7"/>
        <v>I</v>
      </c>
      <c r="C130" s="43">
        <f t="shared" si="8"/>
        <v>40991.472999999998</v>
      </c>
      <c r="D130" s="21" t="str">
        <f t="shared" si="9"/>
        <v>vis</v>
      </c>
      <c r="E130" s="51">
        <f>VLOOKUP(C130,Active!C$21:E$974,3,FALSE)</f>
        <v>-1424.0122179781984</v>
      </c>
      <c r="F130" s="5" t="s">
        <v>1317</v>
      </c>
      <c r="G130" s="21" t="str">
        <f t="shared" si="10"/>
        <v>40991.473</v>
      </c>
      <c r="H130" s="43">
        <f t="shared" si="11"/>
        <v>-1424</v>
      </c>
      <c r="I130" s="52" t="s">
        <v>888</v>
      </c>
      <c r="J130" s="53" t="s">
        <v>889</v>
      </c>
      <c r="K130" s="52">
        <v>-1424</v>
      </c>
      <c r="L130" s="52" t="s">
        <v>299</v>
      </c>
      <c r="M130" s="53" t="s">
        <v>1496</v>
      </c>
      <c r="N130" s="53"/>
      <c r="O130" s="54" t="s">
        <v>1863</v>
      </c>
      <c r="P130" s="54" t="s">
        <v>1864</v>
      </c>
    </row>
    <row r="131" spans="1:16" ht="12.75" customHeight="1" thickBot="1" x14ac:dyDescent="0.25">
      <c r="A131" s="43" t="str">
        <f t="shared" si="6"/>
        <v> AOLD 13.62 </v>
      </c>
      <c r="B131" s="5" t="str">
        <f t="shared" si="7"/>
        <v>I</v>
      </c>
      <c r="C131" s="43">
        <f t="shared" si="8"/>
        <v>41143.548000000003</v>
      </c>
      <c r="D131" s="21" t="str">
        <f t="shared" si="9"/>
        <v>vis</v>
      </c>
      <c r="E131" s="51">
        <f>VLOOKUP(C131,Active!C$21:E$974,3,FALSE)</f>
        <v>-1363.0125779793598</v>
      </c>
      <c r="F131" s="5" t="s">
        <v>1317</v>
      </c>
      <c r="G131" s="21" t="str">
        <f t="shared" si="10"/>
        <v>41143.548</v>
      </c>
      <c r="H131" s="43">
        <f t="shared" si="11"/>
        <v>-1363</v>
      </c>
      <c r="I131" s="52" t="s">
        <v>895</v>
      </c>
      <c r="J131" s="53" t="s">
        <v>896</v>
      </c>
      <c r="K131" s="52">
        <v>-1363</v>
      </c>
      <c r="L131" s="52" t="s">
        <v>2513</v>
      </c>
      <c r="M131" s="53" t="s">
        <v>1496</v>
      </c>
      <c r="N131" s="53"/>
      <c r="O131" s="54" t="s">
        <v>1868</v>
      </c>
      <c r="P131" s="54" t="s">
        <v>1869</v>
      </c>
    </row>
    <row r="132" spans="1:16" ht="12.75" customHeight="1" thickBot="1" x14ac:dyDescent="0.25">
      <c r="A132" s="43" t="str">
        <f t="shared" si="6"/>
        <v> CPRI 5.30 </v>
      </c>
      <c r="B132" s="5" t="str">
        <f t="shared" si="7"/>
        <v>I</v>
      </c>
      <c r="C132" s="43">
        <f t="shared" si="8"/>
        <v>41148.544999999998</v>
      </c>
      <c r="D132" s="21" t="str">
        <f t="shared" si="9"/>
        <v>vis</v>
      </c>
      <c r="E132" s="51">
        <f>VLOOKUP(C132,Active!C$21:E$974,3,FALSE)</f>
        <v>-1361.0082038148098</v>
      </c>
      <c r="F132" s="5" t="s">
        <v>1317</v>
      </c>
      <c r="G132" s="21" t="str">
        <f t="shared" si="10"/>
        <v>41148.545</v>
      </c>
      <c r="H132" s="43">
        <f t="shared" si="11"/>
        <v>-1361</v>
      </c>
      <c r="I132" s="52" t="s">
        <v>898</v>
      </c>
      <c r="J132" s="53" t="s">
        <v>3061</v>
      </c>
      <c r="K132" s="52">
        <v>-1361</v>
      </c>
      <c r="L132" s="52" t="s">
        <v>258</v>
      </c>
      <c r="M132" s="53" t="s">
        <v>1496</v>
      </c>
      <c r="N132" s="53"/>
      <c r="O132" s="54" t="s">
        <v>1858</v>
      </c>
      <c r="P132" s="54" t="s">
        <v>1859</v>
      </c>
    </row>
    <row r="133" spans="1:16" ht="12.75" customHeight="1" thickBot="1" x14ac:dyDescent="0.25">
      <c r="A133" s="43" t="str">
        <f t="shared" si="6"/>
        <v> CPRI 5.30 </v>
      </c>
      <c r="B133" s="5" t="str">
        <f t="shared" si="7"/>
        <v>I</v>
      </c>
      <c r="C133" s="43">
        <f t="shared" si="8"/>
        <v>41158.521000000001</v>
      </c>
      <c r="D133" s="21" t="str">
        <f t="shared" si="9"/>
        <v>vis</v>
      </c>
      <c r="E133" s="51">
        <f>VLOOKUP(C133,Active!C$21:E$974,3,FALSE)</f>
        <v>-1357.0066755647456</v>
      </c>
      <c r="F133" s="5" t="s">
        <v>1317</v>
      </c>
      <c r="G133" s="21" t="str">
        <f t="shared" si="10"/>
        <v>41158.521</v>
      </c>
      <c r="H133" s="43">
        <f t="shared" si="11"/>
        <v>-1357</v>
      </c>
      <c r="I133" s="52" t="s">
        <v>3081</v>
      </c>
      <c r="J133" s="53" t="s">
        <v>3082</v>
      </c>
      <c r="K133" s="52">
        <v>-1357</v>
      </c>
      <c r="L133" s="52" t="s">
        <v>250</v>
      </c>
      <c r="M133" s="53" t="s">
        <v>1496</v>
      </c>
      <c r="N133" s="53"/>
      <c r="O133" s="54" t="s">
        <v>1858</v>
      </c>
      <c r="P133" s="54" t="s">
        <v>1859</v>
      </c>
    </row>
    <row r="134" spans="1:16" ht="12.75" customHeight="1" thickBot="1" x14ac:dyDescent="0.25">
      <c r="A134" s="43" t="str">
        <f t="shared" si="6"/>
        <v> AAB 1.17 </v>
      </c>
      <c r="B134" s="5" t="str">
        <f t="shared" si="7"/>
        <v>I</v>
      </c>
      <c r="C134" s="43">
        <f t="shared" si="8"/>
        <v>41163.500999999997</v>
      </c>
      <c r="D134" s="21" t="str">
        <f t="shared" si="9"/>
        <v>vis</v>
      </c>
      <c r="E134" s="51">
        <f>VLOOKUP(C134,Active!C$21:E$974,3,FALSE)</f>
        <v>-1355.009120363733</v>
      </c>
      <c r="F134" s="5" t="s">
        <v>1317</v>
      </c>
      <c r="G134" s="21" t="str">
        <f t="shared" si="10"/>
        <v>41163.501</v>
      </c>
      <c r="H134" s="43">
        <f t="shared" si="11"/>
        <v>-1355</v>
      </c>
      <c r="I134" s="52" t="s">
        <v>3084</v>
      </c>
      <c r="J134" s="53" t="s">
        <v>3085</v>
      </c>
      <c r="K134" s="52">
        <v>-1355</v>
      </c>
      <c r="L134" s="52" t="s">
        <v>2623</v>
      </c>
      <c r="M134" s="53" t="s">
        <v>1496</v>
      </c>
      <c r="N134" s="53"/>
      <c r="O134" s="54" t="s">
        <v>1879</v>
      </c>
      <c r="P134" s="54" t="s">
        <v>1880</v>
      </c>
    </row>
    <row r="135" spans="1:16" ht="12.75" customHeight="1" thickBot="1" x14ac:dyDescent="0.25">
      <c r="A135" s="43" t="str">
        <f t="shared" si="6"/>
        <v> AAB 1.17 </v>
      </c>
      <c r="B135" s="5" t="str">
        <f t="shared" si="7"/>
        <v>I</v>
      </c>
      <c r="C135" s="43">
        <f t="shared" si="8"/>
        <v>41168.485999999997</v>
      </c>
      <c r="D135" s="21" t="str">
        <f t="shared" si="9"/>
        <v>vis</v>
      </c>
      <c r="E135" s="51">
        <f>VLOOKUP(C135,Active!C$21:E$974,3,FALSE)</f>
        <v>-1353.0095595852079</v>
      </c>
      <c r="F135" s="5" t="s">
        <v>1317</v>
      </c>
      <c r="G135" s="21" t="str">
        <f t="shared" si="10"/>
        <v>41168.486</v>
      </c>
      <c r="H135" s="43">
        <f t="shared" si="11"/>
        <v>-1353</v>
      </c>
      <c r="I135" s="52" t="s">
        <v>3086</v>
      </c>
      <c r="J135" s="53" t="s">
        <v>3087</v>
      </c>
      <c r="K135" s="52">
        <v>-1353</v>
      </c>
      <c r="L135" s="52" t="s">
        <v>2476</v>
      </c>
      <c r="M135" s="53" t="s">
        <v>1496</v>
      </c>
      <c r="N135" s="53"/>
      <c r="O135" s="54" t="s">
        <v>1879</v>
      </c>
      <c r="P135" s="54" t="s">
        <v>1880</v>
      </c>
    </row>
    <row r="136" spans="1:16" ht="12.75" customHeight="1" thickBot="1" x14ac:dyDescent="0.25">
      <c r="A136" s="43" t="str">
        <f t="shared" si="6"/>
        <v> AAB 1.17 </v>
      </c>
      <c r="B136" s="5" t="str">
        <f t="shared" si="7"/>
        <v>I</v>
      </c>
      <c r="C136" s="43">
        <f t="shared" si="8"/>
        <v>41168.49</v>
      </c>
      <c r="D136" s="21" t="str">
        <f t="shared" si="9"/>
        <v>vis</v>
      </c>
      <c r="E136" s="51">
        <f>VLOOKUP(C136,Active!C$21:E$974,3,FALSE)</f>
        <v>-1353.0079551231986</v>
      </c>
      <c r="F136" s="5" t="s">
        <v>1317</v>
      </c>
      <c r="G136" s="21" t="str">
        <f t="shared" si="10"/>
        <v>41168.490</v>
      </c>
      <c r="H136" s="43">
        <f t="shared" si="11"/>
        <v>-1353</v>
      </c>
      <c r="I136" s="52" t="s">
        <v>3088</v>
      </c>
      <c r="J136" s="53" t="s">
        <v>3089</v>
      </c>
      <c r="K136" s="52">
        <v>-1353</v>
      </c>
      <c r="L136" s="52" t="s">
        <v>258</v>
      </c>
      <c r="M136" s="53" t="s">
        <v>1496</v>
      </c>
      <c r="N136" s="53"/>
      <c r="O136" s="54" t="s">
        <v>1879</v>
      </c>
      <c r="P136" s="54" t="s">
        <v>1880</v>
      </c>
    </row>
    <row r="137" spans="1:16" ht="12.75" customHeight="1" thickBot="1" x14ac:dyDescent="0.25">
      <c r="A137" s="43" t="str">
        <f t="shared" si="6"/>
        <v> AAB 1.17 </v>
      </c>
      <c r="B137" s="5" t="str">
        <f t="shared" si="7"/>
        <v>I</v>
      </c>
      <c r="C137" s="43">
        <f t="shared" si="8"/>
        <v>41173.470999999998</v>
      </c>
      <c r="D137" s="21" t="str">
        <f t="shared" si="9"/>
        <v>vis</v>
      </c>
      <c r="E137" s="51">
        <f>VLOOKUP(C137,Active!C$21:E$974,3,FALSE)</f>
        <v>-1351.0099988066825</v>
      </c>
      <c r="F137" s="5" t="s">
        <v>1317</v>
      </c>
      <c r="G137" s="21" t="str">
        <f t="shared" si="10"/>
        <v>41173.471</v>
      </c>
      <c r="H137" s="43">
        <f t="shared" si="11"/>
        <v>-1351</v>
      </c>
      <c r="I137" s="52" t="s">
        <v>3091</v>
      </c>
      <c r="J137" s="53" t="s">
        <v>3092</v>
      </c>
      <c r="K137" s="52">
        <v>-1351</v>
      </c>
      <c r="L137" s="52" t="s">
        <v>2560</v>
      </c>
      <c r="M137" s="53" t="s">
        <v>1496</v>
      </c>
      <c r="N137" s="53"/>
      <c r="O137" s="54" t="s">
        <v>1879</v>
      </c>
      <c r="P137" s="54" t="s">
        <v>1880</v>
      </c>
    </row>
    <row r="138" spans="1:16" ht="12.75" customHeight="1" thickBot="1" x14ac:dyDescent="0.25">
      <c r="A138" s="43" t="str">
        <f t="shared" si="6"/>
        <v> AAB 1.17 </v>
      </c>
      <c r="B138" s="5" t="str">
        <f t="shared" si="7"/>
        <v>I</v>
      </c>
      <c r="C138" s="43">
        <f t="shared" si="8"/>
        <v>41178.463000000003</v>
      </c>
      <c r="D138" s="21" t="str">
        <f t="shared" si="9"/>
        <v>vis</v>
      </c>
      <c r="E138" s="51">
        <f>VLOOKUP(C138,Active!C$21:E$974,3,FALSE)</f>
        <v>-1349.0076302196396</v>
      </c>
      <c r="F138" s="5" t="s">
        <v>1317</v>
      </c>
      <c r="G138" s="21" t="str">
        <f t="shared" si="10"/>
        <v>41178.463</v>
      </c>
      <c r="H138" s="43">
        <f t="shared" si="11"/>
        <v>-1349</v>
      </c>
      <c r="I138" s="52" t="s">
        <v>3093</v>
      </c>
      <c r="J138" s="53" t="s">
        <v>3094</v>
      </c>
      <c r="K138" s="52">
        <v>-1349</v>
      </c>
      <c r="L138" s="52" t="s">
        <v>282</v>
      </c>
      <c r="M138" s="53" t="s">
        <v>1496</v>
      </c>
      <c r="N138" s="53"/>
      <c r="O138" s="54" t="s">
        <v>1879</v>
      </c>
      <c r="P138" s="54" t="s">
        <v>1880</v>
      </c>
    </row>
    <row r="139" spans="1:16" ht="12.75" customHeight="1" thickBot="1" x14ac:dyDescent="0.25">
      <c r="A139" s="43" t="str">
        <f t="shared" ref="A139:A202" si="12">P139</f>
        <v> AAB 1.17 </v>
      </c>
      <c r="B139" s="5" t="str">
        <f t="shared" ref="B139:B202" si="13">IF(H139=INT(H139),"I","II")</f>
        <v>I</v>
      </c>
      <c r="C139" s="43">
        <f t="shared" ref="C139:C202" si="14">1*G139</f>
        <v>41178.478000000003</v>
      </c>
      <c r="D139" s="21" t="str">
        <f t="shared" ref="D139:D202" si="15">VLOOKUP(F139,I$1:J$5,2,FALSE)</f>
        <v>vis</v>
      </c>
      <c r="E139" s="51">
        <f>VLOOKUP(C139,Active!C$21:E$974,3,FALSE)</f>
        <v>-1349.0016134871066</v>
      </c>
      <c r="F139" s="5" t="s">
        <v>1317</v>
      </c>
      <c r="G139" s="21" t="str">
        <f t="shared" ref="G139:G202" si="16">MID(I139,3,LEN(I139)-3)</f>
        <v>41178.478</v>
      </c>
      <c r="H139" s="43">
        <f t="shared" ref="H139:H202" si="17">1*K139</f>
        <v>-1349</v>
      </c>
      <c r="I139" s="52" t="s">
        <v>3095</v>
      </c>
      <c r="J139" s="53" t="s">
        <v>3096</v>
      </c>
      <c r="K139" s="52">
        <v>-1349</v>
      </c>
      <c r="L139" s="52" t="s">
        <v>255</v>
      </c>
      <c r="M139" s="53" t="s">
        <v>1496</v>
      </c>
      <c r="N139" s="53"/>
      <c r="O139" s="54" t="s">
        <v>1879</v>
      </c>
      <c r="P139" s="54" t="s">
        <v>1880</v>
      </c>
    </row>
    <row r="140" spans="1:16" ht="12.75" customHeight="1" thickBot="1" x14ac:dyDescent="0.25">
      <c r="A140" s="43" t="str">
        <f t="shared" si="12"/>
        <v> AAB 1.17 </v>
      </c>
      <c r="B140" s="5" t="str">
        <f t="shared" si="13"/>
        <v>I</v>
      </c>
      <c r="C140" s="43">
        <f t="shared" si="14"/>
        <v>41188.434000000001</v>
      </c>
      <c r="D140" s="21" t="str">
        <f t="shared" si="15"/>
        <v>vis</v>
      </c>
      <c r="E140" s="51">
        <f>VLOOKUP(C140,Active!C$21:E$974,3,FALSE)</f>
        <v>-1345.0081075470882</v>
      </c>
      <c r="F140" s="5" t="s">
        <v>1317</v>
      </c>
      <c r="G140" s="21" t="str">
        <f t="shared" si="16"/>
        <v>41188.434</v>
      </c>
      <c r="H140" s="43">
        <f t="shared" si="17"/>
        <v>-1345</v>
      </c>
      <c r="I140" s="52" t="s">
        <v>3097</v>
      </c>
      <c r="J140" s="53" t="s">
        <v>3098</v>
      </c>
      <c r="K140" s="52">
        <v>-1345</v>
      </c>
      <c r="L140" s="52" t="s">
        <v>258</v>
      </c>
      <c r="M140" s="53" t="s">
        <v>1496</v>
      </c>
      <c r="N140" s="53"/>
      <c r="O140" s="54" t="s">
        <v>1879</v>
      </c>
      <c r="P140" s="54" t="s">
        <v>1880</v>
      </c>
    </row>
    <row r="141" spans="1:16" ht="12.75" customHeight="1" thickBot="1" x14ac:dyDescent="0.25">
      <c r="A141" s="43" t="str">
        <f t="shared" si="12"/>
        <v> AAB 1.17 </v>
      </c>
      <c r="B141" s="5" t="str">
        <f t="shared" si="13"/>
        <v>I</v>
      </c>
      <c r="C141" s="43">
        <f t="shared" si="14"/>
        <v>41188.434000000001</v>
      </c>
      <c r="D141" s="21" t="str">
        <f t="shared" si="15"/>
        <v>vis</v>
      </c>
      <c r="E141" s="51">
        <f>VLOOKUP(C141,Active!C$21:E$974,3,FALSE)</f>
        <v>-1345.0081075470882</v>
      </c>
      <c r="F141" s="5" t="s">
        <v>1317</v>
      </c>
      <c r="G141" s="21" t="str">
        <f t="shared" si="16"/>
        <v>41188.434</v>
      </c>
      <c r="H141" s="43">
        <f t="shared" si="17"/>
        <v>-1345</v>
      </c>
      <c r="I141" s="52" t="s">
        <v>3097</v>
      </c>
      <c r="J141" s="53" t="s">
        <v>3098</v>
      </c>
      <c r="K141" s="52">
        <v>-1345</v>
      </c>
      <c r="L141" s="52" t="s">
        <v>258</v>
      </c>
      <c r="M141" s="53" t="s">
        <v>1496</v>
      </c>
      <c r="N141" s="53"/>
      <c r="O141" s="54" t="s">
        <v>1879</v>
      </c>
      <c r="P141" s="54" t="s">
        <v>1880</v>
      </c>
    </row>
    <row r="142" spans="1:16" ht="12.75" customHeight="1" thickBot="1" x14ac:dyDescent="0.25">
      <c r="A142" s="43" t="str">
        <f t="shared" si="12"/>
        <v> AAB 1.17 </v>
      </c>
      <c r="B142" s="5" t="str">
        <f t="shared" si="13"/>
        <v>I</v>
      </c>
      <c r="C142" s="43">
        <f t="shared" si="14"/>
        <v>41190.926099999997</v>
      </c>
      <c r="D142" s="21" t="str">
        <f t="shared" si="15"/>
        <v>vis</v>
      </c>
      <c r="E142" s="51">
        <f>VLOOKUP(C142,Active!C$21:E$974,3,FALSE)</f>
        <v>-1344.0084876040282</v>
      </c>
      <c r="F142" s="5" t="s">
        <v>1317</v>
      </c>
      <c r="G142" s="21" t="str">
        <f t="shared" si="16"/>
        <v>41190.9261</v>
      </c>
      <c r="H142" s="43">
        <f t="shared" si="17"/>
        <v>-1344</v>
      </c>
      <c r="I142" s="52" t="s">
        <v>3099</v>
      </c>
      <c r="J142" s="53" t="s">
        <v>3100</v>
      </c>
      <c r="K142" s="52">
        <v>-1344</v>
      </c>
      <c r="L142" s="52" t="s">
        <v>3101</v>
      </c>
      <c r="M142" s="53" t="s">
        <v>105</v>
      </c>
      <c r="N142" s="53"/>
      <c r="O142" s="54" t="s">
        <v>1879</v>
      </c>
      <c r="P142" s="54" t="s">
        <v>1880</v>
      </c>
    </row>
    <row r="143" spans="1:16" ht="12.75" customHeight="1" thickBot="1" x14ac:dyDescent="0.25">
      <c r="A143" s="43" t="str">
        <f t="shared" si="12"/>
        <v> AAB 1.17 </v>
      </c>
      <c r="B143" s="5" t="str">
        <f t="shared" si="13"/>
        <v>I</v>
      </c>
      <c r="C143" s="43">
        <f t="shared" si="14"/>
        <v>41193.423000000003</v>
      </c>
      <c r="D143" s="21" t="str">
        <f t="shared" si="15"/>
        <v>vis</v>
      </c>
      <c r="E143" s="51">
        <f>VLOOKUP(C143,Active!C$21:E$974,3,FALSE)</f>
        <v>-1343.0069423065538</v>
      </c>
      <c r="F143" s="5" t="s">
        <v>1317</v>
      </c>
      <c r="G143" s="21" t="str">
        <f t="shared" si="16"/>
        <v>41193.423</v>
      </c>
      <c r="H143" s="43">
        <f t="shared" si="17"/>
        <v>-1343</v>
      </c>
      <c r="I143" s="52" t="s">
        <v>3103</v>
      </c>
      <c r="J143" s="53" t="s">
        <v>3104</v>
      </c>
      <c r="K143" s="52">
        <v>-1343</v>
      </c>
      <c r="L143" s="52" t="s">
        <v>250</v>
      </c>
      <c r="M143" s="53" t="s">
        <v>1496</v>
      </c>
      <c r="N143" s="53"/>
      <c r="O143" s="54" t="s">
        <v>1879</v>
      </c>
      <c r="P143" s="54" t="s">
        <v>1880</v>
      </c>
    </row>
    <row r="144" spans="1:16" ht="12.75" customHeight="1" thickBot="1" x14ac:dyDescent="0.25">
      <c r="A144" s="43" t="str">
        <f t="shared" si="12"/>
        <v> AAB 1.17 </v>
      </c>
      <c r="B144" s="5" t="str">
        <f t="shared" si="13"/>
        <v>I</v>
      </c>
      <c r="C144" s="43">
        <f t="shared" si="14"/>
        <v>41198.4067</v>
      </c>
      <c r="D144" s="21" t="str">
        <f t="shared" si="15"/>
        <v>vis</v>
      </c>
      <c r="E144" s="51">
        <f>VLOOKUP(C144,Active!C$21:E$974,3,FALSE)</f>
        <v>-1341.0079029781828</v>
      </c>
      <c r="F144" s="5" t="s">
        <v>1317</v>
      </c>
      <c r="G144" s="21" t="str">
        <f t="shared" si="16"/>
        <v>41198.4067</v>
      </c>
      <c r="H144" s="43">
        <f t="shared" si="17"/>
        <v>-1341</v>
      </c>
      <c r="I144" s="52" t="s">
        <v>3105</v>
      </c>
      <c r="J144" s="53" t="s">
        <v>3106</v>
      </c>
      <c r="K144" s="52">
        <v>-1341</v>
      </c>
      <c r="L144" s="52" t="s">
        <v>3107</v>
      </c>
      <c r="M144" s="53" t="s">
        <v>105</v>
      </c>
      <c r="N144" s="53"/>
      <c r="O144" s="54" t="s">
        <v>1879</v>
      </c>
      <c r="P144" s="54" t="s">
        <v>1880</v>
      </c>
    </row>
    <row r="145" spans="1:16" ht="12.75" customHeight="1" thickBot="1" x14ac:dyDescent="0.25">
      <c r="A145" s="43" t="str">
        <f t="shared" si="12"/>
        <v> AAB 1.17 </v>
      </c>
      <c r="B145" s="5" t="str">
        <f t="shared" si="13"/>
        <v>I</v>
      </c>
      <c r="C145" s="43">
        <f t="shared" si="14"/>
        <v>41203.387000000002</v>
      </c>
      <c r="D145" s="21" t="str">
        <f t="shared" si="15"/>
        <v>vis</v>
      </c>
      <c r="E145" s="51">
        <f>VLOOKUP(C145,Active!C$21:E$974,3,FALSE)</f>
        <v>-1339.0102274425169</v>
      </c>
      <c r="F145" s="5" t="s">
        <v>1317</v>
      </c>
      <c r="G145" s="21" t="str">
        <f t="shared" si="16"/>
        <v>41203.387</v>
      </c>
      <c r="H145" s="43">
        <f t="shared" si="17"/>
        <v>-1339</v>
      </c>
      <c r="I145" s="52" t="s">
        <v>3109</v>
      </c>
      <c r="J145" s="53" t="s">
        <v>3110</v>
      </c>
      <c r="K145" s="52">
        <v>-1339</v>
      </c>
      <c r="L145" s="52" t="s">
        <v>2560</v>
      </c>
      <c r="M145" s="53" t="s">
        <v>1496</v>
      </c>
      <c r="N145" s="53"/>
      <c r="O145" s="54" t="s">
        <v>1879</v>
      </c>
      <c r="P145" s="54" t="s">
        <v>1880</v>
      </c>
    </row>
    <row r="146" spans="1:16" ht="12.75" customHeight="1" thickBot="1" x14ac:dyDescent="0.25">
      <c r="A146" s="43" t="str">
        <f t="shared" si="12"/>
        <v> AAB 1.17 </v>
      </c>
      <c r="B146" s="5" t="str">
        <f t="shared" si="13"/>
        <v>I</v>
      </c>
      <c r="C146" s="43">
        <f t="shared" si="14"/>
        <v>41203.392500000002</v>
      </c>
      <c r="D146" s="21" t="str">
        <f t="shared" si="15"/>
        <v>vis</v>
      </c>
      <c r="E146" s="51">
        <f>VLOOKUP(C146,Active!C$21:E$974,3,FALSE)</f>
        <v>-1339.0080213072549</v>
      </c>
      <c r="F146" s="5" t="s">
        <v>1317</v>
      </c>
      <c r="G146" s="21" t="str">
        <f t="shared" si="16"/>
        <v>41203.3925</v>
      </c>
      <c r="H146" s="43">
        <f t="shared" si="17"/>
        <v>-1339</v>
      </c>
      <c r="I146" s="52" t="s">
        <v>3111</v>
      </c>
      <c r="J146" s="53" t="s">
        <v>3112</v>
      </c>
      <c r="K146" s="52">
        <v>-1339</v>
      </c>
      <c r="L146" s="52" t="s">
        <v>3113</v>
      </c>
      <c r="M146" s="53" t="s">
        <v>105</v>
      </c>
      <c r="N146" s="53"/>
      <c r="O146" s="54" t="s">
        <v>1879</v>
      </c>
      <c r="P146" s="54" t="s">
        <v>1880</v>
      </c>
    </row>
    <row r="147" spans="1:16" ht="12.75" customHeight="1" thickBot="1" x14ac:dyDescent="0.25">
      <c r="A147" s="43" t="str">
        <f t="shared" si="12"/>
        <v> AAB 1.17 </v>
      </c>
      <c r="B147" s="5" t="str">
        <f t="shared" si="13"/>
        <v>I</v>
      </c>
      <c r="C147" s="43">
        <f t="shared" si="14"/>
        <v>41208.370999999999</v>
      </c>
      <c r="D147" s="21" t="str">
        <f t="shared" si="15"/>
        <v>vis</v>
      </c>
      <c r="E147" s="51">
        <f>VLOOKUP(C147,Active!C$21:E$974,3,FALSE)</f>
        <v>-1337.0110677794953</v>
      </c>
      <c r="F147" s="5" t="s">
        <v>1317</v>
      </c>
      <c r="G147" s="21" t="str">
        <f t="shared" si="16"/>
        <v>41208.371</v>
      </c>
      <c r="H147" s="43">
        <f t="shared" si="17"/>
        <v>-1337</v>
      </c>
      <c r="I147" s="52" t="s">
        <v>3116</v>
      </c>
      <c r="J147" s="53" t="s">
        <v>3117</v>
      </c>
      <c r="K147" s="52">
        <v>-1337</v>
      </c>
      <c r="L147" s="52" t="s">
        <v>2574</v>
      </c>
      <c r="M147" s="53" t="s">
        <v>1496</v>
      </c>
      <c r="N147" s="53"/>
      <c r="O147" s="54" t="s">
        <v>1879</v>
      </c>
      <c r="P147" s="54" t="s">
        <v>1880</v>
      </c>
    </row>
    <row r="148" spans="1:16" ht="12.75" customHeight="1" thickBot="1" x14ac:dyDescent="0.25">
      <c r="A148" s="43" t="str">
        <f t="shared" si="12"/>
        <v> AAB 1.17 </v>
      </c>
      <c r="B148" s="5" t="str">
        <f t="shared" si="13"/>
        <v>I</v>
      </c>
      <c r="C148" s="43">
        <f t="shared" si="14"/>
        <v>41208.373</v>
      </c>
      <c r="D148" s="21" t="str">
        <f t="shared" si="15"/>
        <v>vis</v>
      </c>
      <c r="E148" s="51">
        <f>VLOOKUP(C148,Active!C$21:E$974,3,FALSE)</f>
        <v>-1337.0102655484907</v>
      </c>
      <c r="F148" s="5" t="s">
        <v>1317</v>
      </c>
      <c r="G148" s="21" t="str">
        <f t="shared" si="16"/>
        <v>41208.373</v>
      </c>
      <c r="H148" s="43">
        <f t="shared" si="17"/>
        <v>-1337</v>
      </c>
      <c r="I148" s="52" t="s">
        <v>3119</v>
      </c>
      <c r="J148" s="53" t="s">
        <v>3120</v>
      </c>
      <c r="K148" s="52">
        <v>-1337</v>
      </c>
      <c r="L148" s="52" t="s">
        <v>2489</v>
      </c>
      <c r="M148" s="53" t="s">
        <v>1496</v>
      </c>
      <c r="N148" s="53"/>
      <c r="O148" s="54" t="s">
        <v>1879</v>
      </c>
      <c r="P148" s="54" t="s">
        <v>1880</v>
      </c>
    </row>
    <row r="149" spans="1:16" ht="12.75" customHeight="1" thickBot="1" x14ac:dyDescent="0.25">
      <c r="A149" s="43" t="str">
        <f t="shared" si="12"/>
        <v> AAB 1.17 </v>
      </c>
      <c r="B149" s="5" t="str">
        <f t="shared" si="13"/>
        <v>I</v>
      </c>
      <c r="C149" s="43">
        <f t="shared" si="14"/>
        <v>41210.870600000002</v>
      </c>
      <c r="D149" s="21" t="str">
        <f t="shared" si="15"/>
        <v>vis</v>
      </c>
      <c r="E149" s="51">
        <f>VLOOKUP(C149,Active!C$21:E$974,3,FALSE)</f>
        <v>-1336.008439470166</v>
      </c>
      <c r="F149" s="5" t="s">
        <v>1317</v>
      </c>
      <c r="G149" s="21" t="str">
        <f t="shared" si="16"/>
        <v>41210.8706</v>
      </c>
      <c r="H149" s="43">
        <f t="shared" si="17"/>
        <v>-1336</v>
      </c>
      <c r="I149" s="52" t="s">
        <v>3122</v>
      </c>
      <c r="J149" s="53" t="s">
        <v>3123</v>
      </c>
      <c r="K149" s="52">
        <v>-1336</v>
      </c>
      <c r="L149" s="52" t="s">
        <v>3124</v>
      </c>
      <c r="M149" s="53" t="s">
        <v>105</v>
      </c>
      <c r="N149" s="53"/>
      <c r="O149" s="54" t="s">
        <v>1879</v>
      </c>
      <c r="P149" s="54" t="s">
        <v>1880</v>
      </c>
    </row>
    <row r="150" spans="1:16" ht="12.75" customHeight="1" thickBot="1" x14ac:dyDescent="0.25">
      <c r="A150" s="43" t="str">
        <f t="shared" si="12"/>
        <v> AAB 1.17 </v>
      </c>
      <c r="B150" s="5" t="str">
        <f t="shared" si="13"/>
        <v>I</v>
      </c>
      <c r="C150" s="43">
        <f t="shared" si="14"/>
        <v>41215.856699999997</v>
      </c>
      <c r="D150" s="21" t="str">
        <f t="shared" si="15"/>
        <v>vis</v>
      </c>
      <c r="E150" s="51">
        <f>VLOOKUP(C150,Active!C$21:E$974,3,FALSE)</f>
        <v>-1334.0084374645905</v>
      </c>
      <c r="F150" s="5" t="s">
        <v>1317</v>
      </c>
      <c r="G150" s="21" t="str">
        <f t="shared" si="16"/>
        <v>41215.8567</v>
      </c>
      <c r="H150" s="43">
        <f t="shared" si="17"/>
        <v>-1334</v>
      </c>
      <c r="I150" s="52" t="s">
        <v>3125</v>
      </c>
      <c r="J150" s="53" t="s">
        <v>3126</v>
      </c>
      <c r="K150" s="52">
        <v>-1334</v>
      </c>
      <c r="L150" s="52" t="s">
        <v>3124</v>
      </c>
      <c r="M150" s="53" t="s">
        <v>105</v>
      </c>
      <c r="N150" s="53"/>
      <c r="O150" s="54" t="s">
        <v>1879</v>
      </c>
      <c r="P150" s="54" t="s">
        <v>1880</v>
      </c>
    </row>
    <row r="151" spans="1:16" ht="12.75" customHeight="1" thickBot="1" x14ac:dyDescent="0.25">
      <c r="A151" s="43" t="str">
        <f t="shared" si="12"/>
        <v> AAB 1.17 </v>
      </c>
      <c r="B151" s="5" t="str">
        <f t="shared" si="13"/>
        <v>I</v>
      </c>
      <c r="C151" s="43">
        <f t="shared" si="14"/>
        <v>41218.35</v>
      </c>
      <c r="D151" s="21" t="str">
        <f t="shared" si="15"/>
        <v>vis</v>
      </c>
      <c r="E151" s="51">
        <f>VLOOKUP(C151,Active!C$21:E$974,3,FALSE)</f>
        <v>-1333.0083361829254</v>
      </c>
      <c r="F151" s="5" t="s">
        <v>1317</v>
      </c>
      <c r="G151" s="21" t="str">
        <f t="shared" si="16"/>
        <v>41218.3500</v>
      </c>
      <c r="H151" s="43">
        <f t="shared" si="17"/>
        <v>-1333</v>
      </c>
      <c r="I151" s="52" t="s">
        <v>3127</v>
      </c>
      <c r="J151" s="53" t="s">
        <v>3128</v>
      </c>
      <c r="K151" s="52">
        <v>-1333</v>
      </c>
      <c r="L151" s="52" t="s">
        <v>3129</v>
      </c>
      <c r="M151" s="53" t="s">
        <v>105</v>
      </c>
      <c r="N151" s="53"/>
      <c r="O151" s="54" t="s">
        <v>1879</v>
      </c>
      <c r="P151" s="54" t="s">
        <v>1880</v>
      </c>
    </row>
    <row r="152" spans="1:16" ht="12.75" customHeight="1" thickBot="1" x14ac:dyDescent="0.25">
      <c r="A152" s="43" t="str">
        <f t="shared" si="12"/>
        <v> AAB 1.17 </v>
      </c>
      <c r="B152" s="5" t="str">
        <f t="shared" si="13"/>
        <v>I</v>
      </c>
      <c r="C152" s="43">
        <f t="shared" si="14"/>
        <v>41223.336000000003</v>
      </c>
      <c r="D152" s="21" t="str">
        <f t="shared" si="15"/>
        <v>vis</v>
      </c>
      <c r="E152" s="51">
        <f>VLOOKUP(C152,Active!C$21:E$974,3,FALSE)</f>
        <v>-1331.0083742888964</v>
      </c>
      <c r="F152" s="5" t="s">
        <v>1317</v>
      </c>
      <c r="G152" s="21" t="str">
        <f t="shared" si="16"/>
        <v>41223.3360</v>
      </c>
      <c r="H152" s="43">
        <f t="shared" si="17"/>
        <v>-1331</v>
      </c>
      <c r="I152" s="52" t="s">
        <v>3130</v>
      </c>
      <c r="J152" s="53" t="s">
        <v>3131</v>
      </c>
      <c r="K152" s="52">
        <v>-1331</v>
      </c>
      <c r="L152" s="52" t="s">
        <v>2452</v>
      </c>
      <c r="M152" s="53" t="s">
        <v>105</v>
      </c>
      <c r="N152" s="53"/>
      <c r="O152" s="54" t="s">
        <v>1879</v>
      </c>
      <c r="P152" s="54" t="s">
        <v>1880</v>
      </c>
    </row>
    <row r="153" spans="1:16" ht="12.75" customHeight="1" thickBot="1" x14ac:dyDescent="0.25">
      <c r="A153" s="43" t="str">
        <f t="shared" si="12"/>
        <v> AAB 1.17 </v>
      </c>
      <c r="B153" s="5" t="str">
        <f t="shared" si="13"/>
        <v>I</v>
      </c>
      <c r="C153" s="43">
        <f t="shared" si="14"/>
        <v>41350.483999999997</v>
      </c>
      <c r="D153" s="21" t="str">
        <f t="shared" si="15"/>
        <v>vis</v>
      </c>
      <c r="E153" s="51">
        <f>VLOOKUP(C153,Active!C$21:E$974,3,FALSE)</f>
        <v>-1280.007340413692</v>
      </c>
      <c r="F153" s="5" t="s">
        <v>1317</v>
      </c>
      <c r="G153" s="21" t="str">
        <f t="shared" si="16"/>
        <v>41350.484</v>
      </c>
      <c r="H153" s="43">
        <f t="shared" si="17"/>
        <v>-1280</v>
      </c>
      <c r="I153" s="52" t="s">
        <v>3134</v>
      </c>
      <c r="J153" s="53" t="s">
        <v>3135</v>
      </c>
      <c r="K153" s="52">
        <v>-1280</v>
      </c>
      <c r="L153" s="52" t="s">
        <v>285</v>
      </c>
      <c r="M153" s="53" t="s">
        <v>1496</v>
      </c>
      <c r="N153" s="53"/>
      <c r="O153" s="54" t="s">
        <v>1879</v>
      </c>
      <c r="P153" s="54" t="s">
        <v>1880</v>
      </c>
    </row>
    <row r="154" spans="1:16" ht="12.75" customHeight="1" thickBot="1" x14ac:dyDescent="0.25">
      <c r="A154" s="43" t="str">
        <f t="shared" si="12"/>
        <v> AAB 1.17 </v>
      </c>
      <c r="B154" s="5" t="str">
        <f t="shared" si="13"/>
        <v>I</v>
      </c>
      <c r="C154" s="43">
        <f t="shared" si="14"/>
        <v>41380.406000000003</v>
      </c>
      <c r="D154" s="21" t="str">
        <f t="shared" si="15"/>
        <v>vis</v>
      </c>
      <c r="E154" s="51">
        <f>VLOOKUP(C154,Active!C$21:E$974,3,FALSE)</f>
        <v>-1268.0051623565125</v>
      </c>
      <c r="F154" s="5" t="s">
        <v>1317</v>
      </c>
      <c r="G154" s="21" t="str">
        <f t="shared" si="16"/>
        <v>41380.406</v>
      </c>
      <c r="H154" s="43">
        <f t="shared" si="17"/>
        <v>-1268</v>
      </c>
      <c r="I154" s="52" t="s">
        <v>3142</v>
      </c>
      <c r="J154" s="53" t="s">
        <v>3143</v>
      </c>
      <c r="K154" s="52">
        <v>-1268</v>
      </c>
      <c r="L154" s="52" t="s">
        <v>2486</v>
      </c>
      <c r="M154" s="53" t="s">
        <v>1496</v>
      </c>
      <c r="N154" s="53"/>
      <c r="O154" s="54" t="s">
        <v>1879</v>
      </c>
      <c r="P154" s="54" t="s">
        <v>1880</v>
      </c>
    </row>
    <row r="155" spans="1:16" ht="12.75" customHeight="1" thickBot="1" x14ac:dyDescent="0.25">
      <c r="A155" s="43" t="str">
        <f t="shared" si="12"/>
        <v> AN 5398 </v>
      </c>
      <c r="B155" s="5" t="str">
        <f t="shared" si="13"/>
        <v>I</v>
      </c>
      <c r="C155" s="43">
        <f t="shared" si="14"/>
        <v>41390.370000000003</v>
      </c>
      <c r="D155" s="21" t="str">
        <f t="shared" si="15"/>
        <v>vis</v>
      </c>
      <c r="E155" s="51">
        <f>VLOOKUP(C155,Active!C$21:E$974,3,FALSE)</f>
        <v>-1264.0084474924756</v>
      </c>
      <c r="F155" s="5" t="s">
        <v>1317</v>
      </c>
      <c r="G155" s="21" t="str">
        <f t="shared" si="16"/>
        <v>41390.370</v>
      </c>
      <c r="H155" s="43">
        <f t="shared" si="17"/>
        <v>-1264</v>
      </c>
      <c r="I155" s="52" t="s">
        <v>3149</v>
      </c>
      <c r="J155" s="53" t="s">
        <v>3150</v>
      </c>
      <c r="K155" s="52">
        <v>-1264</v>
      </c>
      <c r="L155" s="52" t="s">
        <v>291</v>
      </c>
      <c r="M155" s="53" t="s">
        <v>1496</v>
      </c>
      <c r="N155" s="53"/>
      <c r="O155" s="54" t="s">
        <v>1938</v>
      </c>
      <c r="P155" s="54" t="s">
        <v>1939</v>
      </c>
    </row>
    <row r="156" spans="1:16" ht="12.75" customHeight="1" thickBot="1" x14ac:dyDescent="0.25">
      <c r="A156" s="43" t="str">
        <f t="shared" si="12"/>
        <v> AAB 1.17 </v>
      </c>
      <c r="B156" s="5" t="str">
        <f t="shared" si="13"/>
        <v>I</v>
      </c>
      <c r="C156" s="43">
        <f t="shared" si="14"/>
        <v>41395.360999999997</v>
      </c>
      <c r="D156" s="21" t="str">
        <f t="shared" si="15"/>
        <v>vis</v>
      </c>
      <c r="E156" s="51">
        <f>VLOOKUP(C156,Active!C$21:E$974,3,FALSE)</f>
        <v>-1262.0064800209395</v>
      </c>
      <c r="F156" s="5" t="s">
        <v>1317</v>
      </c>
      <c r="G156" s="21" t="str">
        <f t="shared" si="16"/>
        <v>41395.361</v>
      </c>
      <c r="H156" s="43">
        <f t="shared" si="17"/>
        <v>-1262</v>
      </c>
      <c r="I156" s="52" t="s">
        <v>3154</v>
      </c>
      <c r="J156" s="53" t="s">
        <v>3155</v>
      </c>
      <c r="K156" s="52">
        <v>-1262</v>
      </c>
      <c r="L156" s="52" t="s">
        <v>2483</v>
      </c>
      <c r="M156" s="53" t="s">
        <v>105</v>
      </c>
      <c r="N156" s="53"/>
      <c r="O156" s="54" t="s">
        <v>1879</v>
      </c>
      <c r="P156" s="54" t="s">
        <v>1880</v>
      </c>
    </row>
    <row r="157" spans="1:16" ht="12.75" customHeight="1" thickBot="1" x14ac:dyDescent="0.25">
      <c r="A157" s="43" t="str">
        <f t="shared" si="12"/>
        <v> AAB 1.17 </v>
      </c>
      <c r="B157" s="5" t="str">
        <f t="shared" si="13"/>
        <v>I</v>
      </c>
      <c r="C157" s="43">
        <f t="shared" si="14"/>
        <v>41400.349000000002</v>
      </c>
      <c r="D157" s="21" t="str">
        <f t="shared" si="15"/>
        <v>vis</v>
      </c>
      <c r="E157" s="51">
        <f>VLOOKUP(C157,Active!C$21:E$974,3,FALSE)</f>
        <v>-1260.005715895906</v>
      </c>
      <c r="F157" s="5" t="s">
        <v>1317</v>
      </c>
      <c r="G157" s="21" t="str">
        <f t="shared" si="16"/>
        <v>41400.349</v>
      </c>
      <c r="H157" s="43">
        <f t="shared" si="17"/>
        <v>-1260</v>
      </c>
      <c r="I157" s="52" t="s">
        <v>3160</v>
      </c>
      <c r="J157" s="53" t="s">
        <v>3161</v>
      </c>
      <c r="K157" s="52">
        <v>-1260</v>
      </c>
      <c r="L157" s="52" t="s">
        <v>278</v>
      </c>
      <c r="M157" s="53" t="s">
        <v>1496</v>
      </c>
      <c r="N157" s="53"/>
      <c r="O157" s="54" t="s">
        <v>1879</v>
      </c>
      <c r="P157" s="54" t="s">
        <v>1880</v>
      </c>
    </row>
    <row r="158" spans="1:16" ht="12.75" customHeight="1" thickBot="1" x14ac:dyDescent="0.25">
      <c r="A158" s="43" t="str">
        <f t="shared" si="12"/>
        <v> AAB 1.17 </v>
      </c>
      <c r="B158" s="5" t="str">
        <f t="shared" si="13"/>
        <v>I</v>
      </c>
      <c r="C158" s="43">
        <f t="shared" si="14"/>
        <v>41405.338000000003</v>
      </c>
      <c r="D158" s="21" t="str">
        <f t="shared" si="15"/>
        <v>vis</v>
      </c>
      <c r="E158" s="51">
        <f>VLOOKUP(C158,Active!C$21:E$974,3,FALSE)</f>
        <v>-1258.0045506553713</v>
      </c>
      <c r="F158" s="5" t="s">
        <v>1317</v>
      </c>
      <c r="G158" s="21" t="str">
        <f t="shared" si="16"/>
        <v>41405.338</v>
      </c>
      <c r="H158" s="43">
        <f t="shared" si="17"/>
        <v>-1258</v>
      </c>
      <c r="I158" s="52" t="s">
        <v>3162</v>
      </c>
      <c r="J158" s="53" t="s">
        <v>3163</v>
      </c>
      <c r="K158" s="52">
        <v>-1258</v>
      </c>
      <c r="L158" s="52" t="s">
        <v>310</v>
      </c>
      <c r="M158" s="53" t="s">
        <v>1496</v>
      </c>
      <c r="N158" s="53"/>
      <c r="O158" s="54" t="s">
        <v>1879</v>
      </c>
      <c r="P158" s="54" t="s">
        <v>1880</v>
      </c>
    </row>
    <row r="159" spans="1:16" ht="12.75" customHeight="1" thickBot="1" x14ac:dyDescent="0.25">
      <c r="A159" s="43" t="str">
        <f t="shared" si="12"/>
        <v> AAB 1.17 </v>
      </c>
      <c r="B159" s="5" t="str">
        <f t="shared" si="13"/>
        <v>I</v>
      </c>
      <c r="C159" s="43">
        <f t="shared" si="14"/>
        <v>41512.531999999999</v>
      </c>
      <c r="D159" s="21" t="str">
        <f t="shared" si="15"/>
        <v>vis</v>
      </c>
      <c r="E159" s="51">
        <f>VLOOKUP(C159,Active!C$21:E$974,3,FALSE)</f>
        <v>-1215.0073755112974</v>
      </c>
      <c r="F159" s="5" t="s">
        <v>1317</v>
      </c>
      <c r="G159" s="21" t="str">
        <f t="shared" si="16"/>
        <v>41512.532</v>
      </c>
      <c r="H159" s="43">
        <f t="shared" si="17"/>
        <v>-1215</v>
      </c>
      <c r="I159" s="52" t="s">
        <v>3167</v>
      </c>
      <c r="J159" s="53" t="s">
        <v>3168</v>
      </c>
      <c r="K159" s="52">
        <v>-1215</v>
      </c>
      <c r="L159" s="52" t="s">
        <v>285</v>
      </c>
      <c r="M159" s="53" t="s">
        <v>1496</v>
      </c>
      <c r="N159" s="53"/>
      <c r="O159" s="54" t="s">
        <v>1879</v>
      </c>
      <c r="P159" s="54" t="s">
        <v>1880</v>
      </c>
    </row>
    <row r="160" spans="1:16" ht="12.75" customHeight="1" thickBot="1" x14ac:dyDescent="0.25">
      <c r="A160" s="43" t="str">
        <f t="shared" si="12"/>
        <v> AAB 1.17 </v>
      </c>
      <c r="B160" s="5" t="str">
        <f t="shared" si="13"/>
        <v>I</v>
      </c>
      <c r="C160" s="43">
        <f t="shared" si="14"/>
        <v>41512.534</v>
      </c>
      <c r="D160" s="21" t="str">
        <f t="shared" si="15"/>
        <v>vis</v>
      </c>
      <c r="E160" s="51">
        <f>VLOOKUP(C160,Active!C$21:E$974,3,FALSE)</f>
        <v>-1215.0065732802927</v>
      </c>
      <c r="F160" s="5" t="s">
        <v>1317</v>
      </c>
      <c r="G160" s="21" t="str">
        <f t="shared" si="16"/>
        <v>41512.534</v>
      </c>
      <c r="H160" s="43">
        <f t="shared" si="17"/>
        <v>-1215</v>
      </c>
      <c r="I160" s="52" t="s">
        <v>3170</v>
      </c>
      <c r="J160" s="53" t="s">
        <v>3171</v>
      </c>
      <c r="K160" s="52">
        <v>-1215</v>
      </c>
      <c r="L160" s="52" t="s">
        <v>2483</v>
      </c>
      <c r="M160" s="53" t="s">
        <v>105</v>
      </c>
      <c r="N160" s="53"/>
      <c r="O160" s="54" t="s">
        <v>1879</v>
      </c>
      <c r="P160" s="54" t="s">
        <v>1880</v>
      </c>
    </row>
    <row r="161" spans="1:16" ht="12.75" customHeight="1" thickBot="1" x14ac:dyDescent="0.25">
      <c r="A161" s="43" t="str">
        <f t="shared" si="12"/>
        <v> AAB 1.17 </v>
      </c>
      <c r="B161" s="5" t="str">
        <f t="shared" si="13"/>
        <v>I</v>
      </c>
      <c r="C161" s="43">
        <f t="shared" si="14"/>
        <v>41522.5</v>
      </c>
      <c r="D161" s="21" t="str">
        <f t="shared" si="15"/>
        <v>vis</v>
      </c>
      <c r="E161" s="51">
        <f>VLOOKUP(C161,Active!C$21:E$974,3,FALSE)</f>
        <v>-1211.0090561852514</v>
      </c>
      <c r="F161" s="5" t="s">
        <v>1317</v>
      </c>
      <c r="G161" s="21" t="str">
        <f t="shared" si="16"/>
        <v>41522.500</v>
      </c>
      <c r="H161" s="43">
        <f t="shared" si="17"/>
        <v>-1211</v>
      </c>
      <c r="I161" s="52" t="s">
        <v>3174</v>
      </c>
      <c r="J161" s="53" t="s">
        <v>3175</v>
      </c>
      <c r="K161" s="52">
        <v>-1211</v>
      </c>
      <c r="L161" s="52" t="s">
        <v>2623</v>
      </c>
      <c r="M161" s="53" t="s">
        <v>1496</v>
      </c>
      <c r="N161" s="53"/>
      <c r="O161" s="54" t="s">
        <v>1879</v>
      </c>
      <c r="P161" s="54" t="s">
        <v>1880</v>
      </c>
    </row>
    <row r="162" spans="1:16" ht="12.75" customHeight="1" thickBot="1" x14ac:dyDescent="0.25">
      <c r="A162" s="43" t="str">
        <f t="shared" si="12"/>
        <v> AAB 1.17 </v>
      </c>
      <c r="B162" s="5" t="str">
        <f t="shared" si="13"/>
        <v>I</v>
      </c>
      <c r="C162" s="43">
        <f t="shared" si="14"/>
        <v>41522.504999999997</v>
      </c>
      <c r="D162" s="21" t="str">
        <f t="shared" si="15"/>
        <v>vis</v>
      </c>
      <c r="E162" s="51">
        <f>VLOOKUP(C162,Active!C$21:E$974,3,FALSE)</f>
        <v>-1211.0070506077413</v>
      </c>
      <c r="F162" s="5" t="s">
        <v>1317</v>
      </c>
      <c r="G162" s="21" t="str">
        <f t="shared" si="16"/>
        <v>41522.505</v>
      </c>
      <c r="H162" s="43">
        <f t="shared" si="17"/>
        <v>-1211</v>
      </c>
      <c r="I162" s="52" t="s">
        <v>3176</v>
      </c>
      <c r="J162" s="53" t="s">
        <v>3177</v>
      </c>
      <c r="K162" s="52">
        <v>-1211</v>
      </c>
      <c r="L162" s="52" t="s">
        <v>285</v>
      </c>
      <c r="M162" s="53" t="s">
        <v>1496</v>
      </c>
      <c r="N162" s="53"/>
      <c r="O162" s="54" t="s">
        <v>1879</v>
      </c>
      <c r="P162" s="54" t="s">
        <v>1880</v>
      </c>
    </row>
    <row r="163" spans="1:16" ht="12.75" customHeight="1" thickBot="1" x14ac:dyDescent="0.25">
      <c r="A163" s="43" t="str">
        <f t="shared" si="12"/>
        <v> AAB 1.17 </v>
      </c>
      <c r="B163" s="5" t="str">
        <f t="shared" si="13"/>
        <v>I</v>
      </c>
      <c r="C163" s="43">
        <f t="shared" si="14"/>
        <v>41582.343000000001</v>
      </c>
      <c r="D163" s="21" t="str">
        <f t="shared" si="15"/>
        <v>vis</v>
      </c>
      <c r="E163" s="51">
        <f>VLOOKUP(C163,Active!C$21:E$974,3,FALSE)</f>
        <v>-1187.0051011863993</v>
      </c>
      <c r="F163" s="5" t="s">
        <v>1317</v>
      </c>
      <c r="G163" s="21" t="str">
        <f t="shared" si="16"/>
        <v>41582.343</v>
      </c>
      <c r="H163" s="43">
        <f t="shared" si="17"/>
        <v>-1187</v>
      </c>
      <c r="I163" s="52" t="s">
        <v>3185</v>
      </c>
      <c r="J163" s="53" t="s">
        <v>3186</v>
      </c>
      <c r="K163" s="52">
        <v>-1187</v>
      </c>
      <c r="L163" s="52" t="s">
        <v>2486</v>
      </c>
      <c r="M163" s="53" t="s">
        <v>1496</v>
      </c>
      <c r="N163" s="53"/>
      <c r="O163" s="54" t="s">
        <v>1879</v>
      </c>
      <c r="P163" s="54" t="s">
        <v>1880</v>
      </c>
    </row>
    <row r="164" spans="1:16" ht="12.75" customHeight="1" thickBot="1" x14ac:dyDescent="0.25">
      <c r="A164" s="43" t="str">
        <f t="shared" si="12"/>
        <v> AAB 1.17 </v>
      </c>
      <c r="B164" s="5" t="str">
        <f t="shared" si="13"/>
        <v>I</v>
      </c>
      <c r="C164" s="43">
        <f t="shared" si="14"/>
        <v>41582.343000000001</v>
      </c>
      <c r="D164" s="21" t="str">
        <f t="shared" si="15"/>
        <v>vis</v>
      </c>
      <c r="E164" s="51">
        <f>VLOOKUP(C164,Active!C$21:E$974,3,FALSE)</f>
        <v>-1187.0051011863993</v>
      </c>
      <c r="F164" s="5" t="s">
        <v>1317</v>
      </c>
      <c r="G164" s="21" t="str">
        <f t="shared" si="16"/>
        <v>41582.343</v>
      </c>
      <c r="H164" s="43">
        <f t="shared" si="17"/>
        <v>-1187</v>
      </c>
      <c r="I164" s="52" t="s">
        <v>3185</v>
      </c>
      <c r="J164" s="53" t="s">
        <v>3186</v>
      </c>
      <c r="K164" s="52">
        <v>-1187</v>
      </c>
      <c r="L164" s="52" t="s">
        <v>2486</v>
      </c>
      <c r="M164" s="53" t="s">
        <v>1496</v>
      </c>
      <c r="N164" s="53"/>
      <c r="O164" s="54" t="s">
        <v>1879</v>
      </c>
      <c r="P164" s="54" t="s">
        <v>1880</v>
      </c>
    </row>
    <row r="165" spans="1:16" ht="12.75" customHeight="1" thickBot="1" x14ac:dyDescent="0.25">
      <c r="A165" s="43" t="str">
        <f t="shared" si="12"/>
        <v> AAB 1.18 </v>
      </c>
      <c r="B165" s="5" t="str">
        <f t="shared" si="13"/>
        <v>I</v>
      </c>
      <c r="C165" s="43">
        <f t="shared" si="14"/>
        <v>41587.324000000001</v>
      </c>
      <c r="D165" s="21" t="str">
        <f t="shared" si="15"/>
        <v>vis</v>
      </c>
      <c r="E165" s="51">
        <f>VLOOKUP(C165,Active!C$21:E$974,3,FALSE)</f>
        <v>-1185.0071448698832</v>
      </c>
      <c r="F165" s="5" t="s">
        <v>1317</v>
      </c>
      <c r="G165" s="21" t="str">
        <f t="shared" si="16"/>
        <v>41587.324</v>
      </c>
      <c r="H165" s="43">
        <f t="shared" si="17"/>
        <v>-1185</v>
      </c>
      <c r="I165" s="52" t="s">
        <v>3187</v>
      </c>
      <c r="J165" s="53" t="s">
        <v>3188</v>
      </c>
      <c r="K165" s="52">
        <v>-1185</v>
      </c>
      <c r="L165" s="52" t="s">
        <v>285</v>
      </c>
      <c r="M165" s="53" t="s">
        <v>1496</v>
      </c>
      <c r="N165" s="53"/>
      <c r="O165" s="54" t="s">
        <v>1879</v>
      </c>
      <c r="P165" s="54" t="s">
        <v>1968</v>
      </c>
    </row>
    <row r="166" spans="1:16" ht="12.75" customHeight="1" thickBot="1" x14ac:dyDescent="0.25">
      <c r="A166" s="43" t="str">
        <f t="shared" si="12"/>
        <v> AAB 1.18 </v>
      </c>
      <c r="B166" s="5" t="str">
        <f t="shared" si="13"/>
        <v>I</v>
      </c>
      <c r="C166" s="43">
        <f t="shared" si="14"/>
        <v>41592.313000000002</v>
      </c>
      <c r="D166" s="21" t="str">
        <f t="shared" si="15"/>
        <v>vis</v>
      </c>
      <c r="E166" s="51">
        <f>VLOOKUP(C166,Active!C$21:E$974,3,FALSE)</f>
        <v>-1183.0059796293485</v>
      </c>
      <c r="F166" s="5" t="s">
        <v>1317</v>
      </c>
      <c r="G166" s="21" t="str">
        <f t="shared" si="16"/>
        <v>41592.313</v>
      </c>
      <c r="H166" s="43">
        <f t="shared" si="17"/>
        <v>-1183</v>
      </c>
      <c r="I166" s="52" t="s">
        <v>3191</v>
      </c>
      <c r="J166" s="53" t="s">
        <v>3192</v>
      </c>
      <c r="K166" s="52">
        <v>-1183</v>
      </c>
      <c r="L166" s="52" t="s">
        <v>274</v>
      </c>
      <c r="M166" s="53" t="s">
        <v>1496</v>
      </c>
      <c r="N166" s="53"/>
      <c r="O166" s="54" t="s">
        <v>1879</v>
      </c>
      <c r="P166" s="54" t="s">
        <v>1968</v>
      </c>
    </row>
    <row r="167" spans="1:16" ht="12.75" customHeight="1" thickBot="1" x14ac:dyDescent="0.25">
      <c r="A167" s="43" t="str">
        <f t="shared" si="12"/>
        <v> AAB 1.18 </v>
      </c>
      <c r="B167" s="5" t="str">
        <f t="shared" si="13"/>
        <v>I</v>
      </c>
      <c r="C167" s="43">
        <f t="shared" si="14"/>
        <v>41597.302000000003</v>
      </c>
      <c r="D167" s="21" t="str">
        <f t="shared" si="15"/>
        <v>vis</v>
      </c>
      <c r="E167" s="51">
        <f>VLOOKUP(C167,Active!C$21:E$974,3,FALSE)</f>
        <v>-1181.0048143888141</v>
      </c>
      <c r="F167" s="5" t="s">
        <v>1317</v>
      </c>
      <c r="G167" s="21" t="str">
        <f t="shared" si="16"/>
        <v>41597.302</v>
      </c>
      <c r="H167" s="43">
        <f t="shared" si="17"/>
        <v>-1181</v>
      </c>
      <c r="I167" s="52" t="s">
        <v>3194</v>
      </c>
      <c r="J167" s="53" t="s">
        <v>3195</v>
      </c>
      <c r="K167" s="52">
        <v>-1181</v>
      </c>
      <c r="L167" s="52" t="s">
        <v>261</v>
      </c>
      <c r="M167" s="53" t="s">
        <v>1496</v>
      </c>
      <c r="N167" s="53"/>
      <c r="O167" s="54" t="s">
        <v>1879</v>
      </c>
      <c r="P167" s="54" t="s">
        <v>1968</v>
      </c>
    </row>
    <row r="168" spans="1:16" ht="12.75" customHeight="1" thickBot="1" x14ac:dyDescent="0.25">
      <c r="A168" s="43" t="str">
        <f t="shared" si="12"/>
        <v> AAB 1.18 </v>
      </c>
      <c r="B168" s="5" t="str">
        <f t="shared" si="13"/>
        <v>I</v>
      </c>
      <c r="C168" s="43">
        <f t="shared" si="14"/>
        <v>41679.571499999998</v>
      </c>
      <c r="D168" s="21" t="str">
        <f t="shared" si="15"/>
        <v>vis</v>
      </c>
      <c r="E168" s="51">
        <f>VLOOKUP(C168,Active!C$21:E$974,3,FALSE)</f>
        <v>-1148.0052425796148</v>
      </c>
      <c r="F168" s="5" t="s">
        <v>1317</v>
      </c>
      <c r="G168" s="21" t="str">
        <f t="shared" si="16"/>
        <v>41679.5715</v>
      </c>
      <c r="H168" s="43">
        <f t="shared" si="17"/>
        <v>-1148</v>
      </c>
      <c r="I168" s="52" t="s">
        <v>3196</v>
      </c>
      <c r="J168" s="53" t="s">
        <v>3197</v>
      </c>
      <c r="K168" s="52">
        <v>-1148</v>
      </c>
      <c r="L168" s="52" t="s">
        <v>3198</v>
      </c>
      <c r="M168" s="53" t="s">
        <v>105</v>
      </c>
      <c r="N168" s="53"/>
      <c r="O168" s="54" t="s">
        <v>1879</v>
      </c>
      <c r="P168" s="54" t="s">
        <v>1968</v>
      </c>
    </row>
    <row r="169" spans="1:16" ht="12.75" customHeight="1" thickBot="1" x14ac:dyDescent="0.25">
      <c r="A169" s="43" t="str">
        <f t="shared" si="12"/>
        <v> AAB 1.18 </v>
      </c>
      <c r="B169" s="5" t="str">
        <f t="shared" si="13"/>
        <v>I</v>
      </c>
      <c r="C169" s="43">
        <f t="shared" si="14"/>
        <v>41719.465100000001</v>
      </c>
      <c r="D169" s="21" t="str">
        <f t="shared" si="15"/>
        <v>vis</v>
      </c>
      <c r="E169" s="51">
        <f>VLOOKUP(C169,Active!C$21:E$974,3,FALSE)</f>
        <v>-1132.0033011805829</v>
      </c>
      <c r="F169" s="5" t="s">
        <v>1317</v>
      </c>
      <c r="G169" s="21" t="str">
        <f t="shared" si="16"/>
        <v>41719.4651</v>
      </c>
      <c r="H169" s="43">
        <f t="shared" si="17"/>
        <v>-1132</v>
      </c>
      <c r="I169" s="52" t="s">
        <v>3201</v>
      </c>
      <c r="J169" s="53" t="s">
        <v>3202</v>
      </c>
      <c r="K169" s="52">
        <v>-1132</v>
      </c>
      <c r="L169" s="52" t="s">
        <v>3203</v>
      </c>
      <c r="M169" s="53" t="s">
        <v>105</v>
      </c>
      <c r="N169" s="53"/>
      <c r="O169" s="54" t="s">
        <v>1879</v>
      </c>
      <c r="P169" s="54" t="s">
        <v>1968</v>
      </c>
    </row>
    <row r="170" spans="1:16" ht="12.75" customHeight="1" thickBot="1" x14ac:dyDescent="0.25">
      <c r="A170" s="43" t="str">
        <f t="shared" si="12"/>
        <v> AAB 1.18 </v>
      </c>
      <c r="B170" s="5" t="str">
        <f t="shared" si="13"/>
        <v>I</v>
      </c>
      <c r="C170" s="43">
        <f t="shared" si="14"/>
        <v>41724.446499999998</v>
      </c>
      <c r="D170" s="21" t="str">
        <f t="shared" si="15"/>
        <v>vis</v>
      </c>
      <c r="E170" s="51">
        <f>VLOOKUP(C170,Active!C$21:E$974,3,FALSE)</f>
        <v>-1130.005184417867</v>
      </c>
      <c r="F170" s="5" t="s">
        <v>1317</v>
      </c>
      <c r="G170" s="21" t="str">
        <f t="shared" si="16"/>
        <v>41724.4465</v>
      </c>
      <c r="H170" s="43">
        <f t="shared" si="17"/>
        <v>-1130</v>
      </c>
      <c r="I170" s="52" t="s">
        <v>3204</v>
      </c>
      <c r="J170" s="53" t="s">
        <v>3205</v>
      </c>
      <c r="K170" s="52">
        <v>-1130</v>
      </c>
      <c r="L170" s="52" t="s">
        <v>3206</v>
      </c>
      <c r="M170" s="53" t="s">
        <v>105</v>
      </c>
      <c r="N170" s="53"/>
      <c r="O170" s="54" t="s">
        <v>1879</v>
      </c>
      <c r="P170" s="54" t="s">
        <v>1968</v>
      </c>
    </row>
    <row r="171" spans="1:16" ht="12.75" customHeight="1" thickBot="1" x14ac:dyDescent="0.25">
      <c r="A171" s="43" t="str">
        <f t="shared" si="12"/>
        <v> AAB 1.18 </v>
      </c>
      <c r="B171" s="5" t="str">
        <f t="shared" si="13"/>
        <v>I</v>
      </c>
      <c r="C171" s="43">
        <f t="shared" si="14"/>
        <v>41741.898000000001</v>
      </c>
      <c r="D171" s="21" t="str">
        <f t="shared" si="15"/>
        <v>vis</v>
      </c>
      <c r="E171" s="51">
        <f>VLOOKUP(C171,Active!C$21:E$974,3,FALSE)</f>
        <v>-1123.0051172310193</v>
      </c>
      <c r="F171" s="5" t="s">
        <v>1317</v>
      </c>
      <c r="G171" s="21" t="str">
        <f t="shared" si="16"/>
        <v>41741.898</v>
      </c>
      <c r="H171" s="43">
        <f t="shared" si="17"/>
        <v>-1123</v>
      </c>
      <c r="I171" s="52" t="s">
        <v>3207</v>
      </c>
      <c r="J171" s="53" t="s">
        <v>3208</v>
      </c>
      <c r="K171" s="52">
        <v>-1123</v>
      </c>
      <c r="L171" s="52" t="s">
        <v>2486</v>
      </c>
      <c r="M171" s="53" t="s">
        <v>1496</v>
      </c>
      <c r="N171" s="53"/>
      <c r="O171" s="54" t="s">
        <v>1879</v>
      </c>
      <c r="P171" s="54" t="s">
        <v>1968</v>
      </c>
    </row>
    <row r="172" spans="1:16" ht="12.75" customHeight="1" thickBot="1" x14ac:dyDescent="0.25">
      <c r="A172" s="43" t="str">
        <f t="shared" si="12"/>
        <v> AAB 1.18 </v>
      </c>
      <c r="B172" s="5" t="str">
        <f t="shared" si="13"/>
        <v>I</v>
      </c>
      <c r="C172" s="43">
        <f t="shared" si="14"/>
        <v>41759.349000000002</v>
      </c>
      <c r="D172" s="21" t="str">
        <f t="shared" si="15"/>
        <v>vis</v>
      </c>
      <c r="E172" s="51">
        <f>VLOOKUP(C172,Active!C$21:E$974,3,FALSE)</f>
        <v>-1116.0052506019233</v>
      </c>
      <c r="F172" s="5" t="s">
        <v>1317</v>
      </c>
      <c r="G172" s="21" t="str">
        <f t="shared" si="16"/>
        <v>41759.349</v>
      </c>
      <c r="H172" s="43">
        <f t="shared" si="17"/>
        <v>-1116</v>
      </c>
      <c r="I172" s="52" t="s">
        <v>3211</v>
      </c>
      <c r="J172" s="53" t="s">
        <v>3212</v>
      </c>
      <c r="K172" s="52">
        <v>-1116</v>
      </c>
      <c r="L172" s="52" t="s">
        <v>2486</v>
      </c>
      <c r="M172" s="53" t="s">
        <v>1496</v>
      </c>
      <c r="N172" s="53"/>
      <c r="O172" s="54" t="s">
        <v>1879</v>
      </c>
      <c r="P172" s="54" t="s">
        <v>1968</v>
      </c>
    </row>
    <row r="173" spans="1:16" ht="12.75" customHeight="1" thickBot="1" x14ac:dyDescent="0.25">
      <c r="A173" s="43" t="str">
        <f t="shared" si="12"/>
        <v> AAB 1.18 </v>
      </c>
      <c r="B173" s="5" t="str">
        <f t="shared" si="13"/>
        <v>I</v>
      </c>
      <c r="C173" s="43">
        <f t="shared" si="14"/>
        <v>41759.35</v>
      </c>
      <c r="D173" s="21" t="str">
        <f t="shared" si="15"/>
        <v>vis</v>
      </c>
      <c r="E173" s="51">
        <f>VLOOKUP(C173,Active!C$21:E$974,3,FALSE)</f>
        <v>-1116.0048494864225</v>
      </c>
      <c r="F173" s="5" t="s">
        <v>1317</v>
      </c>
      <c r="G173" s="21" t="str">
        <f t="shared" si="16"/>
        <v>41759.350</v>
      </c>
      <c r="H173" s="43">
        <f t="shared" si="17"/>
        <v>-1116</v>
      </c>
      <c r="I173" s="52" t="s">
        <v>3213</v>
      </c>
      <c r="J173" s="53" t="s">
        <v>3214</v>
      </c>
      <c r="K173" s="52">
        <v>-1116</v>
      </c>
      <c r="L173" s="52" t="s">
        <v>261</v>
      </c>
      <c r="M173" s="53" t="s">
        <v>1496</v>
      </c>
      <c r="N173" s="53"/>
      <c r="O173" s="54" t="s">
        <v>1879</v>
      </c>
      <c r="P173" s="54" t="s">
        <v>1968</v>
      </c>
    </row>
    <row r="174" spans="1:16" ht="12.75" customHeight="1" thickBot="1" x14ac:dyDescent="0.25">
      <c r="A174" s="43" t="str">
        <f t="shared" si="12"/>
        <v> AAB 1.18 </v>
      </c>
      <c r="B174" s="5" t="str">
        <f t="shared" si="13"/>
        <v>I</v>
      </c>
      <c r="C174" s="43">
        <f t="shared" si="14"/>
        <v>41761.843000000001</v>
      </c>
      <c r="D174" s="21" t="str">
        <f t="shared" si="15"/>
        <v>vis</v>
      </c>
      <c r="E174" s="51">
        <f>VLOOKUP(C174,Active!C$21:E$974,3,FALSE)</f>
        <v>-1115.0048685394079</v>
      </c>
      <c r="F174" s="5" t="s">
        <v>1317</v>
      </c>
      <c r="G174" s="21" t="str">
        <f t="shared" si="16"/>
        <v>41761.843</v>
      </c>
      <c r="H174" s="43">
        <f t="shared" si="17"/>
        <v>-1115</v>
      </c>
      <c r="I174" s="52" t="s">
        <v>3215</v>
      </c>
      <c r="J174" s="53" t="s">
        <v>3216</v>
      </c>
      <c r="K174" s="52">
        <v>-1115</v>
      </c>
      <c r="L174" s="52" t="s">
        <v>261</v>
      </c>
      <c r="M174" s="53" t="s">
        <v>1496</v>
      </c>
      <c r="N174" s="53"/>
      <c r="O174" s="54" t="s">
        <v>1879</v>
      </c>
      <c r="P174" s="54" t="s">
        <v>1968</v>
      </c>
    </row>
    <row r="175" spans="1:16" ht="12.75" customHeight="1" thickBot="1" x14ac:dyDescent="0.25">
      <c r="A175" s="43" t="str">
        <f t="shared" si="12"/>
        <v> AAB 1.18 </v>
      </c>
      <c r="B175" s="5" t="str">
        <f t="shared" si="13"/>
        <v>I</v>
      </c>
      <c r="C175" s="43">
        <f t="shared" si="14"/>
        <v>41764.334000000003</v>
      </c>
      <c r="D175" s="21" t="str">
        <f t="shared" si="15"/>
        <v>vis</v>
      </c>
      <c r="E175" s="51">
        <f>VLOOKUP(C175,Active!C$21:E$974,3,FALSE)</f>
        <v>-1114.0056898233979</v>
      </c>
      <c r="F175" s="5" t="s">
        <v>1317</v>
      </c>
      <c r="G175" s="21" t="str">
        <f t="shared" si="16"/>
        <v>41764.334</v>
      </c>
      <c r="H175" s="43">
        <f t="shared" si="17"/>
        <v>-1114</v>
      </c>
      <c r="I175" s="52" t="s">
        <v>3217</v>
      </c>
      <c r="J175" s="53" t="s">
        <v>3218</v>
      </c>
      <c r="K175" s="52">
        <v>-1114</v>
      </c>
      <c r="L175" s="52" t="s">
        <v>278</v>
      </c>
      <c r="M175" s="53" t="s">
        <v>1496</v>
      </c>
      <c r="N175" s="53"/>
      <c r="O175" s="54" t="s">
        <v>1879</v>
      </c>
      <c r="P175" s="54" t="s">
        <v>1968</v>
      </c>
    </row>
    <row r="176" spans="1:16" ht="12.75" customHeight="1" thickBot="1" x14ac:dyDescent="0.25">
      <c r="A176" s="43" t="str">
        <f t="shared" si="12"/>
        <v> AAB 1.18 </v>
      </c>
      <c r="B176" s="5" t="str">
        <f t="shared" si="13"/>
        <v>I</v>
      </c>
      <c r="C176" s="43">
        <f t="shared" si="14"/>
        <v>41786.773999999998</v>
      </c>
      <c r="D176" s="21" t="str">
        <f t="shared" si="15"/>
        <v>vis</v>
      </c>
      <c r="E176" s="51">
        <f>VLOOKUP(C176,Active!C$21:E$974,3,FALSE)</f>
        <v>-1105.0046579537704</v>
      </c>
      <c r="F176" s="5" t="s">
        <v>1317</v>
      </c>
      <c r="G176" s="21" t="str">
        <f t="shared" si="16"/>
        <v>41786.774</v>
      </c>
      <c r="H176" s="43">
        <f t="shared" si="17"/>
        <v>-1105</v>
      </c>
      <c r="I176" s="52" t="s">
        <v>3226</v>
      </c>
      <c r="J176" s="53" t="s">
        <v>3227</v>
      </c>
      <c r="K176" s="52">
        <v>-1105</v>
      </c>
      <c r="L176" s="52" t="s">
        <v>261</v>
      </c>
      <c r="M176" s="53" t="s">
        <v>1496</v>
      </c>
      <c r="N176" s="53"/>
      <c r="O176" s="54" t="s">
        <v>1879</v>
      </c>
      <c r="P176" s="54" t="s">
        <v>1968</v>
      </c>
    </row>
    <row r="177" spans="1:16" ht="12.75" customHeight="1" thickBot="1" x14ac:dyDescent="0.25">
      <c r="A177" s="43" t="str">
        <f t="shared" si="12"/>
        <v> AAB 1.18 </v>
      </c>
      <c r="B177" s="5" t="str">
        <f t="shared" si="13"/>
        <v>I</v>
      </c>
      <c r="C177" s="43">
        <f t="shared" si="14"/>
        <v>41821.678</v>
      </c>
      <c r="D177" s="21" t="str">
        <f t="shared" si="15"/>
        <v>vis</v>
      </c>
      <c r="E177" s="51">
        <f>VLOOKUP(C177,Active!C$21:E$974,3,FALSE)</f>
        <v>-1091.0041224645743</v>
      </c>
      <c r="F177" s="5" t="s">
        <v>1317</v>
      </c>
      <c r="G177" s="21" t="str">
        <f t="shared" si="16"/>
        <v>41821.678</v>
      </c>
      <c r="H177" s="43">
        <f t="shared" si="17"/>
        <v>-1091</v>
      </c>
      <c r="I177" s="52" t="s">
        <v>3229</v>
      </c>
      <c r="J177" s="53" t="s">
        <v>3230</v>
      </c>
      <c r="K177" s="52">
        <v>-1091</v>
      </c>
      <c r="L177" s="52" t="s">
        <v>3221</v>
      </c>
      <c r="M177" s="53" t="s">
        <v>1496</v>
      </c>
      <c r="N177" s="53"/>
      <c r="O177" s="54" t="s">
        <v>1879</v>
      </c>
      <c r="P177" s="54" t="s">
        <v>1968</v>
      </c>
    </row>
    <row r="178" spans="1:16" ht="12.75" customHeight="1" thickBot="1" x14ac:dyDescent="0.25">
      <c r="A178" s="43" t="str">
        <f t="shared" si="12"/>
        <v> AAB 1.18 </v>
      </c>
      <c r="B178" s="5" t="str">
        <f t="shared" si="13"/>
        <v>I</v>
      </c>
      <c r="C178" s="43">
        <f t="shared" si="14"/>
        <v>41871.542000000001</v>
      </c>
      <c r="D178" s="21" t="str">
        <f t="shared" si="15"/>
        <v>vis</v>
      </c>
      <c r="E178" s="51">
        <f>VLOOKUP(C178,Active!C$21:E$974,3,FALSE)</f>
        <v>-1071.0028990622918</v>
      </c>
      <c r="F178" s="5" t="s">
        <v>1317</v>
      </c>
      <c r="G178" s="21" t="str">
        <f t="shared" si="16"/>
        <v>41871.542</v>
      </c>
      <c r="H178" s="43">
        <f t="shared" si="17"/>
        <v>-1071</v>
      </c>
      <c r="I178" s="52" t="s">
        <v>3231</v>
      </c>
      <c r="J178" s="53" t="s">
        <v>3232</v>
      </c>
      <c r="K178" s="52">
        <v>-1071</v>
      </c>
      <c r="L178" s="52" t="s">
        <v>3233</v>
      </c>
      <c r="M178" s="53" t="s">
        <v>1496</v>
      </c>
      <c r="N178" s="53"/>
      <c r="O178" s="54" t="s">
        <v>1879</v>
      </c>
      <c r="P178" s="54" t="s">
        <v>1968</v>
      </c>
    </row>
    <row r="179" spans="1:16" ht="12.75" customHeight="1" thickBot="1" x14ac:dyDescent="0.25">
      <c r="A179" s="43" t="str">
        <f t="shared" si="12"/>
        <v> AAB 1.18 </v>
      </c>
      <c r="B179" s="5" t="str">
        <f t="shared" si="13"/>
        <v>I</v>
      </c>
      <c r="C179" s="43">
        <f t="shared" si="14"/>
        <v>41901.457000000002</v>
      </c>
      <c r="D179" s="21" t="str">
        <f t="shared" si="15"/>
        <v>vis</v>
      </c>
      <c r="E179" s="51">
        <f>VLOOKUP(C179,Active!C$21:E$974,3,FALSE)</f>
        <v>-1059.0035288136301</v>
      </c>
      <c r="F179" s="5" t="s">
        <v>1317</v>
      </c>
      <c r="G179" s="21" t="str">
        <f t="shared" si="16"/>
        <v>41901.457</v>
      </c>
      <c r="H179" s="43">
        <f t="shared" si="17"/>
        <v>-1059</v>
      </c>
      <c r="I179" s="52" t="s">
        <v>3235</v>
      </c>
      <c r="J179" s="53" t="s">
        <v>3236</v>
      </c>
      <c r="K179" s="52">
        <v>-1059</v>
      </c>
      <c r="L179" s="52" t="s">
        <v>3237</v>
      </c>
      <c r="M179" s="53" t="s">
        <v>1496</v>
      </c>
      <c r="N179" s="53"/>
      <c r="O179" s="54" t="s">
        <v>1879</v>
      </c>
      <c r="P179" s="54" t="s">
        <v>1968</v>
      </c>
    </row>
    <row r="180" spans="1:16" ht="12.75" customHeight="1" thickBot="1" x14ac:dyDescent="0.25">
      <c r="A180" s="43" t="str">
        <f t="shared" si="12"/>
        <v> AAB 1.18 </v>
      </c>
      <c r="B180" s="5" t="str">
        <f t="shared" si="13"/>
        <v>I</v>
      </c>
      <c r="C180" s="43">
        <f t="shared" si="14"/>
        <v>41901.463000000003</v>
      </c>
      <c r="D180" s="21" t="str">
        <f t="shared" si="15"/>
        <v>vis</v>
      </c>
      <c r="E180" s="51">
        <f>VLOOKUP(C180,Active!C$21:E$974,3,FALSE)</f>
        <v>-1059.0011221206162</v>
      </c>
      <c r="F180" s="5" t="s">
        <v>1317</v>
      </c>
      <c r="G180" s="21" t="str">
        <f t="shared" si="16"/>
        <v>41901.463</v>
      </c>
      <c r="H180" s="43">
        <f t="shared" si="17"/>
        <v>-1059</v>
      </c>
      <c r="I180" s="52" t="s">
        <v>3239</v>
      </c>
      <c r="J180" s="53" t="s">
        <v>3240</v>
      </c>
      <c r="K180" s="52">
        <v>-1059</v>
      </c>
      <c r="L180" s="52" t="s">
        <v>1491</v>
      </c>
      <c r="M180" s="53" t="s">
        <v>1496</v>
      </c>
      <c r="N180" s="53"/>
      <c r="O180" s="54" t="s">
        <v>1879</v>
      </c>
      <c r="P180" s="54" t="s">
        <v>1968</v>
      </c>
    </row>
    <row r="181" spans="1:16" ht="12.75" customHeight="1" thickBot="1" x14ac:dyDescent="0.25">
      <c r="A181" s="43" t="str">
        <f t="shared" si="12"/>
        <v> AAB 1.18 </v>
      </c>
      <c r="B181" s="5" t="str">
        <f t="shared" si="13"/>
        <v>I</v>
      </c>
      <c r="C181" s="43">
        <f t="shared" si="14"/>
        <v>41901.464099999997</v>
      </c>
      <c r="D181" s="21" t="str">
        <f t="shared" si="15"/>
        <v>vis</v>
      </c>
      <c r="E181" s="51">
        <f>VLOOKUP(C181,Active!C$21:E$974,3,FALSE)</f>
        <v>-1059.0006808935661</v>
      </c>
      <c r="F181" s="5" t="s">
        <v>1317</v>
      </c>
      <c r="G181" s="21" t="str">
        <f t="shared" si="16"/>
        <v>41901.4641</v>
      </c>
      <c r="H181" s="43">
        <f t="shared" si="17"/>
        <v>-1059</v>
      </c>
      <c r="I181" s="52" t="s">
        <v>3241</v>
      </c>
      <c r="J181" s="53" t="s">
        <v>3242</v>
      </c>
      <c r="K181" s="52">
        <v>-1059</v>
      </c>
      <c r="L181" s="52" t="s">
        <v>3243</v>
      </c>
      <c r="M181" s="53" t="s">
        <v>105</v>
      </c>
      <c r="N181" s="53"/>
      <c r="O181" s="54" t="s">
        <v>1879</v>
      </c>
      <c r="P181" s="54" t="s">
        <v>1968</v>
      </c>
    </row>
    <row r="182" spans="1:16" ht="12.75" customHeight="1" thickBot="1" x14ac:dyDescent="0.25">
      <c r="A182" s="43" t="str">
        <f t="shared" si="12"/>
        <v> BZ 7.43 </v>
      </c>
      <c r="B182" s="5" t="str">
        <f t="shared" si="13"/>
        <v>I</v>
      </c>
      <c r="C182" s="43">
        <f t="shared" si="14"/>
        <v>41911.425000000003</v>
      </c>
      <c r="D182" s="21" t="str">
        <f t="shared" si="15"/>
        <v>vis</v>
      </c>
      <c r="E182" s="51">
        <f>VLOOKUP(C182,Active!C$21:E$974,3,FALSE)</f>
        <v>-1055.0052094875839</v>
      </c>
      <c r="F182" s="5" t="s">
        <v>1317</v>
      </c>
      <c r="G182" s="21" t="str">
        <f t="shared" si="16"/>
        <v>41911.425</v>
      </c>
      <c r="H182" s="43">
        <f t="shared" si="17"/>
        <v>-1055</v>
      </c>
      <c r="I182" s="52" t="s">
        <v>3244</v>
      </c>
      <c r="J182" s="53" t="s">
        <v>3245</v>
      </c>
      <c r="K182" s="52">
        <v>-1055</v>
      </c>
      <c r="L182" s="52" t="s">
        <v>2486</v>
      </c>
      <c r="M182" s="53" t="s">
        <v>1496</v>
      </c>
      <c r="N182" s="53"/>
      <c r="O182" s="54" t="s">
        <v>2018</v>
      </c>
      <c r="P182" s="54" t="s">
        <v>2019</v>
      </c>
    </row>
    <row r="183" spans="1:16" ht="12.75" customHeight="1" thickBot="1" x14ac:dyDescent="0.25">
      <c r="A183" s="43" t="str">
        <f t="shared" si="12"/>
        <v> CRAC 23 </v>
      </c>
      <c r="B183" s="5" t="str">
        <f t="shared" si="13"/>
        <v>I</v>
      </c>
      <c r="C183" s="43">
        <f t="shared" si="14"/>
        <v>41916.423000000003</v>
      </c>
      <c r="D183" s="21" t="str">
        <f t="shared" si="15"/>
        <v>vis</v>
      </c>
      <c r="E183" s="51">
        <f>VLOOKUP(C183,Active!C$21:E$974,3,FALSE)</f>
        <v>-1053.0004342075304</v>
      </c>
      <c r="F183" s="5" t="s">
        <v>1317</v>
      </c>
      <c r="G183" s="21" t="str">
        <f t="shared" si="16"/>
        <v>41916.423</v>
      </c>
      <c r="H183" s="43">
        <f t="shared" si="17"/>
        <v>-1053</v>
      </c>
      <c r="I183" s="52" t="s">
        <v>3257</v>
      </c>
      <c r="J183" s="53" t="s">
        <v>3258</v>
      </c>
      <c r="K183" s="52">
        <v>-1053</v>
      </c>
      <c r="L183" s="52" t="s">
        <v>227</v>
      </c>
      <c r="M183" s="53" t="s">
        <v>1496</v>
      </c>
      <c r="N183" s="53"/>
      <c r="O183" s="54" t="s">
        <v>2022</v>
      </c>
      <c r="P183" s="54" t="s">
        <v>2023</v>
      </c>
    </row>
    <row r="184" spans="1:16" ht="12.75" customHeight="1" thickBot="1" x14ac:dyDescent="0.25">
      <c r="A184" s="43" t="str">
        <f t="shared" si="12"/>
        <v> AAB 1.18 </v>
      </c>
      <c r="B184" s="5" t="str">
        <f t="shared" si="13"/>
        <v>I</v>
      </c>
      <c r="C184" s="43">
        <f t="shared" si="14"/>
        <v>41931.366999999998</v>
      </c>
      <c r="D184" s="21" t="str">
        <f t="shared" si="15"/>
        <v>vis</v>
      </c>
      <c r="E184" s="51">
        <f>VLOOKUP(C184,Active!C$21:E$974,3,FALSE)</f>
        <v>-1047.0061641424811</v>
      </c>
      <c r="F184" s="5" t="s">
        <v>1317</v>
      </c>
      <c r="G184" s="21" t="str">
        <f t="shared" si="16"/>
        <v>41931.367</v>
      </c>
      <c r="H184" s="43">
        <f t="shared" si="17"/>
        <v>-1047</v>
      </c>
      <c r="I184" s="52" t="s">
        <v>3259</v>
      </c>
      <c r="J184" s="53" t="s">
        <v>3260</v>
      </c>
      <c r="K184" s="52">
        <v>-1047</v>
      </c>
      <c r="L184" s="52" t="s">
        <v>274</v>
      </c>
      <c r="M184" s="53" t="s">
        <v>1496</v>
      </c>
      <c r="N184" s="53"/>
      <c r="O184" s="54" t="s">
        <v>1879</v>
      </c>
      <c r="P184" s="54" t="s">
        <v>1968</v>
      </c>
    </row>
    <row r="185" spans="1:16" ht="12.75" customHeight="1" thickBot="1" x14ac:dyDescent="0.25">
      <c r="A185" s="43" t="str">
        <f t="shared" si="12"/>
        <v> AAB 1.18 </v>
      </c>
      <c r="B185" s="5" t="str">
        <f t="shared" si="13"/>
        <v>I</v>
      </c>
      <c r="C185" s="43">
        <f t="shared" si="14"/>
        <v>41931.368999999999</v>
      </c>
      <c r="D185" s="21" t="str">
        <f t="shared" si="15"/>
        <v>vis</v>
      </c>
      <c r="E185" s="51">
        <f>VLOOKUP(C185,Active!C$21:E$974,3,FALSE)</f>
        <v>-1047.0053619114765</v>
      </c>
      <c r="F185" s="5" t="s">
        <v>1317</v>
      </c>
      <c r="G185" s="21" t="str">
        <f t="shared" si="16"/>
        <v>41931.369</v>
      </c>
      <c r="H185" s="43">
        <f t="shared" si="17"/>
        <v>-1047</v>
      </c>
      <c r="I185" s="52" t="s">
        <v>3261</v>
      </c>
      <c r="J185" s="53" t="s">
        <v>3262</v>
      </c>
      <c r="K185" s="52">
        <v>-1047</v>
      </c>
      <c r="L185" s="52" t="s">
        <v>2486</v>
      </c>
      <c r="M185" s="53" t="s">
        <v>1496</v>
      </c>
      <c r="N185" s="53"/>
      <c r="O185" s="54" t="s">
        <v>1879</v>
      </c>
      <c r="P185" s="54" t="s">
        <v>1968</v>
      </c>
    </row>
    <row r="186" spans="1:16" ht="12.75" customHeight="1" thickBot="1" x14ac:dyDescent="0.25">
      <c r="A186" s="43" t="str">
        <f t="shared" si="12"/>
        <v> IODE 4.1.186 </v>
      </c>
      <c r="B186" s="5" t="str">
        <f t="shared" si="13"/>
        <v>I</v>
      </c>
      <c r="C186" s="43">
        <f t="shared" si="14"/>
        <v>41931.370000000003</v>
      </c>
      <c r="D186" s="21" t="str">
        <f t="shared" si="15"/>
        <v>vis</v>
      </c>
      <c r="E186" s="51">
        <f>VLOOKUP(C186,Active!C$21:E$974,3,FALSE)</f>
        <v>-1047.0049607959727</v>
      </c>
      <c r="F186" s="5" t="s">
        <v>1317</v>
      </c>
      <c r="G186" s="21" t="str">
        <f t="shared" si="16"/>
        <v>41931.370</v>
      </c>
      <c r="H186" s="43">
        <f t="shared" si="17"/>
        <v>-1047</v>
      </c>
      <c r="I186" s="52" t="s">
        <v>3263</v>
      </c>
      <c r="J186" s="53" t="s">
        <v>3264</v>
      </c>
      <c r="K186" s="52">
        <v>-1047</v>
      </c>
      <c r="L186" s="52" t="s">
        <v>261</v>
      </c>
      <c r="M186" s="53" t="s">
        <v>1496</v>
      </c>
      <c r="N186" s="53"/>
      <c r="O186" s="54" t="s">
        <v>2033</v>
      </c>
      <c r="P186" s="54" t="s">
        <v>2034</v>
      </c>
    </row>
    <row r="187" spans="1:16" ht="12.75" customHeight="1" thickBot="1" x14ac:dyDescent="0.25">
      <c r="A187" s="43" t="str">
        <f t="shared" si="12"/>
        <v> AAB 1.18 </v>
      </c>
      <c r="B187" s="5" t="str">
        <f t="shared" si="13"/>
        <v>I</v>
      </c>
      <c r="C187" s="43">
        <f t="shared" si="14"/>
        <v>41938.847600000001</v>
      </c>
      <c r="D187" s="21" t="str">
        <f t="shared" si="15"/>
        <v>vis</v>
      </c>
      <c r="E187" s="51">
        <f>VLOOKUP(C187,Active!C$21:E$974,3,FALSE)</f>
        <v>-1044.0055795166356</v>
      </c>
      <c r="F187" s="5" t="s">
        <v>1317</v>
      </c>
      <c r="G187" s="21" t="str">
        <f t="shared" si="16"/>
        <v>41938.8476</v>
      </c>
      <c r="H187" s="43">
        <f t="shared" si="17"/>
        <v>-1044</v>
      </c>
      <c r="I187" s="52" t="s">
        <v>3265</v>
      </c>
      <c r="J187" s="53" t="s">
        <v>3266</v>
      </c>
      <c r="K187" s="52">
        <v>-1044</v>
      </c>
      <c r="L187" s="52" t="s">
        <v>3267</v>
      </c>
      <c r="M187" s="53" t="s">
        <v>105</v>
      </c>
      <c r="N187" s="53"/>
      <c r="O187" s="54" t="s">
        <v>1879</v>
      </c>
      <c r="P187" s="54" t="s">
        <v>1968</v>
      </c>
    </row>
    <row r="188" spans="1:16" ht="12.75" customHeight="1" thickBot="1" x14ac:dyDescent="0.25">
      <c r="A188" s="43" t="str">
        <f t="shared" si="12"/>
        <v> AAB 1.18 </v>
      </c>
      <c r="B188" s="5" t="str">
        <f t="shared" si="13"/>
        <v>I</v>
      </c>
      <c r="C188" s="43">
        <f t="shared" si="14"/>
        <v>41941.345000000001</v>
      </c>
      <c r="D188" s="21" t="str">
        <f t="shared" si="15"/>
        <v>vis</v>
      </c>
      <c r="E188" s="51">
        <f>VLOOKUP(C188,Active!C$21:E$974,3,FALSE)</f>
        <v>-1043.003833661412</v>
      </c>
      <c r="F188" s="5" t="s">
        <v>1317</v>
      </c>
      <c r="G188" s="21" t="str">
        <f t="shared" si="16"/>
        <v>41941.345</v>
      </c>
      <c r="H188" s="43">
        <f t="shared" si="17"/>
        <v>-1043</v>
      </c>
      <c r="I188" s="52" t="s">
        <v>3270</v>
      </c>
      <c r="J188" s="53" t="s">
        <v>3271</v>
      </c>
      <c r="K188" s="52">
        <v>-1043</v>
      </c>
      <c r="L188" s="52" t="s">
        <v>3221</v>
      </c>
      <c r="M188" s="53" t="s">
        <v>1496</v>
      </c>
      <c r="N188" s="53"/>
      <c r="O188" s="54" t="s">
        <v>1879</v>
      </c>
      <c r="P188" s="54" t="s">
        <v>1968</v>
      </c>
    </row>
    <row r="189" spans="1:16" ht="13.5" thickBot="1" x14ac:dyDescent="0.25">
      <c r="A189" s="43" t="str">
        <f t="shared" si="12"/>
        <v> HB 842.11 </v>
      </c>
      <c r="B189" s="5" t="str">
        <f t="shared" si="13"/>
        <v>I</v>
      </c>
      <c r="C189" s="43">
        <f t="shared" si="14"/>
        <v>41941.353999999999</v>
      </c>
      <c r="D189" s="21" t="str">
        <f t="shared" si="15"/>
        <v>vis</v>
      </c>
      <c r="E189" s="51">
        <f>VLOOKUP(C189,Active!C$21:E$974,3,FALSE)</f>
        <v>-1043.0002236218929</v>
      </c>
      <c r="F189" s="5" t="s">
        <v>1317</v>
      </c>
      <c r="G189" s="21" t="str">
        <f t="shared" si="16"/>
        <v>41941.354</v>
      </c>
      <c r="H189" s="43">
        <f t="shared" si="17"/>
        <v>-1043</v>
      </c>
      <c r="I189" s="52" t="s">
        <v>3272</v>
      </c>
      <c r="J189" s="53" t="s">
        <v>3273</v>
      </c>
      <c r="K189" s="52">
        <v>-1043</v>
      </c>
      <c r="L189" s="52" t="s">
        <v>227</v>
      </c>
      <c r="M189" s="53" t="s">
        <v>1496</v>
      </c>
      <c r="N189" s="53"/>
      <c r="O189" s="54" t="s">
        <v>1938</v>
      </c>
      <c r="P189" s="54" t="s">
        <v>2044</v>
      </c>
    </row>
    <row r="190" spans="1:16" ht="13.5" thickBot="1" x14ac:dyDescent="0.25">
      <c r="A190" s="43" t="str">
        <f t="shared" si="12"/>
        <v> AAB 1.18 </v>
      </c>
      <c r="B190" s="5" t="str">
        <f t="shared" si="13"/>
        <v>I</v>
      </c>
      <c r="C190" s="43">
        <f t="shared" si="14"/>
        <v>41948.820699999997</v>
      </c>
      <c r="D190" s="21" t="str">
        <f t="shared" si="15"/>
        <v>vis</v>
      </c>
      <c r="E190" s="51">
        <f>VLOOKUP(C190,Active!C$21:E$974,3,FALSE)</f>
        <v>-1040.0052145015302</v>
      </c>
      <c r="F190" s="5" t="s">
        <v>1317</v>
      </c>
      <c r="G190" s="21" t="str">
        <f t="shared" si="16"/>
        <v>41948.8207</v>
      </c>
      <c r="H190" s="43">
        <f t="shared" si="17"/>
        <v>-1040</v>
      </c>
      <c r="I190" s="52" t="s">
        <v>3274</v>
      </c>
      <c r="J190" s="53" t="s">
        <v>3275</v>
      </c>
      <c r="K190" s="52">
        <v>-1040</v>
      </c>
      <c r="L190" s="52" t="s">
        <v>3276</v>
      </c>
      <c r="M190" s="53" t="s">
        <v>105</v>
      </c>
      <c r="N190" s="53"/>
      <c r="O190" s="54" t="s">
        <v>1879</v>
      </c>
      <c r="P190" s="54" t="s">
        <v>1968</v>
      </c>
    </row>
    <row r="191" spans="1:16" ht="13.5" thickBot="1" x14ac:dyDescent="0.25">
      <c r="A191" s="43" t="str">
        <f t="shared" si="12"/>
        <v> AAB 1.18 </v>
      </c>
      <c r="B191" s="5" t="str">
        <f t="shared" si="13"/>
        <v>I</v>
      </c>
      <c r="C191" s="43">
        <f t="shared" si="14"/>
        <v>42043.555999999997</v>
      </c>
      <c r="D191" s="21" t="str">
        <f t="shared" si="15"/>
        <v>vis</v>
      </c>
      <c r="E191" s="51">
        <f>VLOOKUP(C191,Active!C$21:E$974,3,FALSE)</f>
        <v>-1002.0054170648588</v>
      </c>
      <c r="F191" s="5" t="s">
        <v>1317</v>
      </c>
      <c r="G191" s="21" t="str">
        <f t="shared" si="16"/>
        <v>42043.556</v>
      </c>
      <c r="H191" s="43">
        <f t="shared" si="17"/>
        <v>-1002</v>
      </c>
      <c r="I191" s="52" t="s">
        <v>3289</v>
      </c>
      <c r="J191" s="53" t="s">
        <v>3290</v>
      </c>
      <c r="K191" s="52">
        <v>-1002</v>
      </c>
      <c r="L191" s="52" t="s">
        <v>278</v>
      </c>
      <c r="M191" s="53" t="s">
        <v>1496</v>
      </c>
      <c r="N191" s="53"/>
      <c r="O191" s="54" t="s">
        <v>1879</v>
      </c>
      <c r="P191" s="54" t="s">
        <v>1968</v>
      </c>
    </row>
    <row r="192" spans="1:16" ht="13.5" thickBot="1" x14ac:dyDescent="0.25">
      <c r="A192" s="43" t="str">
        <f t="shared" si="12"/>
        <v> AAB 1.18 </v>
      </c>
      <c r="B192" s="5" t="str">
        <f t="shared" si="13"/>
        <v>I</v>
      </c>
      <c r="C192" s="43">
        <f t="shared" si="14"/>
        <v>42118.357000000004</v>
      </c>
      <c r="D192" s="21" t="str">
        <f t="shared" si="15"/>
        <v>vis</v>
      </c>
      <c r="E192" s="51">
        <f>VLOOKUP(C192,Active!C$21:E$974,3,FALSE)</f>
        <v>-972.00157638392238</v>
      </c>
      <c r="F192" s="5" t="s">
        <v>1317</v>
      </c>
      <c r="G192" s="21" t="str">
        <f t="shared" si="16"/>
        <v>42118.357</v>
      </c>
      <c r="H192" s="43">
        <f t="shared" si="17"/>
        <v>-972</v>
      </c>
      <c r="I192" s="52" t="s">
        <v>3298</v>
      </c>
      <c r="J192" s="53" t="s">
        <v>3299</v>
      </c>
      <c r="K192" s="52">
        <v>-972</v>
      </c>
      <c r="L192" s="52" t="s">
        <v>255</v>
      </c>
      <c r="M192" s="53" t="s">
        <v>1496</v>
      </c>
      <c r="N192" s="53"/>
      <c r="O192" s="54" t="s">
        <v>1879</v>
      </c>
      <c r="P192" s="54" t="s">
        <v>1968</v>
      </c>
    </row>
    <row r="193" spans="1:16" ht="13.5" thickBot="1" x14ac:dyDescent="0.25">
      <c r="A193" s="43" t="str">
        <f t="shared" si="12"/>
        <v> AAC 1.35 </v>
      </c>
      <c r="B193" s="5" t="str">
        <f t="shared" si="13"/>
        <v>I</v>
      </c>
      <c r="C193" s="43">
        <f t="shared" si="14"/>
        <v>42255.462</v>
      </c>
      <c r="D193" s="21" t="str">
        <f t="shared" si="15"/>
        <v>vis</v>
      </c>
      <c r="E193" s="51">
        <f>VLOOKUP(C193,Active!C$21:E$974,3,FALSE)</f>
        <v>-917.00663545319571</v>
      </c>
      <c r="F193" s="5" t="s">
        <v>1317</v>
      </c>
      <c r="G193" s="21" t="str">
        <f t="shared" si="16"/>
        <v>42255.462</v>
      </c>
      <c r="H193" s="43">
        <f t="shared" si="17"/>
        <v>-917</v>
      </c>
      <c r="I193" s="52" t="s">
        <v>3308</v>
      </c>
      <c r="J193" s="53" t="s">
        <v>3309</v>
      </c>
      <c r="K193" s="52">
        <v>-917</v>
      </c>
      <c r="L193" s="52" t="s">
        <v>250</v>
      </c>
      <c r="M193" s="53" t="s">
        <v>1496</v>
      </c>
      <c r="N193" s="53"/>
      <c r="O193" s="54" t="s">
        <v>2057</v>
      </c>
      <c r="P193" s="54" t="s">
        <v>2058</v>
      </c>
    </row>
    <row r="194" spans="1:16" ht="13.5" thickBot="1" x14ac:dyDescent="0.25">
      <c r="A194" s="43" t="str">
        <f t="shared" si="12"/>
        <v> CNAP 2 </v>
      </c>
      <c r="B194" s="5" t="str">
        <f t="shared" si="13"/>
        <v>I</v>
      </c>
      <c r="C194" s="43">
        <f t="shared" si="14"/>
        <v>42255.464999999997</v>
      </c>
      <c r="D194" s="21" t="str">
        <f t="shared" si="15"/>
        <v>vis</v>
      </c>
      <c r="E194" s="51">
        <f>VLOOKUP(C194,Active!C$21:E$974,3,FALSE)</f>
        <v>-917.00543210669025</v>
      </c>
      <c r="F194" s="5" t="s">
        <v>1317</v>
      </c>
      <c r="G194" s="21" t="str">
        <f t="shared" si="16"/>
        <v>42255.465</v>
      </c>
      <c r="H194" s="43">
        <f t="shared" si="17"/>
        <v>-917</v>
      </c>
      <c r="I194" s="52" t="s">
        <v>3311</v>
      </c>
      <c r="J194" s="53" t="s">
        <v>3312</v>
      </c>
      <c r="K194" s="52">
        <v>-917</v>
      </c>
      <c r="L194" s="52" t="s">
        <v>278</v>
      </c>
      <c r="M194" s="53" t="s">
        <v>1496</v>
      </c>
      <c r="N194" s="53"/>
      <c r="O194" s="54" t="s">
        <v>2062</v>
      </c>
      <c r="P194" s="54" t="s">
        <v>2063</v>
      </c>
    </row>
    <row r="195" spans="1:16" ht="13.5" thickBot="1" x14ac:dyDescent="0.25">
      <c r="A195" s="43" t="str">
        <f t="shared" si="12"/>
        <v> AAC 1.35 </v>
      </c>
      <c r="B195" s="5" t="str">
        <f t="shared" si="13"/>
        <v>I</v>
      </c>
      <c r="C195" s="43">
        <f t="shared" si="14"/>
        <v>42255.466999999997</v>
      </c>
      <c r="D195" s="21" t="str">
        <f t="shared" si="15"/>
        <v>vis</v>
      </c>
      <c r="E195" s="51">
        <f>VLOOKUP(C195,Active!C$21:E$974,3,FALSE)</f>
        <v>-917.00462987568562</v>
      </c>
      <c r="F195" s="5" t="s">
        <v>1317</v>
      </c>
      <c r="G195" s="21" t="str">
        <f t="shared" si="16"/>
        <v>42255.467</v>
      </c>
      <c r="H195" s="43">
        <f t="shared" si="17"/>
        <v>-917</v>
      </c>
      <c r="I195" s="52" t="s">
        <v>3313</v>
      </c>
      <c r="J195" s="53" t="s">
        <v>3314</v>
      </c>
      <c r="K195" s="52">
        <v>-917</v>
      </c>
      <c r="L195" s="52" t="s">
        <v>261</v>
      </c>
      <c r="M195" s="53" t="s">
        <v>1496</v>
      </c>
      <c r="N195" s="53"/>
      <c r="O195" s="54" t="s">
        <v>2067</v>
      </c>
      <c r="P195" s="54" t="s">
        <v>2058</v>
      </c>
    </row>
    <row r="196" spans="1:16" ht="13.5" thickBot="1" x14ac:dyDescent="0.25">
      <c r="A196" s="43" t="str">
        <f t="shared" si="12"/>
        <v> PSMO 12(1) </v>
      </c>
      <c r="B196" s="5" t="str">
        <f t="shared" si="13"/>
        <v>I</v>
      </c>
      <c r="C196" s="43">
        <f t="shared" si="14"/>
        <v>42255.466999999997</v>
      </c>
      <c r="D196" s="21" t="str">
        <f t="shared" si="15"/>
        <v>vis</v>
      </c>
      <c r="E196" s="51">
        <f>VLOOKUP(C196,Active!C$21:E$974,3,FALSE)</f>
        <v>-917.00462987568562</v>
      </c>
      <c r="F196" s="5" t="s">
        <v>1317</v>
      </c>
      <c r="G196" s="21" t="str">
        <f t="shared" si="16"/>
        <v>42255.467</v>
      </c>
      <c r="H196" s="43">
        <f t="shared" si="17"/>
        <v>-917</v>
      </c>
      <c r="I196" s="52" t="s">
        <v>3313</v>
      </c>
      <c r="J196" s="53" t="s">
        <v>3314</v>
      </c>
      <c r="K196" s="52">
        <v>-917</v>
      </c>
      <c r="L196" s="52" t="s">
        <v>261</v>
      </c>
      <c r="M196" s="53" t="s">
        <v>1496</v>
      </c>
      <c r="N196" s="53"/>
      <c r="O196" s="54" t="s">
        <v>2071</v>
      </c>
      <c r="P196" s="54" t="s">
        <v>2072</v>
      </c>
    </row>
    <row r="197" spans="1:16" ht="13.5" thickBot="1" x14ac:dyDescent="0.25">
      <c r="A197" s="43" t="str">
        <f t="shared" si="12"/>
        <v> CNAP 2 </v>
      </c>
      <c r="B197" s="5" t="str">
        <f t="shared" si="13"/>
        <v>I</v>
      </c>
      <c r="C197" s="43">
        <f t="shared" si="14"/>
        <v>42267.932999999997</v>
      </c>
      <c r="D197" s="21" t="str">
        <f t="shared" si="15"/>
        <v>vis</v>
      </c>
      <c r="E197" s="51">
        <f>VLOOKUP(C197,Active!C$21:E$974,3,FALSE)</f>
        <v>-912.00432402511512</v>
      </c>
      <c r="F197" s="5" t="s">
        <v>1317</v>
      </c>
      <c r="G197" s="21" t="str">
        <f t="shared" si="16"/>
        <v>42267.9330</v>
      </c>
      <c r="H197" s="43">
        <f t="shared" si="17"/>
        <v>-912</v>
      </c>
      <c r="I197" s="52" t="s">
        <v>3316</v>
      </c>
      <c r="J197" s="53" t="s">
        <v>3317</v>
      </c>
      <c r="K197" s="52">
        <v>-912</v>
      </c>
      <c r="L197" s="52" t="s">
        <v>3318</v>
      </c>
      <c r="M197" s="53" t="s">
        <v>105</v>
      </c>
      <c r="N197" s="53"/>
      <c r="O197" s="54" t="s">
        <v>2062</v>
      </c>
      <c r="P197" s="54" t="s">
        <v>2063</v>
      </c>
    </row>
    <row r="198" spans="1:16" ht="13.5" thickBot="1" x14ac:dyDescent="0.25">
      <c r="A198" s="43" t="str">
        <f t="shared" si="12"/>
        <v> AN 238.210 </v>
      </c>
      <c r="B198" s="5" t="str">
        <f t="shared" si="13"/>
        <v>I</v>
      </c>
      <c r="C198" s="43">
        <f t="shared" si="14"/>
        <v>42275.417000000001</v>
      </c>
      <c r="D198" s="21" t="str">
        <f t="shared" si="15"/>
        <v>vis</v>
      </c>
      <c r="E198" s="51">
        <f>VLOOKUP(C198,Active!C$21:E$974,3,FALSE)</f>
        <v>-909.00237560656149</v>
      </c>
      <c r="F198" s="5" t="s">
        <v>1317</v>
      </c>
      <c r="G198" s="21" t="str">
        <f t="shared" si="16"/>
        <v>42275.417</v>
      </c>
      <c r="H198" s="43">
        <f t="shared" si="17"/>
        <v>-909</v>
      </c>
      <c r="I198" s="52" t="s">
        <v>3321</v>
      </c>
      <c r="J198" s="53" t="s">
        <v>3322</v>
      </c>
      <c r="K198" s="52">
        <v>-909</v>
      </c>
      <c r="L198" s="52" t="s">
        <v>266</v>
      </c>
      <c r="M198" s="53" t="s">
        <v>1496</v>
      </c>
      <c r="N198" s="53"/>
      <c r="O198" s="54" t="s">
        <v>2071</v>
      </c>
      <c r="P198" s="54" t="s">
        <v>2079</v>
      </c>
    </row>
    <row r="199" spans="1:16" ht="13.5" thickBot="1" x14ac:dyDescent="0.25">
      <c r="A199" s="43" t="str">
        <f t="shared" si="12"/>
        <v> AAC 1.30 </v>
      </c>
      <c r="B199" s="5" t="str">
        <f t="shared" si="13"/>
        <v>I</v>
      </c>
      <c r="C199" s="43">
        <f t="shared" si="14"/>
        <v>42275.42</v>
      </c>
      <c r="D199" s="21" t="str">
        <f t="shared" si="15"/>
        <v>vis</v>
      </c>
      <c r="E199" s="51">
        <f>VLOOKUP(C199,Active!C$21:E$974,3,FALSE)</f>
        <v>-909.00117226005602</v>
      </c>
      <c r="F199" s="5" t="s">
        <v>1317</v>
      </c>
      <c r="G199" s="21" t="str">
        <f t="shared" si="16"/>
        <v>42275.420</v>
      </c>
      <c r="H199" s="43">
        <f t="shared" si="17"/>
        <v>-909</v>
      </c>
      <c r="I199" s="52" t="s">
        <v>3324</v>
      </c>
      <c r="J199" s="53" t="s">
        <v>3325</v>
      </c>
      <c r="K199" s="52">
        <v>-909</v>
      </c>
      <c r="L199" s="52" t="s">
        <v>1491</v>
      </c>
      <c r="M199" s="53" t="s">
        <v>1496</v>
      </c>
      <c r="N199" s="53"/>
      <c r="O199" s="54" t="s">
        <v>2083</v>
      </c>
      <c r="P199" s="54" t="s">
        <v>2084</v>
      </c>
    </row>
    <row r="200" spans="1:16" ht="13.5" thickBot="1" x14ac:dyDescent="0.25">
      <c r="A200" s="43" t="str">
        <f t="shared" si="12"/>
        <v> AAC 1.30 </v>
      </c>
      <c r="B200" s="5" t="str">
        <f t="shared" si="13"/>
        <v>I</v>
      </c>
      <c r="C200" s="43">
        <f t="shared" si="14"/>
        <v>42275.421999999999</v>
      </c>
      <c r="D200" s="21" t="str">
        <f t="shared" si="15"/>
        <v>vis</v>
      </c>
      <c r="E200" s="51">
        <f>VLOOKUP(C200,Active!C$21:E$974,3,FALSE)</f>
        <v>-909.00037002905151</v>
      </c>
      <c r="F200" s="5" t="s">
        <v>1317</v>
      </c>
      <c r="G200" s="21" t="str">
        <f t="shared" si="16"/>
        <v>42275.422</v>
      </c>
      <c r="H200" s="43">
        <f t="shared" si="17"/>
        <v>-909</v>
      </c>
      <c r="I200" s="52" t="s">
        <v>3326</v>
      </c>
      <c r="J200" s="53" t="s">
        <v>3327</v>
      </c>
      <c r="K200" s="52">
        <v>-909</v>
      </c>
      <c r="L200" s="52" t="s">
        <v>227</v>
      </c>
      <c r="M200" s="53" t="s">
        <v>1496</v>
      </c>
      <c r="N200" s="53"/>
      <c r="O200" s="54" t="s">
        <v>2083</v>
      </c>
      <c r="P200" s="54" t="s">
        <v>2084</v>
      </c>
    </row>
    <row r="201" spans="1:16" ht="13.5" thickBot="1" x14ac:dyDescent="0.25">
      <c r="A201" s="43" t="str">
        <f t="shared" si="12"/>
        <v> AN 250.376 </v>
      </c>
      <c r="B201" s="5" t="str">
        <f t="shared" si="13"/>
        <v>I</v>
      </c>
      <c r="C201" s="43">
        <f t="shared" si="14"/>
        <v>42285.377999999997</v>
      </c>
      <c r="D201" s="21" t="str">
        <f t="shared" si="15"/>
        <v>vis</v>
      </c>
      <c r="E201" s="51">
        <f>VLOOKUP(C201,Active!C$21:E$974,3,FALSE)</f>
        <v>-905.006864089033</v>
      </c>
      <c r="F201" s="5" t="s">
        <v>1317</v>
      </c>
      <c r="G201" s="21" t="str">
        <f t="shared" si="16"/>
        <v>42285.378</v>
      </c>
      <c r="H201" s="43">
        <f t="shared" si="17"/>
        <v>-905</v>
      </c>
      <c r="I201" s="52" t="s">
        <v>3328</v>
      </c>
      <c r="J201" s="53" t="s">
        <v>3329</v>
      </c>
      <c r="K201" s="52">
        <v>-905</v>
      </c>
      <c r="L201" s="52" t="s">
        <v>250</v>
      </c>
      <c r="M201" s="53" t="s">
        <v>1496</v>
      </c>
      <c r="N201" s="53"/>
      <c r="O201" s="54" t="s">
        <v>2090</v>
      </c>
      <c r="P201" s="54" t="s">
        <v>2091</v>
      </c>
    </row>
    <row r="202" spans="1:16" ht="13.5" thickBot="1" x14ac:dyDescent="0.25">
      <c r="A202" s="43" t="str">
        <f t="shared" si="12"/>
        <v> HB 862 </v>
      </c>
      <c r="B202" s="5" t="str">
        <f t="shared" si="13"/>
        <v>I</v>
      </c>
      <c r="C202" s="43">
        <f t="shared" si="14"/>
        <v>42290.36</v>
      </c>
      <c r="D202" s="21" t="str">
        <f t="shared" si="15"/>
        <v>vis</v>
      </c>
      <c r="E202" s="51">
        <f>VLOOKUP(C202,Active!C$21:E$974,3,FALSE)</f>
        <v>-903.00850665701307</v>
      </c>
      <c r="F202" s="5" t="s">
        <v>1317</v>
      </c>
      <c r="G202" s="21" t="str">
        <f t="shared" si="16"/>
        <v>42290.360</v>
      </c>
      <c r="H202" s="43">
        <f t="shared" si="17"/>
        <v>-903</v>
      </c>
      <c r="I202" s="52" t="s">
        <v>3330</v>
      </c>
      <c r="J202" s="53" t="s">
        <v>3331</v>
      </c>
      <c r="K202" s="52">
        <v>-903</v>
      </c>
      <c r="L202" s="52" t="s">
        <v>291</v>
      </c>
      <c r="M202" s="53" t="s">
        <v>1496</v>
      </c>
      <c r="N202" s="53"/>
      <c r="O202" s="54" t="s">
        <v>1938</v>
      </c>
      <c r="P202" s="54" t="s">
        <v>2095</v>
      </c>
    </row>
    <row r="203" spans="1:16" ht="13.5" thickBot="1" x14ac:dyDescent="0.25">
      <c r="A203" s="43" t="str">
        <f t="shared" ref="A203:A266" si="18">P203</f>
        <v> AN 250.376 </v>
      </c>
      <c r="B203" s="5" t="str">
        <f t="shared" ref="B203:B266" si="19">IF(H203=INT(H203),"I","II")</f>
        <v>I</v>
      </c>
      <c r="C203" s="43">
        <f t="shared" ref="C203:C266" si="20">1*G203</f>
        <v>42290.375999999997</v>
      </c>
      <c r="D203" s="21" t="str">
        <f t="shared" ref="D203:D266" si="21">VLOOKUP(F203,I$1:J$5,2,FALSE)</f>
        <v>vis</v>
      </c>
      <c r="E203" s="51">
        <f>VLOOKUP(C203,Active!C$21:E$974,3,FALSE)</f>
        <v>-903.00208880897935</v>
      </c>
      <c r="F203" s="5" t="s">
        <v>1317</v>
      </c>
      <c r="G203" s="21" t="str">
        <f t="shared" ref="G203:G266" si="22">MID(I203,3,LEN(I203)-3)</f>
        <v>42290.376</v>
      </c>
      <c r="H203" s="43">
        <f t="shared" ref="H203:H266" si="23">1*K203</f>
        <v>-903</v>
      </c>
      <c r="I203" s="52" t="s">
        <v>3332</v>
      </c>
      <c r="J203" s="53" t="s">
        <v>3333</v>
      </c>
      <c r="K203" s="52">
        <v>-903</v>
      </c>
      <c r="L203" s="52" t="s">
        <v>3334</v>
      </c>
      <c r="M203" s="53" t="s">
        <v>1496</v>
      </c>
      <c r="N203" s="53"/>
      <c r="O203" s="54" t="s">
        <v>2090</v>
      </c>
      <c r="P203" s="54" t="s">
        <v>2091</v>
      </c>
    </row>
    <row r="204" spans="1:16" ht="13.5" thickBot="1" x14ac:dyDescent="0.25">
      <c r="A204" s="43" t="str">
        <f t="shared" si="18"/>
        <v> AAB 1.18 </v>
      </c>
      <c r="B204" s="5" t="str">
        <f t="shared" si="19"/>
        <v>I</v>
      </c>
      <c r="C204" s="43">
        <f t="shared" si="20"/>
        <v>42322.785799999998</v>
      </c>
      <c r="D204" s="21" t="str">
        <f t="shared" si="21"/>
        <v>vis</v>
      </c>
      <c r="E204" s="51">
        <f>VLOOKUP(C204,Active!C$21:E$974,3,FALSE)</f>
        <v>-890.00201560539961</v>
      </c>
      <c r="F204" s="5" t="s">
        <v>1317</v>
      </c>
      <c r="G204" s="21" t="str">
        <f t="shared" si="22"/>
        <v>42322.7858</v>
      </c>
      <c r="H204" s="43">
        <f t="shared" si="23"/>
        <v>-890</v>
      </c>
      <c r="I204" s="52" t="s">
        <v>3349</v>
      </c>
      <c r="J204" s="53" t="s">
        <v>3350</v>
      </c>
      <c r="K204" s="52">
        <v>-890</v>
      </c>
      <c r="L204" s="52" t="s">
        <v>3351</v>
      </c>
      <c r="M204" s="53" t="s">
        <v>105</v>
      </c>
      <c r="N204" s="53"/>
      <c r="O204" s="54" t="s">
        <v>1879</v>
      </c>
      <c r="P204" s="54" t="s">
        <v>1968</v>
      </c>
    </row>
    <row r="205" spans="1:16" ht="13.5" thickBot="1" x14ac:dyDescent="0.25">
      <c r="A205" s="43" t="str">
        <f t="shared" si="18"/>
        <v> AAB 1.18 </v>
      </c>
      <c r="B205" s="5" t="str">
        <f t="shared" si="19"/>
        <v>I</v>
      </c>
      <c r="C205" s="43">
        <f t="shared" si="20"/>
        <v>42337.736400000002</v>
      </c>
      <c r="D205" s="21" t="str">
        <f t="shared" si="21"/>
        <v>vis</v>
      </c>
      <c r="E205" s="51">
        <f>VLOOKUP(C205,Active!C$21:E$974,3,FALSE)</f>
        <v>-884.00509817803265</v>
      </c>
      <c r="F205" s="5" t="s">
        <v>1317</v>
      </c>
      <c r="G205" s="21" t="str">
        <f t="shared" si="22"/>
        <v>42337.7364</v>
      </c>
      <c r="H205" s="43">
        <f t="shared" si="23"/>
        <v>-884</v>
      </c>
      <c r="I205" s="52" t="s">
        <v>3357</v>
      </c>
      <c r="J205" s="53" t="s">
        <v>3358</v>
      </c>
      <c r="K205" s="52">
        <v>-884</v>
      </c>
      <c r="L205" s="52" t="s">
        <v>3359</v>
      </c>
      <c r="M205" s="53" t="s">
        <v>105</v>
      </c>
      <c r="N205" s="53"/>
      <c r="O205" s="54" t="s">
        <v>1879</v>
      </c>
      <c r="P205" s="54" t="s">
        <v>1968</v>
      </c>
    </row>
    <row r="206" spans="1:16" ht="13.5" thickBot="1" x14ac:dyDescent="0.25">
      <c r="A206" s="43" t="str">
        <f t="shared" si="18"/>
        <v> AAC 1.97 </v>
      </c>
      <c r="B206" s="5" t="str">
        <f t="shared" si="19"/>
        <v>I</v>
      </c>
      <c r="C206" s="43">
        <f t="shared" si="20"/>
        <v>42342.723899999997</v>
      </c>
      <c r="D206" s="21" t="str">
        <f t="shared" si="21"/>
        <v>vis</v>
      </c>
      <c r="E206" s="51">
        <f>VLOOKUP(C206,Active!C$21:E$974,3,FALSE)</f>
        <v>-882.00453461075381</v>
      </c>
      <c r="F206" s="5" t="s">
        <v>1317</v>
      </c>
      <c r="G206" s="21" t="str">
        <f t="shared" si="22"/>
        <v>42342.7239</v>
      </c>
      <c r="H206" s="43">
        <f t="shared" si="23"/>
        <v>-882</v>
      </c>
      <c r="I206" s="52" t="s">
        <v>3363</v>
      </c>
      <c r="J206" s="53" t="s">
        <v>3364</v>
      </c>
      <c r="K206" s="52">
        <v>-882</v>
      </c>
      <c r="L206" s="52" t="s">
        <v>3365</v>
      </c>
      <c r="M206" s="53" t="s">
        <v>105</v>
      </c>
      <c r="N206" s="53"/>
      <c r="O206" s="54" t="s">
        <v>2083</v>
      </c>
      <c r="P206" s="54" t="s">
        <v>2108</v>
      </c>
    </row>
    <row r="207" spans="1:16" ht="13.5" thickBot="1" x14ac:dyDescent="0.25">
      <c r="A207" s="43" t="str">
        <f t="shared" si="18"/>
        <v> AN 250.376 </v>
      </c>
      <c r="B207" s="5" t="str">
        <f t="shared" si="19"/>
        <v>I</v>
      </c>
      <c r="C207" s="43">
        <f t="shared" si="20"/>
        <v>42342.724199999997</v>
      </c>
      <c r="D207" s="21" t="str">
        <f t="shared" si="21"/>
        <v>vis</v>
      </c>
      <c r="E207" s="51">
        <f>VLOOKUP(C207,Active!C$21:E$974,3,FALSE)</f>
        <v>-882.00441427610326</v>
      </c>
      <c r="F207" s="5" t="s">
        <v>1317</v>
      </c>
      <c r="G207" s="21" t="str">
        <f t="shared" si="22"/>
        <v>42342.7242</v>
      </c>
      <c r="H207" s="43">
        <f t="shared" si="23"/>
        <v>-882</v>
      </c>
      <c r="I207" s="52" t="s">
        <v>3367</v>
      </c>
      <c r="J207" s="53" t="s">
        <v>3364</v>
      </c>
      <c r="K207" s="52">
        <v>-882</v>
      </c>
      <c r="L207" s="52" t="s">
        <v>3368</v>
      </c>
      <c r="M207" s="53" t="s">
        <v>105</v>
      </c>
      <c r="N207" s="53"/>
      <c r="O207" s="54" t="s">
        <v>2090</v>
      </c>
      <c r="P207" s="54" t="s">
        <v>2091</v>
      </c>
    </row>
    <row r="208" spans="1:16" ht="13.5" thickBot="1" x14ac:dyDescent="0.25">
      <c r="A208" s="43" t="str">
        <f t="shared" si="18"/>
        <v> AN 250.376 </v>
      </c>
      <c r="B208" s="5" t="str">
        <f t="shared" si="19"/>
        <v>I</v>
      </c>
      <c r="C208" s="43">
        <f t="shared" si="20"/>
        <v>42347.714399999997</v>
      </c>
      <c r="D208" s="21" t="str">
        <f t="shared" si="21"/>
        <v>vis</v>
      </c>
      <c r="E208" s="51">
        <f>VLOOKUP(C208,Active!C$21:E$974,3,FALSE)</f>
        <v>-880.00276769696654</v>
      </c>
      <c r="F208" s="5" t="s">
        <v>1317</v>
      </c>
      <c r="G208" s="21" t="str">
        <f t="shared" si="22"/>
        <v>42347.7144</v>
      </c>
      <c r="H208" s="43">
        <f t="shared" si="23"/>
        <v>-880</v>
      </c>
      <c r="I208" s="52" t="s">
        <v>3370</v>
      </c>
      <c r="J208" s="53" t="s">
        <v>3371</v>
      </c>
      <c r="K208" s="52">
        <v>-880</v>
      </c>
      <c r="L208" s="52" t="s">
        <v>3372</v>
      </c>
      <c r="M208" s="53" t="s">
        <v>105</v>
      </c>
      <c r="N208" s="53"/>
      <c r="O208" s="54" t="s">
        <v>2090</v>
      </c>
      <c r="P208" s="54" t="s">
        <v>2091</v>
      </c>
    </row>
    <row r="209" spans="1:16" ht="13.5" thickBot="1" x14ac:dyDescent="0.25">
      <c r="A209" s="43" t="str">
        <f t="shared" si="18"/>
        <v> AAC 1.97 </v>
      </c>
      <c r="B209" s="5" t="str">
        <f t="shared" si="19"/>
        <v>I</v>
      </c>
      <c r="C209" s="43">
        <f t="shared" si="20"/>
        <v>42362.669600000001</v>
      </c>
      <c r="D209" s="21" t="str">
        <f t="shared" si="21"/>
        <v>vis</v>
      </c>
      <c r="E209" s="51">
        <f>VLOOKUP(C209,Active!C$21:E$974,3,FALSE)</f>
        <v>-874.00400513828936</v>
      </c>
      <c r="F209" s="5" t="s">
        <v>1317</v>
      </c>
      <c r="G209" s="21" t="str">
        <f t="shared" si="22"/>
        <v>42362.6696</v>
      </c>
      <c r="H209" s="43">
        <f t="shared" si="23"/>
        <v>-874</v>
      </c>
      <c r="I209" s="52" t="s">
        <v>3376</v>
      </c>
      <c r="J209" s="53" t="s">
        <v>3377</v>
      </c>
      <c r="K209" s="52">
        <v>-874</v>
      </c>
      <c r="L209" s="52" t="s">
        <v>3378</v>
      </c>
      <c r="M209" s="53" t="s">
        <v>105</v>
      </c>
      <c r="N209" s="53"/>
      <c r="O209" s="54" t="s">
        <v>2083</v>
      </c>
      <c r="P209" s="54" t="s">
        <v>2108</v>
      </c>
    </row>
    <row r="210" spans="1:16" ht="13.5" thickBot="1" x14ac:dyDescent="0.25">
      <c r="A210" s="43" t="str">
        <f t="shared" si="18"/>
        <v> HB 871 </v>
      </c>
      <c r="B210" s="5" t="str">
        <f t="shared" si="19"/>
        <v>I</v>
      </c>
      <c r="C210" s="43">
        <f t="shared" si="20"/>
        <v>42367.659</v>
      </c>
      <c r="D210" s="21" t="str">
        <f t="shared" si="21"/>
        <v>vis</v>
      </c>
      <c r="E210" s="51">
        <f>VLOOKUP(C210,Active!C$21:E$974,3,FALSE)</f>
        <v>-872.00267945155508</v>
      </c>
      <c r="F210" s="5" t="s">
        <v>1317</v>
      </c>
      <c r="G210" s="21" t="str">
        <f t="shared" si="22"/>
        <v>42367.6590</v>
      </c>
      <c r="H210" s="43">
        <f t="shared" si="23"/>
        <v>-872</v>
      </c>
      <c r="I210" s="52" t="s">
        <v>3385</v>
      </c>
      <c r="J210" s="53" t="s">
        <v>3386</v>
      </c>
      <c r="K210" s="52">
        <v>-872</v>
      </c>
      <c r="L210" s="52" t="s">
        <v>3387</v>
      </c>
      <c r="M210" s="53" t="s">
        <v>105</v>
      </c>
      <c r="N210" s="53"/>
      <c r="O210" s="54" t="s">
        <v>1938</v>
      </c>
      <c r="P210" s="54" t="s">
        <v>2121</v>
      </c>
    </row>
    <row r="211" spans="1:16" ht="13.5" thickBot="1" x14ac:dyDescent="0.25">
      <c r="A211" s="43" t="str">
        <f t="shared" si="18"/>
        <v> AN 250.376 </v>
      </c>
      <c r="B211" s="5" t="str">
        <f t="shared" si="19"/>
        <v>I</v>
      </c>
      <c r="C211" s="43">
        <f t="shared" si="20"/>
        <v>42392.582999999999</v>
      </c>
      <c r="D211" s="21" t="str">
        <f t="shared" si="21"/>
        <v>vis</v>
      </c>
      <c r="E211" s="51">
        <f>VLOOKUP(C211,Active!C$21:E$974,3,FALSE)</f>
        <v>-862.00527667443225</v>
      </c>
      <c r="F211" s="5" t="s">
        <v>1317</v>
      </c>
      <c r="G211" s="21" t="str">
        <f t="shared" si="22"/>
        <v>42392.583</v>
      </c>
      <c r="H211" s="43">
        <f t="shared" si="23"/>
        <v>-862</v>
      </c>
      <c r="I211" s="52" t="s">
        <v>3403</v>
      </c>
      <c r="J211" s="53" t="s">
        <v>3404</v>
      </c>
      <c r="K211" s="52">
        <v>-862</v>
      </c>
      <c r="L211" s="52" t="s">
        <v>2486</v>
      </c>
      <c r="M211" s="53" t="s">
        <v>1496</v>
      </c>
      <c r="N211" s="53"/>
      <c r="O211" s="54" t="s">
        <v>2090</v>
      </c>
      <c r="P211" s="54" t="s">
        <v>2091</v>
      </c>
    </row>
    <row r="212" spans="1:16" ht="13.5" thickBot="1" x14ac:dyDescent="0.25">
      <c r="A212" s="43" t="str">
        <f t="shared" si="18"/>
        <v> AN 250.376 </v>
      </c>
      <c r="B212" s="5" t="str">
        <f t="shared" si="19"/>
        <v>I</v>
      </c>
      <c r="C212" s="43">
        <f t="shared" si="20"/>
        <v>42392.582999999999</v>
      </c>
      <c r="D212" s="21" t="str">
        <f t="shared" si="21"/>
        <v>vis</v>
      </c>
      <c r="E212" s="51">
        <f>VLOOKUP(C212,Active!C$21:E$974,3,FALSE)</f>
        <v>-862.00527667443225</v>
      </c>
      <c r="F212" s="5" t="s">
        <v>1317</v>
      </c>
      <c r="G212" s="21" t="str">
        <f t="shared" si="22"/>
        <v>42392.583</v>
      </c>
      <c r="H212" s="43">
        <f t="shared" si="23"/>
        <v>-862</v>
      </c>
      <c r="I212" s="52" t="s">
        <v>3403</v>
      </c>
      <c r="J212" s="53" t="s">
        <v>3404</v>
      </c>
      <c r="K212" s="52">
        <v>-862</v>
      </c>
      <c r="L212" s="52" t="s">
        <v>2486</v>
      </c>
      <c r="M212" s="53" t="s">
        <v>1496</v>
      </c>
      <c r="N212" s="53"/>
      <c r="O212" s="54" t="s">
        <v>2090</v>
      </c>
      <c r="P212" s="54" t="s">
        <v>2091</v>
      </c>
    </row>
    <row r="213" spans="1:16" ht="13.5" thickBot="1" x14ac:dyDescent="0.25">
      <c r="A213" s="43" t="str">
        <f t="shared" si="18"/>
        <v> AN 250.376 </v>
      </c>
      <c r="B213" s="5" t="str">
        <f t="shared" si="19"/>
        <v>I</v>
      </c>
      <c r="C213" s="43">
        <f t="shared" si="20"/>
        <v>42417.512000000002</v>
      </c>
      <c r="D213" s="21" t="str">
        <f t="shared" si="21"/>
        <v>vis</v>
      </c>
      <c r="E213" s="51">
        <f>VLOOKUP(C213,Active!C$21:E$974,3,FALSE)</f>
        <v>-852.00586831979649</v>
      </c>
      <c r="F213" s="5" t="s">
        <v>1317</v>
      </c>
      <c r="G213" s="21" t="str">
        <f t="shared" si="22"/>
        <v>42417.512</v>
      </c>
      <c r="H213" s="43">
        <f t="shared" si="23"/>
        <v>-852</v>
      </c>
      <c r="I213" s="52" t="s">
        <v>3407</v>
      </c>
      <c r="J213" s="53" t="s">
        <v>3408</v>
      </c>
      <c r="K213" s="52">
        <v>-852</v>
      </c>
      <c r="L213" s="52" t="s">
        <v>274</v>
      </c>
      <c r="M213" s="53" t="s">
        <v>1496</v>
      </c>
      <c r="N213" s="53"/>
      <c r="O213" s="54" t="s">
        <v>2090</v>
      </c>
      <c r="P213" s="54" t="s">
        <v>2091</v>
      </c>
    </row>
    <row r="214" spans="1:16" ht="13.5" thickBot="1" x14ac:dyDescent="0.25">
      <c r="A214" s="43" t="str">
        <f t="shared" si="18"/>
        <v> HB 880.4 </v>
      </c>
      <c r="B214" s="5" t="str">
        <f t="shared" si="19"/>
        <v>I</v>
      </c>
      <c r="C214" s="43">
        <f t="shared" si="20"/>
        <v>42447.428</v>
      </c>
      <c r="D214" s="21" t="str">
        <f t="shared" si="21"/>
        <v>vis</v>
      </c>
      <c r="E214" s="51">
        <f>VLOOKUP(C214,Active!C$21:E$974,3,FALSE)</f>
        <v>-840.00609695563378</v>
      </c>
      <c r="F214" s="5" t="s">
        <v>1317</v>
      </c>
      <c r="G214" s="21" t="str">
        <f t="shared" si="22"/>
        <v>42447.428</v>
      </c>
      <c r="H214" s="43">
        <f t="shared" si="23"/>
        <v>-840</v>
      </c>
      <c r="I214" s="52" t="s">
        <v>3410</v>
      </c>
      <c r="J214" s="53" t="s">
        <v>3411</v>
      </c>
      <c r="K214" s="52">
        <v>-840</v>
      </c>
      <c r="L214" s="52" t="s">
        <v>274</v>
      </c>
      <c r="M214" s="53" t="s">
        <v>1496</v>
      </c>
      <c r="N214" s="53"/>
      <c r="O214" s="54" t="s">
        <v>1938</v>
      </c>
      <c r="P214" s="54" t="s">
        <v>2134</v>
      </c>
    </row>
    <row r="215" spans="1:16" ht="13.5" thickBot="1" x14ac:dyDescent="0.25">
      <c r="A215" s="43" t="str">
        <f t="shared" si="18"/>
        <v> AN 250.376 </v>
      </c>
      <c r="B215" s="5" t="str">
        <f t="shared" si="19"/>
        <v>I</v>
      </c>
      <c r="C215" s="43">
        <f t="shared" si="20"/>
        <v>42452.417000000001</v>
      </c>
      <c r="D215" s="21" t="str">
        <f t="shared" si="21"/>
        <v>vis</v>
      </c>
      <c r="E215" s="51">
        <f>VLOOKUP(C215,Active!C$21:E$974,3,FALSE)</f>
        <v>-838.00493171509936</v>
      </c>
      <c r="F215" s="5" t="s">
        <v>1317</v>
      </c>
      <c r="G215" s="21" t="str">
        <f t="shared" si="22"/>
        <v>42452.417</v>
      </c>
      <c r="H215" s="43">
        <f t="shared" si="23"/>
        <v>-838</v>
      </c>
      <c r="I215" s="52" t="s">
        <v>3413</v>
      </c>
      <c r="J215" s="53" t="s">
        <v>3414</v>
      </c>
      <c r="K215" s="52">
        <v>-838</v>
      </c>
      <c r="L215" s="52" t="s">
        <v>261</v>
      </c>
      <c r="M215" s="53" t="s">
        <v>105</v>
      </c>
      <c r="N215" s="53"/>
      <c r="O215" s="54" t="s">
        <v>2090</v>
      </c>
      <c r="P215" s="54" t="s">
        <v>2091</v>
      </c>
    </row>
    <row r="216" spans="1:16" ht="13.5" thickBot="1" x14ac:dyDescent="0.25">
      <c r="A216" s="43" t="str">
        <f t="shared" si="18"/>
        <v> AN 250.342 </v>
      </c>
      <c r="B216" s="5" t="str">
        <f t="shared" si="19"/>
        <v>I</v>
      </c>
      <c r="C216" s="43">
        <f t="shared" si="20"/>
        <v>42462.392699999997</v>
      </c>
      <c r="D216" s="21" t="str">
        <f t="shared" si="21"/>
        <v>vis</v>
      </c>
      <c r="E216" s="51">
        <f>VLOOKUP(C216,Active!C$21:E$974,3,FALSE)</f>
        <v>-834.00352379968842</v>
      </c>
      <c r="F216" s="5" t="s">
        <v>1317</v>
      </c>
      <c r="G216" s="21" t="str">
        <f t="shared" si="22"/>
        <v>42462.3927</v>
      </c>
      <c r="H216" s="43">
        <f t="shared" si="23"/>
        <v>-834</v>
      </c>
      <c r="I216" s="52" t="s">
        <v>3417</v>
      </c>
      <c r="J216" s="53" t="s">
        <v>3418</v>
      </c>
      <c r="K216" s="52">
        <v>-834</v>
      </c>
      <c r="L216" s="52" t="s">
        <v>3419</v>
      </c>
      <c r="M216" s="53" t="s">
        <v>105</v>
      </c>
      <c r="N216" s="53"/>
      <c r="O216" s="54" t="s">
        <v>4</v>
      </c>
      <c r="P216" s="54" t="s">
        <v>5</v>
      </c>
    </row>
    <row r="217" spans="1:16" ht="13.5" thickBot="1" x14ac:dyDescent="0.25">
      <c r="A217" s="43" t="str">
        <f t="shared" si="18"/>
        <v> AN 261.255 </v>
      </c>
      <c r="B217" s="5" t="str">
        <f t="shared" si="19"/>
        <v>I</v>
      </c>
      <c r="C217" s="43">
        <f t="shared" si="20"/>
        <v>42467.370999999999</v>
      </c>
      <c r="D217" s="21" t="str">
        <f t="shared" si="21"/>
        <v>vis</v>
      </c>
      <c r="E217" s="51">
        <f>VLOOKUP(C217,Active!C$21:E$974,3,FALSE)</f>
        <v>-832.0066504950272</v>
      </c>
      <c r="F217" s="5" t="s">
        <v>1317</v>
      </c>
      <c r="G217" s="21" t="str">
        <f t="shared" si="22"/>
        <v>42467.371</v>
      </c>
      <c r="H217" s="43">
        <f t="shared" si="23"/>
        <v>-832</v>
      </c>
      <c r="I217" s="52" t="s">
        <v>3422</v>
      </c>
      <c r="J217" s="53" t="s">
        <v>3423</v>
      </c>
      <c r="K217" s="52">
        <v>-832</v>
      </c>
      <c r="L217" s="52" t="s">
        <v>250</v>
      </c>
      <c r="M217" s="53" t="s">
        <v>1496</v>
      </c>
      <c r="N217" s="53"/>
      <c r="O217" s="54" t="s">
        <v>9</v>
      </c>
      <c r="P217" s="54" t="s">
        <v>10</v>
      </c>
    </row>
    <row r="218" spans="1:16" ht="13.5" thickBot="1" x14ac:dyDescent="0.25">
      <c r="A218" s="43" t="str">
        <f t="shared" si="18"/>
        <v> AAC 2.59 </v>
      </c>
      <c r="B218" s="5" t="str">
        <f t="shared" si="19"/>
        <v>I</v>
      </c>
      <c r="C218" s="43">
        <f t="shared" si="20"/>
        <v>42467.381999999998</v>
      </c>
      <c r="D218" s="21" t="str">
        <f t="shared" si="21"/>
        <v>vis</v>
      </c>
      <c r="E218" s="51">
        <f>VLOOKUP(C218,Active!C$21:E$974,3,FALSE)</f>
        <v>-832.00223822450334</v>
      </c>
      <c r="F218" s="5" t="s">
        <v>1317</v>
      </c>
      <c r="G218" s="21" t="str">
        <f t="shared" si="22"/>
        <v>42467.382</v>
      </c>
      <c r="H218" s="43">
        <f t="shared" si="23"/>
        <v>-832</v>
      </c>
      <c r="I218" s="52" t="s">
        <v>3424</v>
      </c>
      <c r="J218" s="53" t="s">
        <v>3425</v>
      </c>
      <c r="K218" s="52">
        <v>-832</v>
      </c>
      <c r="L218" s="52" t="s">
        <v>266</v>
      </c>
      <c r="M218" s="53" t="s">
        <v>1496</v>
      </c>
      <c r="N218" s="53"/>
      <c r="O218" s="54" t="s">
        <v>2057</v>
      </c>
      <c r="P218" s="54" t="s">
        <v>14</v>
      </c>
    </row>
    <row r="219" spans="1:16" ht="13.5" thickBot="1" x14ac:dyDescent="0.25">
      <c r="A219" s="43" t="str">
        <f t="shared" si="18"/>
        <v> AN 276.228 </v>
      </c>
      <c r="B219" s="5" t="str">
        <f t="shared" si="19"/>
        <v>I</v>
      </c>
      <c r="C219" s="43">
        <f t="shared" si="20"/>
        <v>42589.538999999997</v>
      </c>
      <c r="D219" s="21" t="str">
        <f t="shared" si="21"/>
        <v>vis</v>
      </c>
      <c r="E219" s="51">
        <f>VLOOKUP(C219,Active!C$21:E$974,3,FALSE)</f>
        <v>-783.00317182083506</v>
      </c>
      <c r="F219" s="5" t="s">
        <v>1317</v>
      </c>
      <c r="G219" s="21" t="str">
        <f t="shared" si="22"/>
        <v>42589.539</v>
      </c>
      <c r="H219" s="43">
        <f t="shared" si="23"/>
        <v>-783</v>
      </c>
      <c r="I219" s="52" t="s">
        <v>3435</v>
      </c>
      <c r="J219" s="53" t="s">
        <v>3436</v>
      </c>
      <c r="K219" s="52">
        <v>-783</v>
      </c>
      <c r="L219" s="52" t="s">
        <v>3225</v>
      </c>
      <c r="M219" s="53" t="s">
        <v>1496</v>
      </c>
      <c r="N219" s="53"/>
      <c r="O219" s="54" t="s">
        <v>4</v>
      </c>
      <c r="P219" s="54" t="s">
        <v>18</v>
      </c>
    </row>
    <row r="220" spans="1:16" ht="13.5" thickBot="1" x14ac:dyDescent="0.25">
      <c r="A220" s="43" t="str">
        <f t="shared" si="18"/>
        <v> AAC 2.139 </v>
      </c>
      <c r="B220" s="5" t="str">
        <f t="shared" si="19"/>
        <v>I</v>
      </c>
      <c r="C220" s="43">
        <f t="shared" si="20"/>
        <v>42604.476000000002</v>
      </c>
      <c r="D220" s="21" t="str">
        <f t="shared" si="21"/>
        <v>vis</v>
      </c>
      <c r="E220" s="51">
        <f>VLOOKUP(C220,Active!C$21:E$974,3,FALSE)</f>
        <v>-777.01170956429746</v>
      </c>
      <c r="F220" s="5" t="s">
        <v>1317</v>
      </c>
      <c r="G220" s="21" t="str">
        <f t="shared" si="22"/>
        <v>42604.476</v>
      </c>
      <c r="H220" s="43">
        <f t="shared" si="23"/>
        <v>-777</v>
      </c>
      <c r="I220" s="52" t="s">
        <v>3438</v>
      </c>
      <c r="J220" s="53" t="s">
        <v>3439</v>
      </c>
      <c r="K220" s="52">
        <v>-777</v>
      </c>
      <c r="L220" s="52" t="s">
        <v>2510</v>
      </c>
      <c r="M220" s="53" t="s">
        <v>1496</v>
      </c>
      <c r="N220" s="53"/>
      <c r="O220" s="54" t="s">
        <v>22</v>
      </c>
      <c r="P220" s="54" t="s">
        <v>23</v>
      </c>
    </row>
    <row r="221" spans="1:16" ht="13.5" thickBot="1" x14ac:dyDescent="0.25">
      <c r="A221" s="43" t="str">
        <f t="shared" si="18"/>
        <v> HB 898.28 </v>
      </c>
      <c r="B221" s="5" t="str">
        <f t="shared" si="19"/>
        <v>I</v>
      </c>
      <c r="C221" s="43">
        <f t="shared" si="20"/>
        <v>42604.495999999999</v>
      </c>
      <c r="D221" s="21" t="str">
        <f t="shared" si="21"/>
        <v>vis</v>
      </c>
      <c r="E221" s="51">
        <f>VLOOKUP(C221,Active!C$21:E$974,3,FALSE)</f>
        <v>-777.0036872542546</v>
      </c>
      <c r="F221" s="5" t="s">
        <v>1317</v>
      </c>
      <c r="G221" s="21" t="str">
        <f t="shared" si="22"/>
        <v>42604.496</v>
      </c>
      <c r="H221" s="43">
        <f t="shared" si="23"/>
        <v>-777</v>
      </c>
      <c r="I221" s="52" t="s">
        <v>3441</v>
      </c>
      <c r="J221" s="53" t="s">
        <v>3442</v>
      </c>
      <c r="K221" s="52">
        <v>-777</v>
      </c>
      <c r="L221" s="52" t="s">
        <v>3237</v>
      </c>
      <c r="M221" s="53" t="s">
        <v>1496</v>
      </c>
      <c r="N221" s="53"/>
      <c r="O221" s="54" t="s">
        <v>27</v>
      </c>
      <c r="P221" s="54" t="s">
        <v>28</v>
      </c>
    </row>
    <row r="222" spans="1:16" ht="13.5" thickBot="1" x14ac:dyDescent="0.25">
      <c r="A222" s="43" t="str">
        <f t="shared" si="18"/>
        <v> HB 898.28 </v>
      </c>
      <c r="B222" s="5" t="str">
        <f t="shared" si="19"/>
        <v>I</v>
      </c>
      <c r="C222" s="43">
        <f t="shared" si="20"/>
        <v>42614.476000000002</v>
      </c>
      <c r="D222" s="21" t="str">
        <f t="shared" si="21"/>
        <v>vis</v>
      </c>
      <c r="E222" s="51">
        <f>VLOOKUP(C222,Active!C$21:E$974,3,FALSE)</f>
        <v>-773.00055454218102</v>
      </c>
      <c r="F222" s="5" t="s">
        <v>1317</v>
      </c>
      <c r="G222" s="21" t="str">
        <f t="shared" si="22"/>
        <v>42614.476</v>
      </c>
      <c r="H222" s="43">
        <f t="shared" si="23"/>
        <v>-773</v>
      </c>
      <c r="I222" s="52" t="s">
        <v>3443</v>
      </c>
      <c r="J222" s="53" t="s">
        <v>3444</v>
      </c>
      <c r="K222" s="52">
        <v>-773</v>
      </c>
      <c r="L222" s="52" t="s">
        <v>227</v>
      </c>
      <c r="M222" s="53" t="s">
        <v>1496</v>
      </c>
      <c r="N222" s="53"/>
      <c r="O222" s="54" t="s">
        <v>27</v>
      </c>
      <c r="P222" s="54" t="s">
        <v>28</v>
      </c>
    </row>
    <row r="223" spans="1:16" ht="13.5" thickBot="1" x14ac:dyDescent="0.25">
      <c r="A223" s="43" t="str">
        <f t="shared" si="18"/>
        <v> AAC 2.139 </v>
      </c>
      <c r="B223" s="5" t="str">
        <f t="shared" si="19"/>
        <v>I</v>
      </c>
      <c r="C223" s="43">
        <f t="shared" si="20"/>
        <v>42619.447999999997</v>
      </c>
      <c r="D223" s="21" t="str">
        <f t="shared" si="21"/>
        <v>vis</v>
      </c>
      <c r="E223" s="51">
        <f>VLOOKUP(C223,Active!C$21:E$974,3,FALSE)</f>
        <v>-771.00620826518696</v>
      </c>
      <c r="F223" s="5" t="s">
        <v>1317</v>
      </c>
      <c r="G223" s="21" t="str">
        <f t="shared" si="22"/>
        <v>42619.448</v>
      </c>
      <c r="H223" s="43">
        <f t="shared" si="23"/>
        <v>-771</v>
      </c>
      <c r="I223" s="52" t="s">
        <v>3445</v>
      </c>
      <c r="J223" s="53" t="s">
        <v>3446</v>
      </c>
      <c r="K223" s="52">
        <v>-771</v>
      </c>
      <c r="L223" s="52" t="s">
        <v>274</v>
      </c>
      <c r="M223" s="53" t="s">
        <v>1496</v>
      </c>
      <c r="N223" s="53"/>
      <c r="O223" s="54" t="s">
        <v>22</v>
      </c>
      <c r="P223" s="54" t="s">
        <v>23</v>
      </c>
    </row>
    <row r="224" spans="1:16" ht="13.5" thickBot="1" x14ac:dyDescent="0.25">
      <c r="A224" s="43" t="str">
        <f t="shared" si="18"/>
        <v> AAC 2.139 </v>
      </c>
      <c r="B224" s="5" t="str">
        <f t="shared" si="19"/>
        <v>I</v>
      </c>
      <c r="C224" s="43">
        <f t="shared" si="20"/>
        <v>42619.457000000002</v>
      </c>
      <c r="D224" s="21" t="str">
        <f t="shared" si="21"/>
        <v>vis</v>
      </c>
      <c r="E224" s="51">
        <f>VLOOKUP(C224,Active!C$21:E$974,3,FALSE)</f>
        <v>-771.00259822566488</v>
      </c>
      <c r="F224" s="5" t="s">
        <v>1317</v>
      </c>
      <c r="G224" s="21" t="str">
        <f t="shared" si="22"/>
        <v>42619.457</v>
      </c>
      <c r="H224" s="43">
        <f t="shared" si="23"/>
        <v>-771</v>
      </c>
      <c r="I224" s="52" t="s">
        <v>3447</v>
      </c>
      <c r="J224" s="53" t="s">
        <v>3448</v>
      </c>
      <c r="K224" s="52">
        <v>-771</v>
      </c>
      <c r="L224" s="52" t="s">
        <v>266</v>
      </c>
      <c r="M224" s="53" t="s">
        <v>1496</v>
      </c>
      <c r="N224" s="53"/>
      <c r="O224" s="54" t="s">
        <v>22</v>
      </c>
      <c r="P224" s="54" t="s">
        <v>23</v>
      </c>
    </row>
    <row r="225" spans="1:16" ht="13.5" thickBot="1" x14ac:dyDescent="0.25">
      <c r="A225" s="43" t="str">
        <f t="shared" si="18"/>
        <v> AAC 2.139 </v>
      </c>
      <c r="B225" s="5" t="str">
        <f t="shared" si="19"/>
        <v>I</v>
      </c>
      <c r="C225" s="43">
        <f t="shared" si="20"/>
        <v>42624.447</v>
      </c>
      <c r="D225" s="21" t="str">
        <f t="shared" si="21"/>
        <v>vis</v>
      </c>
      <c r="E225" s="51">
        <f>VLOOKUP(C225,Active!C$21:E$974,3,FALSE)</f>
        <v>-769.00103186962951</v>
      </c>
      <c r="F225" s="5" t="s">
        <v>1317</v>
      </c>
      <c r="G225" s="21" t="str">
        <f t="shared" si="22"/>
        <v>42624.447</v>
      </c>
      <c r="H225" s="43">
        <f t="shared" si="23"/>
        <v>-769</v>
      </c>
      <c r="I225" s="52" t="s">
        <v>3449</v>
      </c>
      <c r="J225" s="53" t="s">
        <v>3450</v>
      </c>
      <c r="K225" s="52">
        <v>-769</v>
      </c>
      <c r="L225" s="52" t="s">
        <v>1491</v>
      </c>
      <c r="M225" s="53" t="s">
        <v>1496</v>
      </c>
      <c r="N225" s="53"/>
      <c r="O225" s="54" t="s">
        <v>22</v>
      </c>
      <c r="P225" s="54" t="s">
        <v>23</v>
      </c>
    </row>
    <row r="226" spans="1:16" ht="13.5" thickBot="1" x14ac:dyDescent="0.25">
      <c r="A226" s="43" t="str">
        <f t="shared" si="18"/>
        <v> AAC 2.139 </v>
      </c>
      <c r="B226" s="5" t="str">
        <f t="shared" si="19"/>
        <v>I</v>
      </c>
      <c r="C226" s="43">
        <f t="shared" si="20"/>
        <v>42624.447</v>
      </c>
      <c r="D226" s="21" t="str">
        <f t="shared" si="21"/>
        <v>vis</v>
      </c>
      <c r="E226" s="51">
        <f>VLOOKUP(C226,Active!C$21:E$974,3,FALSE)</f>
        <v>-769.00103186962951</v>
      </c>
      <c r="F226" s="5" t="s">
        <v>1317</v>
      </c>
      <c r="G226" s="21" t="str">
        <f t="shared" si="22"/>
        <v>42624.447</v>
      </c>
      <c r="H226" s="43">
        <f t="shared" si="23"/>
        <v>-769</v>
      </c>
      <c r="I226" s="52" t="s">
        <v>3449</v>
      </c>
      <c r="J226" s="53" t="s">
        <v>3450</v>
      </c>
      <c r="K226" s="52">
        <v>-769</v>
      </c>
      <c r="L226" s="52" t="s">
        <v>1491</v>
      </c>
      <c r="M226" s="53" t="s">
        <v>1496</v>
      </c>
      <c r="N226" s="53"/>
      <c r="O226" s="54" t="s">
        <v>22</v>
      </c>
      <c r="P226" s="54" t="s">
        <v>23</v>
      </c>
    </row>
    <row r="227" spans="1:16" ht="13.5" thickBot="1" x14ac:dyDescent="0.25">
      <c r="A227" s="43" t="str">
        <f t="shared" si="18"/>
        <v> AAC 2.139 </v>
      </c>
      <c r="B227" s="5" t="str">
        <f t="shared" si="19"/>
        <v>I</v>
      </c>
      <c r="C227" s="43">
        <f t="shared" si="20"/>
        <v>42629.428</v>
      </c>
      <c r="D227" s="21" t="str">
        <f t="shared" si="21"/>
        <v>vis</v>
      </c>
      <c r="E227" s="51">
        <f>VLOOKUP(C227,Active!C$21:E$974,3,FALSE)</f>
        <v>-767.00307555311338</v>
      </c>
      <c r="F227" s="5" t="s">
        <v>1317</v>
      </c>
      <c r="G227" s="21" t="str">
        <f t="shared" si="22"/>
        <v>42629.428</v>
      </c>
      <c r="H227" s="43">
        <f t="shared" si="23"/>
        <v>-767</v>
      </c>
      <c r="I227" s="52" t="s">
        <v>3451</v>
      </c>
      <c r="J227" s="53" t="s">
        <v>3452</v>
      </c>
      <c r="K227" s="52">
        <v>-767</v>
      </c>
      <c r="L227" s="52" t="s">
        <v>3225</v>
      </c>
      <c r="M227" s="53" t="s">
        <v>1496</v>
      </c>
      <c r="N227" s="53"/>
      <c r="O227" s="54" t="s">
        <v>22</v>
      </c>
      <c r="P227" s="54" t="s">
        <v>23</v>
      </c>
    </row>
    <row r="228" spans="1:16" ht="13.5" thickBot="1" x14ac:dyDescent="0.25">
      <c r="A228" s="43" t="str">
        <f t="shared" si="18"/>
        <v> AAC 4.83 </v>
      </c>
      <c r="B228" s="5" t="str">
        <f t="shared" si="19"/>
        <v>I</v>
      </c>
      <c r="C228" s="43">
        <f t="shared" si="20"/>
        <v>42634.406999999999</v>
      </c>
      <c r="D228" s="21" t="str">
        <f t="shared" si="21"/>
        <v>vis</v>
      </c>
      <c r="E228" s="51">
        <f>VLOOKUP(C228,Active!C$21:E$974,3,FALSE)</f>
        <v>-765.00592146760187</v>
      </c>
      <c r="F228" s="5" t="s">
        <v>1317</v>
      </c>
      <c r="G228" s="21" t="str">
        <f t="shared" si="22"/>
        <v>42634.407</v>
      </c>
      <c r="H228" s="43">
        <f t="shared" si="23"/>
        <v>-765</v>
      </c>
      <c r="I228" s="52" t="s">
        <v>3453</v>
      </c>
      <c r="J228" s="53" t="s">
        <v>3454</v>
      </c>
      <c r="K228" s="52">
        <v>-765</v>
      </c>
      <c r="L228" s="52" t="s">
        <v>274</v>
      </c>
      <c r="M228" s="53" t="s">
        <v>1496</v>
      </c>
      <c r="N228" s="53"/>
      <c r="O228" s="54" t="s">
        <v>49</v>
      </c>
      <c r="P228" s="54" t="s">
        <v>50</v>
      </c>
    </row>
    <row r="229" spans="1:16" ht="13.5" thickBot="1" x14ac:dyDescent="0.25">
      <c r="A229" s="43" t="str">
        <f t="shared" si="18"/>
        <v> AAC 2.139 </v>
      </c>
      <c r="B229" s="5" t="str">
        <f t="shared" si="19"/>
        <v>I</v>
      </c>
      <c r="C229" s="43">
        <f t="shared" si="20"/>
        <v>42651.864399999999</v>
      </c>
      <c r="D229" s="21" t="str">
        <f t="shared" si="21"/>
        <v>vis</v>
      </c>
      <c r="E229" s="51">
        <f>VLOOKUP(C229,Active!C$21:E$974,3,FALSE)</f>
        <v>-758.00348769929246</v>
      </c>
      <c r="F229" s="5" t="s">
        <v>1317</v>
      </c>
      <c r="G229" s="21" t="str">
        <f t="shared" si="22"/>
        <v>42651.8644</v>
      </c>
      <c r="H229" s="43">
        <f t="shared" si="23"/>
        <v>-758</v>
      </c>
      <c r="I229" s="52" t="s">
        <v>3455</v>
      </c>
      <c r="J229" s="53" t="s">
        <v>3456</v>
      </c>
      <c r="K229" s="52">
        <v>-758</v>
      </c>
      <c r="L229" s="52" t="s">
        <v>3457</v>
      </c>
      <c r="M229" s="53" t="s">
        <v>105</v>
      </c>
      <c r="N229" s="53"/>
      <c r="O229" s="54" t="s">
        <v>22</v>
      </c>
      <c r="P229" s="54" t="s">
        <v>23</v>
      </c>
    </row>
    <row r="230" spans="1:16" ht="13.5" thickBot="1" x14ac:dyDescent="0.25">
      <c r="A230" s="43" t="str">
        <f t="shared" si="18"/>
        <v> AAC 2.139 </v>
      </c>
      <c r="B230" s="5" t="str">
        <f t="shared" si="19"/>
        <v>I</v>
      </c>
      <c r="C230" s="43">
        <f t="shared" si="20"/>
        <v>42661.838400000001</v>
      </c>
      <c r="D230" s="21" t="str">
        <f t="shared" si="21"/>
        <v>vis</v>
      </c>
      <c r="E230" s="51">
        <f>VLOOKUP(C230,Active!C$21:E$974,3,FALSE)</f>
        <v>-754.00276168023265</v>
      </c>
      <c r="F230" s="5" t="s">
        <v>1317</v>
      </c>
      <c r="G230" s="21" t="str">
        <f t="shared" si="22"/>
        <v>42661.8384</v>
      </c>
      <c r="H230" s="43">
        <f t="shared" si="23"/>
        <v>-754</v>
      </c>
      <c r="I230" s="52" t="s">
        <v>3460</v>
      </c>
      <c r="J230" s="53" t="s">
        <v>3461</v>
      </c>
      <c r="K230" s="52">
        <v>-754</v>
      </c>
      <c r="L230" s="52" t="s">
        <v>3372</v>
      </c>
      <c r="M230" s="53" t="s">
        <v>105</v>
      </c>
      <c r="N230" s="53"/>
      <c r="O230" s="54" t="s">
        <v>22</v>
      </c>
      <c r="P230" s="54" t="s">
        <v>23</v>
      </c>
    </row>
    <row r="231" spans="1:16" ht="13.5" thickBot="1" x14ac:dyDescent="0.25">
      <c r="A231" s="43" t="str">
        <f t="shared" si="18"/>
        <v> AAC 2.139 </v>
      </c>
      <c r="B231" s="5" t="str">
        <f t="shared" si="19"/>
        <v>I</v>
      </c>
      <c r="C231" s="43">
        <f t="shared" si="20"/>
        <v>42671.808599999997</v>
      </c>
      <c r="D231" s="21" t="str">
        <f t="shared" si="21"/>
        <v>vis</v>
      </c>
      <c r="E231" s="51">
        <f>VLOOKUP(C231,Active!C$21:E$974,3,FALSE)</f>
        <v>-750.00355990008359</v>
      </c>
      <c r="F231" s="5" t="s">
        <v>1317</v>
      </c>
      <c r="G231" s="21" t="str">
        <f t="shared" si="22"/>
        <v>42671.8086</v>
      </c>
      <c r="H231" s="43">
        <f t="shared" si="23"/>
        <v>-750</v>
      </c>
      <c r="I231" s="52" t="s">
        <v>3466</v>
      </c>
      <c r="J231" s="53" t="s">
        <v>3467</v>
      </c>
      <c r="K231" s="52">
        <v>-750</v>
      </c>
      <c r="L231" s="52" t="s">
        <v>3468</v>
      </c>
      <c r="M231" s="53" t="s">
        <v>105</v>
      </c>
      <c r="N231" s="53"/>
      <c r="O231" s="54" t="s">
        <v>22</v>
      </c>
      <c r="P231" s="54" t="s">
        <v>23</v>
      </c>
    </row>
    <row r="232" spans="1:16" ht="13.5" thickBot="1" x14ac:dyDescent="0.25">
      <c r="A232" s="43" t="str">
        <f t="shared" si="18"/>
        <v> AAC 2.139 </v>
      </c>
      <c r="B232" s="5" t="str">
        <f t="shared" si="19"/>
        <v>I</v>
      </c>
      <c r="C232" s="43">
        <f t="shared" si="20"/>
        <v>42676.795599999998</v>
      </c>
      <c r="D232" s="21" t="str">
        <f t="shared" si="21"/>
        <v>vis</v>
      </c>
      <c r="E232" s="51">
        <f>VLOOKUP(C232,Active!C$21:E$974,3,FALSE)</f>
        <v>-748.00319689055368</v>
      </c>
      <c r="F232" s="5" t="s">
        <v>1317</v>
      </c>
      <c r="G232" s="21" t="str">
        <f t="shared" si="22"/>
        <v>42676.7956</v>
      </c>
      <c r="H232" s="43">
        <f t="shared" si="23"/>
        <v>-748</v>
      </c>
      <c r="I232" s="52" t="s">
        <v>3471</v>
      </c>
      <c r="J232" s="53" t="s">
        <v>3472</v>
      </c>
      <c r="K232" s="52">
        <v>-748</v>
      </c>
      <c r="L232" s="52" t="s">
        <v>3473</v>
      </c>
      <c r="M232" s="53" t="s">
        <v>105</v>
      </c>
      <c r="N232" s="53"/>
      <c r="O232" s="54" t="s">
        <v>22</v>
      </c>
      <c r="P232" s="54" t="s">
        <v>23</v>
      </c>
    </row>
    <row r="233" spans="1:16" ht="13.5" thickBot="1" x14ac:dyDescent="0.25">
      <c r="A233" s="43" t="str">
        <f t="shared" si="18"/>
        <v> AAC 2.139 </v>
      </c>
      <c r="B233" s="5" t="str">
        <f t="shared" si="19"/>
        <v>I</v>
      </c>
      <c r="C233" s="43">
        <f t="shared" si="20"/>
        <v>42676.795899999997</v>
      </c>
      <c r="D233" s="21" t="str">
        <f t="shared" si="21"/>
        <v>vis</v>
      </c>
      <c r="E233" s="51">
        <f>VLOOKUP(C233,Active!C$21:E$974,3,FALSE)</f>
        <v>-748.00307655590314</v>
      </c>
      <c r="F233" s="5" t="s">
        <v>1317</v>
      </c>
      <c r="G233" s="21" t="str">
        <f t="shared" si="22"/>
        <v>42676.7959</v>
      </c>
      <c r="H233" s="43">
        <f t="shared" si="23"/>
        <v>-748</v>
      </c>
      <c r="I233" s="52" t="s">
        <v>3474</v>
      </c>
      <c r="J233" s="53" t="s">
        <v>3475</v>
      </c>
      <c r="K233" s="52">
        <v>-748</v>
      </c>
      <c r="L233" s="52" t="s">
        <v>3476</v>
      </c>
      <c r="M233" s="53" t="s">
        <v>105</v>
      </c>
      <c r="N233" s="53"/>
      <c r="O233" s="54" t="s">
        <v>22</v>
      </c>
      <c r="P233" s="54" t="s">
        <v>23</v>
      </c>
    </row>
    <row r="234" spans="1:16" ht="13.5" thickBot="1" x14ac:dyDescent="0.25">
      <c r="A234" s="43" t="str">
        <f t="shared" si="18"/>
        <v> AAC 2.139 </v>
      </c>
      <c r="B234" s="5" t="str">
        <f t="shared" si="19"/>
        <v>I</v>
      </c>
      <c r="C234" s="43">
        <f t="shared" si="20"/>
        <v>42681.782500000001</v>
      </c>
      <c r="D234" s="21" t="str">
        <f t="shared" si="21"/>
        <v>vis</v>
      </c>
      <c r="E234" s="51">
        <f>VLOOKUP(C234,Active!C$21:E$974,3,FALSE)</f>
        <v>-746.00287399257297</v>
      </c>
      <c r="F234" s="5" t="s">
        <v>1317</v>
      </c>
      <c r="G234" s="21" t="str">
        <f t="shared" si="22"/>
        <v>42681.7825</v>
      </c>
      <c r="H234" s="43">
        <f t="shared" si="23"/>
        <v>-746</v>
      </c>
      <c r="I234" s="52" t="s">
        <v>3477</v>
      </c>
      <c r="J234" s="53" t="s">
        <v>3478</v>
      </c>
      <c r="K234" s="52">
        <v>-746</v>
      </c>
      <c r="L234" s="52" t="s">
        <v>3479</v>
      </c>
      <c r="M234" s="53" t="s">
        <v>105</v>
      </c>
      <c r="N234" s="53"/>
      <c r="O234" s="54" t="s">
        <v>22</v>
      </c>
      <c r="P234" s="54" t="s">
        <v>23</v>
      </c>
    </row>
    <row r="235" spans="1:16" ht="13.5" thickBot="1" x14ac:dyDescent="0.25">
      <c r="A235" s="43" t="str">
        <f t="shared" si="18"/>
        <v> AAC 2.139 </v>
      </c>
      <c r="B235" s="5" t="str">
        <f t="shared" si="19"/>
        <v>I</v>
      </c>
      <c r="C235" s="43">
        <f t="shared" si="20"/>
        <v>42696.742100000003</v>
      </c>
      <c r="D235" s="21" t="str">
        <f t="shared" si="21"/>
        <v>vis</v>
      </c>
      <c r="E235" s="51">
        <f>VLOOKUP(C235,Active!C$21:E$974,3,FALSE)</f>
        <v>-740.00234652568679</v>
      </c>
      <c r="F235" s="5" t="s">
        <v>1317</v>
      </c>
      <c r="G235" s="21" t="str">
        <f t="shared" si="22"/>
        <v>42696.7421</v>
      </c>
      <c r="H235" s="43">
        <f t="shared" si="23"/>
        <v>-740</v>
      </c>
      <c r="I235" s="52" t="s">
        <v>3480</v>
      </c>
      <c r="J235" s="53" t="s">
        <v>3481</v>
      </c>
      <c r="K235" s="52">
        <v>-740</v>
      </c>
      <c r="L235" s="52" t="s">
        <v>3482</v>
      </c>
      <c r="M235" s="53" t="s">
        <v>105</v>
      </c>
      <c r="N235" s="53"/>
      <c r="O235" s="54" t="s">
        <v>22</v>
      </c>
      <c r="P235" s="54" t="s">
        <v>23</v>
      </c>
    </row>
    <row r="236" spans="1:16" ht="13.5" thickBot="1" x14ac:dyDescent="0.25">
      <c r="A236" s="43" t="str">
        <f t="shared" si="18"/>
        <v> AAC 3.131 </v>
      </c>
      <c r="B236" s="5" t="str">
        <f t="shared" si="19"/>
        <v>I</v>
      </c>
      <c r="C236" s="43">
        <f t="shared" si="20"/>
        <v>42706.715400000001</v>
      </c>
      <c r="D236" s="21" t="str">
        <f t="shared" si="21"/>
        <v>vis</v>
      </c>
      <c r="E236" s="51">
        <f>VLOOKUP(C236,Active!C$21:E$974,3,FALSE)</f>
        <v>-736.00190128748022</v>
      </c>
      <c r="F236" s="5" t="s">
        <v>1317</v>
      </c>
      <c r="G236" s="21" t="str">
        <f t="shared" si="22"/>
        <v>42706.7154</v>
      </c>
      <c r="H236" s="43">
        <f t="shared" si="23"/>
        <v>-736</v>
      </c>
      <c r="I236" s="52" t="s">
        <v>3485</v>
      </c>
      <c r="J236" s="53" t="s">
        <v>3486</v>
      </c>
      <c r="K236" s="52">
        <v>-736</v>
      </c>
      <c r="L236" s="52" t="s">
        <v>3487</v>
      </c>
      <c r="M236" s="53" t="s">
        <v>105</v>
      </c>
      <c r="N236" s="53"/>
      <c r="O236" s="54" t="s">
        <v>74</v>
      </c>
      <c r="P236" s="54" t="s">
        <v>75</v>
      </c>
    </row>
    <row r="237" spans="1:16" ht="13.5" thickBot="1" x14ac:dyDescent="0.25">
      <c r="A237" s="43" t="str">
        <f t="shared" si="18"/>
        <v> AAC 4.55 </v>
      </c>
      <c r="B237" s="5" t="str">
        <f t="shared" si="19"/>
        <v>I</v>
      </c>
      <c r="C237" s="43">
        <f t="shared" si="20"/>
        <v>42706.716</v>
      </c>
      <c r="D237" s="21" t="str">
        <f t="shared" si="21"/>
        <v>vis</v>
      </c>
      <c r="E237" s="51">
        <f>VLOOKUP(C237,Active!C$21:E$974,3,FALSE)</f>
        <v>-736.00166061817913</v>
      </c>
      <c r="F237" s="5" t="s">
        <v>1317</v>
      </c>
      <c r="G237" s="21" t="str">
        <f t="shared" si="22"/>
        <v>42706.7160</v>
      </c>
      <c r="H237" s="43">
        <f t="shared" si="23"/>
        <v>-736</v>
      </c>
      <c r="I237" s="52" t="s">
        <v>3488</v>
      </c>
      <c r="J237" s="53" t="s">
        <v>3489</v>
      </c>
      <c r="K237" s="52">
        <v>-736</v>
      </c>
      <c r="L237" s="52" t="s">
        <v>3490</v>
      </c>
      <c r="M237" s="53" t="s">
        <v>105</v>
      </c>
      <c r="N237" s="53"/>
      <c r="O237" s="54" t="s">
        <v>74</v>
      </c>
      <c r="P237" s="54" t="s">
        <v>79</v>
      </c>
    </row>
    <row r="238" spans="1:16" ht="13.5" thickBot="1" x14ac:dyDescent="0.25">
      <c r="A238" s="43" t="str">
        <f t="shared" si="18"/>
        <v> AAC 4.55 </v>
      </c>
      <c r="B238" s="5" t="str">
        <f t="shared" si="19"/>
        <v>I</v>
      </c>
      <c r="C238" s="43">
        <f t="shared" si="20"/>
        <v>42711.7</v>
      </c>
      <c r="D238" s="21" t="str">
        <f t="shared" si="21"/>
        <v>vis</v>
      </c>
      <c r="E238" s="51">
        <f>VLOOKUP(C238,Active!C$21:E$974,3,FALSE)</f>
        <v>-734.00250095515764</v>
      </c>
      <c r="F238" s="5" t="s">
        <v>1317</v>
      </c>
      <c r="G238" s="21" t="str">
        <f t="shared" si="22"/>
        <v>42711.7000</v>
      </c>
      <c r="H238" s="43">
        <f t="shared" si="23"/>
        <v>-734</v>
      </c>
      <c r="I238" s="52" t="s">
        <v>3493</v>
      </c>
      <c r="J238" s="53" t="s">
        <v>3494</v>
      </c>
      <c r="K238" s="52">
        <v>-734</v>
      </c>
      <c r="L238" s="52" t="s">
        <v>3495</v>
      </c>
      <c r="M238" s="53" t="s">
        <v>105</v>
      </c>
      <c r="N238" s="53"/>
      <c r="O238" s="54" t="s">
        <v>74</v>
      </c>
      <c r="P238" s="54" t="s">
        <v>79</v>
      </c>
    </row>
    <row r="239" spans="1:16" ht="13.5" thickBot="1" x14ac:dyDescent="0.25">
      <c r="A239" s="43" t="str">
        <f t="shared" si="18"/>
        <v> AAC 4.55 </v>
      </c>
      <c r="B239" s="5" t="str">
        <f t="shared" si="19"/>
        <v>I</v>
      </c>
      <c r="C239" s="43">
        <f t="shared" si="20"/>
        <v>42711.7</v>
      </c>
      <c r="D239" s="21" t="str">
        <f t="shared" si="21"/>
        <v>vis</v>
      </c>
      <c r="E239" s="51">
        <f>VLOOKUP(C239,Active!C$21:E$974,3,FALSE)</f>
        <v>-734.00250095515764</v>
      </c>
      <c r="F239" s="5" t="s">
        <v>1317</v>
      </c>
      <c r="G239" s="21" t="str">
        <f t="shared" si="22"/>
        <v>42711.700</v>
      </c>
      <c r="H239" s="43">
        <f t="shared" si="23"/>
        <v>-734</v>
      </c>
      <c r="I239" s="52" t="s">
        <v>3497</v>
      </c>
      <c r="J239" s="53" t="s">
        <v>3494</v>
      </c>
      <c r="K239" s="52">
        <v>-734</v>
      </c>
      <c r="L239" s="52" t="s">
        <v>266</v>
      </c>
      <c r="M239" s="53" t="s">
        <v>1496</v>
      </c>
      <c r="N239" s="53"/>
      <c r="O239" s="54" t="s">
        <v>74</v>
      </c>
      <c r="P239" s="54" t="s">
        <v>79</v>
      </c>
    </row>
    <row r="240" spans="1:16" ht="13.5" thickBot="1" x14ac:dyDescent="0.25">
      <c r="A240" s="43" t="str">
        <f t="shared" si="18"/>
        <v> AAC 4.55 </v>
      </c>
      <c r="B240" s="5" t="str">
        <f t="shared" si="19"/>
        <v>I</v>
      </c>
      <c r="C240" s="43">
        <f t="shared" si="20"/>
        <v>42711.700700000001</v>
      </c>
      <c r="D240" s="21" t="str">
        <f t="shared" si="21"/>
        <v>vis</v>
      </c>
      <c r="E240" s="51">
        <f>VLOOKUP(C240,Active!C$21:E$974,3,FALSE)</f>
        <v>-734.0022201743044</v>
      </c>
      <c r="F240" s="5" t="s">
        <v>1317</v>
      </c>
      <c r="G240" s="21" t="str">
        <f t="shared" si="22"/>
        <v>42711.7007</v>
      </c>
      <c r="H240" s="43">
        <f t="shared" si="23"/>
        <v>-734</v>
      </c>
      <c r="I240" s="52" t="s">
        <v>3498</v>
      </c>
      <c r="J240" s="53" t="s">
        <v>3499</v>
      </c>
      <c r="K240" s="52">
        <v>-734</v>
      </c>
      <c r="L240" s="52" t="s">
        <v>3500</v>
      </c>
      <c r="M240" s="53" t="s">
        <v>105</v>
      </c>
      <c r="N240" s="53"/>
      <c r="O240" s="54" t="s">
        <v>74</v>
      </c>
      <c r="P240" s="54" t="s">
        <v>79</v>
      </c>
    </row>
    <row r="241" spans="1:16" ht="13.5" thickBot="1" x14ac:dyDescent="0.25">
      <c r="A241" s="43" t="str">
        <f t="shared" si="18"/>
        <v> AAC 4.55 </v>
      </c>
      <c r="B241" s="5" t="str">
        <f t="shared" si="19"/>
        <v>I</v>
      </c>
      <c r="C241" s="43">
        <f t="shared" si="20"/>
        <v>42716.687899999997</v>
      </c>
      <c r="D241" s="21" t="str">
        <f t="shared" si="21"/>
        <v>vis</v>
      </c>
      <c r="E241" s="51">
        <f>VLOOKUP(C241,Active!C$21:E$974,3,FALSE)</f>
        <v>-732.0017769416761</v>
      </c>
      <c r="F241" s="5" t="s">
        <v>1317</v>
      </c>
      <c r="G241" s="21" t="str">
        <f t="shared" si="22"/>
        <v>42716.6879</v>
      </c>
      <c r="H241" s="43">
        <f t="shared" si="23"/>
        <v>-732</v>
      </c>
      <c r="I241" s="52" t="s">
        <v>3501</v>
      </c>
      <c r="J241" s="53" t="s">
        <v>3502</v>
      </c>
      <c r="K241" s="52">
        <v>-732</v>
      </c>
      <c r="L241" s="52" t="s">
        <v>3503</v>
      </c>
      <c r="M241" s="53" t="s">
        <v>105</v>
      </c>
      <c r="N241" s="53"/>
      <c r="O241" s="54" t="s">
        <v>74</v>
      </c>
      <c r="P241" s="54" t="s">
        <v>79</v>
      </c>
    </row>
    <row r="242" spans="1:16" ht="13.5" thickBot="1" x14ac:dyDescent="0.25">
      <c r="A242" s="43" t="str">
        <f t="shared" si="18"/>
        <v> HA 113.73 </v>
      </c>
      <c r="B242" s="5" t="str">
        <f t="shared" si="19"/>
        <v>I</v>
      </c>
      <c r="C242" s="43">
        <f t="shared" si="20"/>
        <v>42731.64</v>
      </c>
      <c r="D242" s="21" t="str">
        <f t="shared" si="21"/>
        <v>vis</v>
      </c>
      <c r="E242" s="51">
        <f>VLOOKUP(C242,Active!C$21:E$974,3,FALSE)</f>
        <v>-726.00425784105641</v>
      </c>
      <c r="F242" s="5" t="s">
        <v>1317</v>
      </c>
      <c r="G242" s="21" t="str">
        <f t="shared" si="22"/>
        <v>42731.6400</v>
      </c>
      <c r="H242" s="43">
        <f t="shared" si="23"/>
        <v>-726</v>
      </c>
      <c r="I242" s="52" t="s">
        <v>3507</v>
      </c>
      <c r="J242" s="53" t="s">
        <v>3508</v>
      </c>
      <c r="K242" s="52">
        <v>-726</v>
      </c>
      <c r="L242" s="52" t="s">
        <v>3509</v>
      </c>
      <c r="M242" s="53" t="s">
        <v>105</v>
      </c>
      <c r="N242" s="53"/>
      <c r="O242" s="54" t="s">
        <v>95</v>
      </c>
      <c r="P242" s="54" t="s">
        <v>96</v>
      </c>
    </row>
    <row r="243" spans="1:16" ht="13.5" thickBot="1" x14ac:dyDescent="0.25">
      <c r="A243" s="43" t="str">
        <f t="shared" si="18"/>
        <v> AA 15.73 </v>
      </c>
      <c r="B243" s="5" t="str">
        <f t="shared" si="19"/>
        <v>I</v>
      </c>
      <c r="C243" s="43">
        <f t="shared" si="20"/>
        <v>42736.628100000002</v>
      </c>
      <c r="D243" s="21" t="str">
        <f t="shared" si="21"/>
        <v>vis</v>
      </c>
      <c r="E243" s="51">
        <f>VLOOKUP(C243,Active!C$21:E$974,3,FALSE)</f>
        <v>-724.00345360447352</v>
      </c>
      <c r="F243" s="5" t="s">
        <v>1317</v>
      </c>
      <c r="G243" s="21" t="str">
        <f t="shared" si="22"/>
        <v>42736.6281</v>
      </c>
      <c r="H243" s="43">
        <f t="shared" si="23"/>
        <v>-724</v>
      </c>
      <c r="I243" s="52" t="s">
        <v>3510</v>
      </c>
      <c r="J243" s="53" t="s">
        <v>3511</v>
      </c>
      <c r="K243" s="52">
        <v>-724</v>
      </c>
      <c r="L243" s="52" t="s">
        <v>3512</v>
      </c>
      <c r="M243" s="53" t="s">
        <v>105</v>
      </c>
      <c r="N243" s="53"/>
      <c r="O243" s="54" t="s">
        <v>100</v>
      </c>
      <c r="P243" s="54" t="s">
        <v>101</v>
      </c>
    </row>
    <row r="244" spans="1:16" ht="13.5" thickBot="1" x14ac:dyDescent="0.25">
      <c r="A244" s="43" t="str">
        <f t="shared" si="18"/>
        <v> PDAO 14 </v>
      </c>
      <c r="B244" s="5" t="str">
        <f t="shared" si="19"/>
        <v>I</v>
      </c>
      <c r="C244" s="43">
        <f t="shared" si="20"/>
        <v>42741.616999999998</v>
      </c>
      <c r="D244" s="21" t="str">
        <f t="shared" si="21"/>
        <v>vis</v>
      </c>
      <c r="E244" s="51">
        <f>VLOOKUP(C244,Active!C$21:E$974,3,FALSE)</f>
        <v>-722.00232847549114</v>
      </c>
      <c r="F244" s="5" t="s">
        <v>1317</v>
      </c>
      <c r="G244" s="21" t="str">
        <f t="shared" si="22"/>
        <v>42741.617</v>
      </c>
      <c r="H244" s="43">
        <f t="shared" si="23"/>
        <v>-722</v>
      </c>
      <c r="I244" s="52" t="s">
        <v>3513</v>
      </c>
      <c r="J244" s="53" t="s">
        <v>3514</v>
      </c>
      <c r="K244" s="52">
        <v>-722</v>
      </c>
      <c r="L244" s="52" t="s">
        <v>266</v>
      </c>
      <c r="M244" s="53" t="s">
        <v>1496</v>
      </c>
      <c r="N244" s="53" t="s">
        <v>106</v>
      </c>
      <c r="O244" s="54" t="s">
        <v>107</v>
      </c>
      <c r="P244" s="54" t="s">
        <v>108</v>
      </c>
    </row>
    <row r="245" spans="1:16" ht="13.5" thickBot="1" x14ac:dyDescent="0.25">
      <c r="A245" s="43" t="str">
        <f t="shared" si="18"/>
        <v> PDAO 14 </v>
      </c>
      <c r="B245" s="5" t="str">
        <f t="shared" si="19"/>
        <v>I</v>
      </c>
      <c r="C245" s="43">
        <f t="shared" si="20"/>
        <v>42786.49</v>
      </c>
      <c r="D245" s="21" t="str">
        <f t="shared" si="21"/>
        <v>vis</v>
      </c>
      <c r="E245" s="51">
        <f>VLOOKUP(C245,Active!C$21:E$974,3,FALSE)</f>
        <v>-704.00307254474785</v>
      </c>
      <c r="F245" s="5" t="s">
        <v>1317</v>
      </c>
      <c r="G245" s="21" t="str">
        <f t="shared" si="22"/>
        <v>42786.490</v>
      </c>
      <c r="H245" s="43">
        <f t="shared" si="23"/>
        <v>-704</v>
      </c>
      <c r="I245" s="52" t="s">
        <v>3517</v>
      </c>
      <c r="J245" s="53" t="s">
        <v>3518</v>
      </c>
      <c r="K245" s="52">
        <v>-704</v>
      </c>
      <c r="L245" s="52" t="s">
        <v>3225</v>
      </c>
      <c r="M245" s="53" t="s">
        <v>1496</v>
      </c>
      <c r="N245" s="53" t="s">
        <v>106</v>
      </c>
      <c r="O245" s="54" t="s">
        <v>107</v>
      </c>
      <c r="P245" s="54" t="s">
        <v>108</v>
      </c>
    </row>
    <row r="246" spans="1:16" ht="13.5" thickBot="1" x14ac:dyDescent="0.25">
      <c r="A246" s="43" t="str">
        <f t="shared" si="18"/>
        <v> AAC 4.83 </v>
      </c>
      <c r="B246" s="5" t="str">
        <f t="shared" si="19"/>
        <v>I</v>
      </c>
      <c r="C246" s="43">
        <f t="shared" si="20"/>
        <v>42796.451000000001</v>
      </c>
      <c r="D246" s="21" t="str">
        <f t="shared" si="21"/>
        <v>vis</v>
      </c>
      <c r="E246" s="51">
        <f>VLOOKUP(C246,Active!C$21:E$974,3,FALSE)</f>
        <v>-700.00756102721641</v>
      </c>
      <c r="F246" s="5" t="s">
        <v>1317</v>
      </c>
      <c r="G246" s="21" t="str">
        <f t="shared" si="22"/>
        <v>42796.451</v>
      </c>
      <c r="H246" s="43">
        <f t="shared" si="23"/>
        <v>-700</v>
      </c>
      <c r="I246" s="52" t="s">
        <v>3520</v>
      </c>
      <c r="J246" s="53" t="s">
        <v>3521</v>
      </c>
      <c r="K246" s="52">
        <v>-700</v>
      </c>
      <c r="L246" s="52" t="s">
        <v>282</v>
      </c>
      <c r="M246" s="53" t="s">
        <v>1496</v>
      </c>
      <c r="N246" s="53"/>
      <c r="O246" s="54" t="s">
        <v>49</v>
      </c>
      <c r="P246" s="54" t="s">
        <v>50</v>
      </c>
    </row>
    <row r="247" spans="1:16" ht="13.5" thickBot="1" x14ac:dyDescent="0.25">
      <c r="A247" s="43" t="str">
        <f t="shared" si="18"/>
        <v> AAC 4.114 </v>
      </c>
      <c r="B247" s="5" t="str">
        <f t="shared" si="19"/>
        <v>I</v>
      </c>
      <c r="C247" s="43">
        <f t="shared" si="20"/>
        <v>42806.428999999996</v>
      </c>
      <c r="D247" s="21" t="str">
        <f t="shared" si="21"/>
        <v>vis</v>
      </c>
      <c r="E247" s="51">
        <f>VLOOKUP(C247,Active!C$21:E$974,3,FALSE)</f>
        <v>-696.00523054615041</v>
      </c>
      <c r="F247" s="5" t="s">
        <v>1317</v>
      </c>
      <c r="G247" s="21" t="str">
        <f t="shared" si="22"/>
        <v>42806.429</v>
      </c>
      <c r="H247" s="43">
        <f t="shared" si="23"/>
        <v>-696</v>
      </c>
      <c r="I247" s="52" t="s">
        <v>3526</v>
      </c>
      <c r="J247" s="53" t="s">
        <v>3527</v>
      </c>
      <c r="K247" s="52">
        <v>-696</v>
      </c>
      <c r="L247" s="52" t="s">
        <v>2486</v>
      </c>
      <c r="M247" s="53" t="s">
        <v>1496</v>
      </c>
      <c r="N247" s="53"/>
      <c r="O247" s="54" t="s">
        <v>49</v>
      </c>
      <c r="P247" s="54" t="s">
        <v>118</v>
      </c>
    </row>
    <row r="248" spans="1:16" ht="13.5" thickBot="1" x14ac:dyDescent="0.25">
      <c r="A248" s="43" t="str">
        <f t="shared" si="18"/>
        <v> AAC 5.5 </v>
      </c>
      <c r="B248" s="5" t="str">
        <f t="shared" si="19"/>
        <v>I</v>
      </c>
      <c r="C248" s="43">
        <f t="shared" si="20"/>
        <v>42806.432000000001</v>
      </c>
      <c r="D248" s="21" t="str">
        <f t="shared" si="21"/>
        <v>vis</v>
      </c>
      <c r="E248" s="51">
        <f>VLOOKUP(C248,Active!C$21:E$974,3,FALSE)</f>
        <v>-696.00402719964211</v>
      </c>
      <c r="F248" s="5" t="s">
        <v>1317</v>
      </c>
      <c r="G248" s="21" t="str">
        <f t="shared" si="22"/>
        <v>42806.4320</v>
      </c>
      <c r="H248" s="43">
        <f t="shared" si="23"/>
        <v>-696</v>
      </c>
      <c r="I248" s="52" t="s">
        <v>3528</v>
      </c>
      <c r="J248" s="53" t="s">
        <v>3529</v>
      </c>
      <c r="K248" s="52">
        <v>-696</v>
      </c>
      <c r="L248" s="52" t="s">
        <v>3378</v>
      </c>
      <c r="M248" s="53" t="s">
        <v>105</v>
      </c>
      <c r="N248" s="53"/>
      <c r="O248" s="54" t="s">
        <v>49</v>
      </c>
      <c r="P248" s="54" t="s">
        <v>122</v>
      </c>
    </row>
    <row r="249" spans="1:16" ht="13.5" thickBot="1" x14ac:dyDescent="0.25">
      <c r="A249" s="43" t="str">
        <f t="shared" si="18"/>
        <v>BAVM 4 </v>
      </c>
      <c r="B249" s="5" t="str">
        <f t="shared" si="19"/>
        <v>I</v>
      </c>
      <c r="C249" s="43">
        <f t="shared" si="20"/>
        <v>42816.404999999999</v>
      </c>
      <c r="D249" s="21" t="str">
        <f t="shared" si="21"/>
        <v>vis</v>
      </c>
      <c r="E249" s="51">
        <f>VLOOKUP(C249,Active!C$21:E$974,3,FALSE)</f>
        <v>-692.00370229608598</v>
      </c>
      <c r="F249" s="5" t="s">
        <v>1317</v>
      </c>
      <c r="G249" s="21" t="str">
        <f t="shared" si="22"/>
        <v>42816.4050</v>
      </c>
      <c r="H249" s="43">
        <f t="shared" si="23"/>
        <v>-692</v>
      </c>
      <c r="I249" s="52" t="s">
        <v>3532</v>
      </c>
      <c r="J249" s="53" t="s">
        <v>3533</v>
      </c>
      <c r="K249" s="52">
        <v>-692</v>
      </c>
      <c r="L249" s="52" t="s">
        <v>3534</v>
      </c>
      <c r="M249" s="53" t="s">
        <v>105</v>
      </c>
      <c r="N249" s="53"/>
      <c r="O249" s="54" t="s">
        <v>126</v>
      </c>
      <c r="P249" s="55" t="s">
        <v>127</v>
      </c>
    </row>
    <row r="250" spans="1:16" ht="13.5" thickBot="1" x14ac:dyDescent="0.25">
      <c r="A250" s="43" t="str">
        <f t="shared" si="18"/>
        <v> AAC 5.5 </v>
      </c>
      <c r="B250" s="5" t="str">
        <f t="shared" si="19"/>
        <v>I</v>
      </c>
      <c r="C250" s="43">
        <f t="shared" si="20"/>
        <v>42826.370999999999</v>
      </c>
      <c r="D250" s="21" t="str">
        <f t="shared" si="21"/>
        <v>vis</v>
      </c>
      <c r="E250" s="51">
        <f>VLOOKUP(C250,Active!C$21:E$974,3,FALSE)</f>
        <v>-688.00618520104456</v>
      </c>
      <c r="F250" s="5" t="s">
        <v>1317</v>
      </c>
      <c r="G250" s="21" t="str">
        <f t="shared" si="22"/>
        <v>42826.371</v>
      </c>
      <c r="H250" s="43">
        <f t="shared" si="23"/>
        <v>-688</v>
      </c>
      <c r="I250" s="52" t="s">
        <v>3535</v>
      </c>
      <c r="J250" s="53" t="s">
        <v>3536</v>
      </c>
      <c r="K250" s="52">
        <v>-688</v>
      </c>
      <c r="L250" s="52" t="s">
        <v>274</v>
      </c>
      <c r="M250" s="53" t="s">
        <v>1496</v>
      </c>
      <c r="N250" s="53"/>
      <c r="O250" s="54" t="s">
        <v>49</v>
      </c>
      <c r="P250" s="54" t="s">
        <v>122</v>
      </c>
    </row>
    <row r="251" spans="1:16" ht="13.5" thickBot="1" x14ac:dyDescent="0.25">
      <c r="A251" s="43" t="str">
        <f t="shared" si="18"/>
        <v>BAVM 4 </v>
      </c>
      <c r="B251" s="5" t="str">
        <f t="shared" si="19"/>
        <v>I</v>
      </c>
      <c r="C251" s="43">
        <f t="shared" si="20"/>
        <v>42826.381999999998</v>
      </c>
      <c r="D251" s="21" t="str">
        <f t="shared" si="21"/>
        <v>vis</v>
      </c>
      <c r="E251" s="51">
        <f>VLOOKUP(C251,Active!C$21:E$974,3,FALSE)</f>
        <v>-688.00177293052081</v>
      </c>
      <c r="F251" s="5" t="s">
        <v>1317</v>
      </c>
      <c r="G251" s="21" t="str">
        <f t="shared" si="22"/>
        <v>42826.382</v>
      </c>
      <c r="H251" s="43">
        <f t="shared" si="23"/>
        <v>-688</v>
      </c>
      <c r="I251" s="52" t="s">
        <v>3537</v>
      </c>
      <c r="J251" s="53" t="s">
        <v>3538</v>
      </c>
      <c r="K251" s="52">
        <v>-688</v>
      </c>
      <c r="L251" s="52" t="s">
        <v>255</v>
      </c>
      <c r="M251" s="53" t="s">
        <v>1496</v>
      </c>
      <c r="N251" s="53"/>
      <c r="O251" s="54" t="s">
        <v>126</v>
      </c>
      <c r="P251" s="55" t="s">
        <v>127</v>
      </c>
    </row>
    <row r="252" spans="1:16" ht="13.5" thickBot="1" x14ac:dyDescent="0.25">
      <c r="A252" s="43" t="str">
        <f t="shared" si="18"/>
        <v> AAC 5.7 </v>
      </c>
      <c r="B252" s="5" t="str">
        <f t="shared" si="19"/>
        <v>I</v>
      </c>
      <c r="C252" s="43">
        <f t="shared" si="20"/>
        <v>42831.362500000003</v>
      </c>
      <c r="D252" s="21" t="str">
        <f t="shared" si="21"/>
        <v>vis</v>
      </c>
      <c r="E252" s="51">
        <f>VLOOKUP(C252,Active!C$21:E$974,3,FALSE)</f>
        <v>-686.00401717175362</v>
      </c>
      <c r="F252" s="5" t="s">
        <v>1317</v>
      </c>
      <c r="G252" s="21" t="str">
        <f t="shared" si="22"/>
        <v>42831.3625</v>
      </c>
      <c r="H252" s="43">
        <f t="shared" si="23"/>
        <v>-686</v>
      </c>
      <c r="I252" s="52" t="s">
        <v>3540</v>
      </c>
      <c r="J252" s="53" t="s">
        <v>3541</v>
      </c>
      <c r="K252" s="52">
        <v>-686</v>
      </c>
      <c r="L252" s="52" t="s">
        <v>3378</v>
      </c>
      <c r="M252" s="53" t="s">
        <v>105</v>
      </c>
      <c r="N252" s="53"/>
      <c r="O252" s="54" t="s">
        <v>49</v>
      </c>
      <c r="P252" s="54" t="s">
        <v>137</v>
      </c>
    </row>
    <row r="253" spans="1:16" ht="13.5" thickBot="1" x14ac:dyDescent="0.25">
      <c r="A253" s="43" t="str">
        <f t="shared" si="18"/>
        <v>BAVM 4 </v>
      </c>
      <c r="B253" s="5" t="str">
        <f t="shared" si="19"/>
        <v>I</v>
      </c>
      <c r="C253" s="43">
        <f t="shared" si="20"/>
        <v>42836.347000000002</v>
      </c>
      <c r="D253" s="21" t="str">
        <f t="shared" si="21"/>
        <v>vis</v>
      </c>
      <c r="E253" s="51">
        <f>VLOOKUP(C253,Active!C$21:E$974,3,FALSE)</f>
        <v>-684.00465695098023</v>
      </c>
      <c r="F253" s="5" t="s">
        <v>1317</v>
      </c>
      <c r="G253" s="21" t="str">
        <f t="shared" si="22"/>
        <v>42836.347</v>
      </c>
      <c r="H253" s="43">
        <f t="shared" si="23"/>
        <v>-684</v>
      </c>
      <c r="I253" s="52" t="s">
        <v>3542</v>
      </c>
      <c r="J253" s="53" t="s">
        <v>3543</v>
      </c>
      <c r="K253" s="52">
        <v>-684</v>
      </c>
      <c r="L253" s="52" t="s">
        <v>261</v>
      </c>
      <c r="M253" s="53" t="s">
        <v>1496</v>
      </c>
      <c r="N253" s="53"/>
      <c r="O253" s="54" t="s">
        <v>141</v>
      </c>
      <c r="P253" s="55" t="s">
        <v>127</v>
      </c>
    </row>
    <row r="254" spans="1:16" ht="13.5" thickBot="1" x14ac:dyDescent="0.25">
      <c r="A254" s="43" t="str">
        <f t="shared" si="18"/>
        <v>BAVM 8 </v>
      </c>
      <c r="B254" s="5" t="str">
        <f t="shared" si="19"/>
        <v>I</v>
      </c>
      <c r="C254" s="43">
        <f t="shared" si="20"/>
        <v>42841.341999999997</v>
      </c>
      <c r="D254" s="21" t="str">
        <f t="shared" si="21"/>
        <v>vis</v>
      </c>
      <c r="E254" s="51">
        <f>VLOOKUP(C254,Active!C$21:E$974,3,FALSE)</f>
        <v>-682.00108501743489</v>
      </c>
      <c r="F254" s="5" t="s">
        <v>1317</v>
      </c>
      <c r="G254" s="21" t="str">
        <f t="shared" si="22"/>
        <v>42841.342</v>
      </c>
      <c r="H254" s="43">
        <f t="shared" si="23"/>
        <v>-682</v>
      </c>
      <c r="I254" s="52" t="s">
        <v>3548</v>
      </c>
      <c r="J254" s="53" t="s">
        <v>3549</v>
      </c>
      <c r="K254" s="52">
        <v>-682</v>
      </c>
      <c r="L254" s="52" t="s">
        <v>1491</v>
      </c>
      <c r="M254" s="53" t="s">
        <v>1496</v>
      </c>
      <c r="N254" s="53"/>
      <c r="O254" s="54" t="s">
        <v>126</v>
      </c>
      <c r="P254" s="55" t="s">
        <v>145</v>
      </c>
    </row>
    <row r="255" spans="1:16" ht="13.5" thickBot="1" x14ac:dyDescent="0.25">
      <c r="A255" s="43" t="str">
        <f t="shared" si="18"/>
        <v>BAVM 8 </v>
      </c>
      <c r="B255" s="5" t="str">
        <f t="shared" si="19"/>
        <v>I</v>
      </c>
      <c r="C255" s="43">
        <f t="shared" si="20"/>
        <v>42846.33</v>
      </c>
      <c r="D255" s="21" t="str">
        <f t="shared" si="21"/>
        <v>vis</v>
      </c>
      <c r="E255" s="51">
        <f>VLOOKUP(C255,Active!C$21:E$974,3,FALSE)</f>
        <v>-680.00032089240119</v>
      </c>
      <c r="F255" s="5" t="s">
        <v>1317</v>
      </c>
      <c r="G255" s="21" t="str">
        <f t="shared" si="22"/>
        <v>42846.330</v>
      </c>
      <c r="H255" s="43">
        <f t="shared" si="23"/>
        <v>-680</v>
      </c>
      <c r="I255" s="52" t="s">
        <v>3551</v>
      </c>
      <c r="J255" s="53" t="s">
        <v>3552</v>
      </c>
      <c r="K255" s="52">
        <v>-680</v>
      </c>
      <c r="L255" s="52" t="s">
        <v>227</v>
      </c>
      <c r="M255" s="53" t="s">
        <v>1496</v>
      </c>
      <c r="N255" s="53"/>
      <c r="O255" s="54" t="s">
        <v>148</v>
      </c>
      <c r="P255" s="55" t="s">
        <v>145</v>
      </c>
    </row>
    <row r="256" spans="1:16" ht="13.5" thickBot="1" x14ac:dyDescent="0.25">
      <c r="A256" s="43" t="str">
        <f t="shared" si="18"/>
        <v> MVS 243 </v>
      </c>
      <c r="B256" s="5" t="str">
        <f t="shared" si="19"/>
        <v>I</v>
      </c>
      <c r="C256" s="43">
        <f t="shared" si="20"/>
        <v>42878.731599999999</v>
      </c>
      <c r="D256" s="21" t="str">
        <f t="shared" si="21"/>
        <v>vis</v>
      </c>
      <c r="E256" s="51">
        <f>VLOOKUP(C256,Active!C$21:E$974,3,FALSE)</f>
        <v>-667.00353683594119</v>
      </c>
      <c r="F256" s="5" t="s">
        <v>1317</v>
      </c>
      <c r="G256" s="21" t="str">
        <f t="shared" si="22"/>
        <v>42878.7316</v>
      </c>
      <c r="H256" s="43">
        <f t="shared" si="23"/>
        <v>-667</v>
      </c>
      <c r="I256" s="52" t="s">
        <v>3556</v>
      </c>
      <c r="J256" s="53" t="s">
        <v>3557</v>
      </c>
      <c r="K256" s="52">
        <v>-667</v>
      </c>
      <c r="L256" s="52" t="s">
        <v>3419</v>
      </c>
      <c r="M256" s="53" t="s">
        <v>105</v>
      </c>
      <c r="N256" s="53"/>
      <c r="O256" s="54" t="s">
        <v>152</v>
      </c>
      <c r="P256" s="54" t="s">
        <v>153</v>
      </c>
    </row>
    <row r="257" spans="1:16" ht="13.5" thickBot="1" x14ac:dyDescent="0.25">
      <c r="A257" s="43" t="str">
        <f t="shared" si="18"/>
        <v> MVS 125 </v>
      </c>
      <c r="B257" s="5" t="str">
        <f t="shared" si="19"/>
        <v>I</v>
      </c>
      <c r="C257" s="43">
        <f t="shared" si="20"/>
        <v>42898.68</v>
      </c>
      <c r="D257" s="21" t="str">
        <f t="shared" si="21"/>
        <v>vis</v>
      </c>
      <c r="E257" s="51">
        <f>VLOOKUP(C257,Active!C$21:E$974,3,FALSE)</f>
        <v>-659.00192435162194</v>
      </c>
      <c r="F257" s="5" t="s">
        <v>1317</v>
      </c>
      <c r="G257" s="21" t="str">
        <f t="shared" si="22"/>
        <v>42898.680</v>
      </c>
      <c r="H257" s="43">
        <f t="shared" si="23"/>
        <v>-659</v>
      </c>
      <c r="I257" s="52" t="s">
        <v>3558</v>
      </c>
      <c r="J257" s="53" t="s">
        <v>3559</v>
      </c>
      <c r="K257" s="52">
        <v>-659</v>
      </c>
      <c r="L257" s="52" t="s">
        <v>3334</v>
      </c>
      <c r="M257" s="53" t="s">
        <v>1496</v>
      </c>
      <c r="N257" s="53"/>
      <c r="O257" s="54" t="s">
        <v>157</v>
      </c>
      <c r="P257" s="54" t="s">
        <v>158</v>
      </c>
    </row>
    <row r="258" spans="1:16" ht="13.5" thickBot="1" x14ac:dyDescent="0.25">
      <c r="A258" s="43" t="str">
        <f t="shared" si="18"/>
        <v> AAC 5.7 </v>
      </c>
      <c r="B258" s="5" t="str">
        <f t="shared" si="19"/>
        <v>I</v>
      </c>
      <c r="C258" s="43">
        <f t="shared" si="20"/>
        <v>42908.652000000002</v>
      </c>
      <c r="D258" s="21" t="str">
        <f t="shared" si="21"/>
        <v>vis</v>
      </c>
      <c r="E258" s="51">
        <f>VLOOKUP(C258,Active!C$21:E$974,3,FALSE)</f>
        <v>-655.00200056356664</v>
      </c>
      <c r="F258" s="5" t="s">
        <v>1317</v>
      </c>
      <c r="G258" s="21" t="str">
        <f t="shared" si="22"/>
        <v>42908.652</v>
      </c>
      <c r="H258" s="43">
        <f t="shared" si="23"/>
        <v>-655</v>
      </c>
      <c r="I258" s="52" t="s">
        <v>3566</v>
      </c>
      <c r="J258" s="53" t="s">
        <v>3567</v>
      </c>
      <c r="K258" s="52">
        <v>-655</v>
      </c>
      <c r="L258" s="52" t="s">
        <v>3334</v>
      </c>
      <c r="M258" s="53" t="s">
        <v>1496</v>
      </c>
      <c r="N258" s="53"/>
      <c r="O258" s="54" t="s">
        <v>49</v>
      </c>
      <c r="P258" s="54" t="s">
        <v>137</v>
      </c>
    </row>
    <row r="259" spans="1:16" ht="13.5" thickBot="1" x14ac:dyDescent="0.25">
      <c r="A259" s="43" t="str">
        <f t="shared" si="18"/>
        <v> PDAO 14 </v>
      </c>
      <c r="B259" s="5" t="str">
        <f t="shared" si="19"/>
        <v>I</v>
      </c>
      <c r="C259" s="43">
        <f t="shared" si="20"/>
        <v>42908.656000000003</v>
      </c>
      <c r="D259" s="21" t="str">
        <f t="shared" si="21"/>
        <v>vis</v>
      </c>
      <c r="E259" s="51">
        <f>VLOOKUP(C259,Active!C$21:E$974,3,FALSE)</f>
        <v>-655.0003961015575</v>
      </c>
      <c r="F259" s="5" t="s">
        <v>1317</v>
      </c>
      <c r="G259" s="21" t="str">
        <f t="shared" si="22"/>
        <v>42908.656</v>
      </c>
      <c r="H259" s="43">
        <f t="shared" si="23"/>
        <v>-655</v>
      </c>
      <c r="I259" s="52" t="s">
        <v>3568</v>
      </c>
      <c r="J259" s="53" t="s">
        <v>3569</v>
      </c>
      <c r="K259" s="52">
        <v>-655</v>
      </c>
      <c r="L259" s="52" t="s">
        <v>227</v>
      </c>
      <c r="M259" s="53" t="s">
        <v>1496</v>
      </c>
      <c r="N259" s="53" t="s">
        <v>106</v>
      </c>
      <c r="O259" s="54" t="s">
        <v>107</v>
      </c>
      <c r="P259" s="54" t="s">
        <v>108</v>
      </c>
    </row>
    <row r="260" spans="1:16" ht="13.5" thickBot="1" x14ac:dyDescent="0.25">
      <c r="A260" s="43" t="str">
        <f t="shared" si="18"/>
        <v> MVS 140 </v>
      </c>
      <c r="B260" s="5" t="str">
        <f t="shared" si="19"/>
        <v>I</v>
      </c>
      <c r="C260" s="43">
        <f t="shared" si="20"/>
        <v>42943.550999999999</v>
      </c>
      <c r="D260" s="21" t="str">
        <f t="shared" si="21"/>
        <v>vis</v>
      </c>
      <c r="E260" s="51">
        <f>VLOOKUP(C260,Active!C$21:E$974,3,FALSE)</f>
        <v>-641.00347065188328</v>
      </c>
      <c r="F260" s="5" t="s">
        <v>1317</v>
      </c>
      <c r="G260" s="21" t="str">
        <f t="shared" si="22"/>
        <v>42943.551</v>
      </c>
      <c r="H260" s="43">
        <f t="shared" si="23"/>
        <v>-641</v>
      </c>
      <c r="I260" s="52" t="s">
        <v>3570</v>
      </c>
      <c r="J260" s="53" t="s">
        <v>3571</v>
      </c>
      <c r="K260" s="52">
        <v>-641</v>
      </c>
      <c r="L260" s="52" t="s">
        <v>3237</v>
      </c>
      <c r="M260" s="53" t="s">
        <v>1496</v>
      </c>
      <c r="N260" s="53"/>
      <c r="O260" s="54" t="s">
        <v>157</v>
      </c>
      <c r="P260" s="54" t="s">
        <v>168</v>
      </c>
    </row>
    <row r="261" spans="1:16" ht="13.5" thickBot="1" x14ac:dyDescent="0.25">
      <c r="A261" s="43" t="str">
        <f t="shared" si="18"/>
        <v>BAVM 8 </v>
      </c>
      <c r="B261" s="5" t="str">
        <f t="shared" si="19"/>
        <v>I</v>
      </c>
      <c r="C261" s="43">
        <f t="shared" si="20"/>
        <v>42948.535000000003</v>
      </c>
      <c r="D261" s="21" t="str">
        <f t="shared" si="21"/>
        <v>vis</v>
      </c>
      <c r="E261" s="51">
        <f>VLOOKUP(C261,Active!C$21:E$974,3,FALSE)</f>
        <v>-639.00431098885872</v>
      </c>
      <c r="F261" s="5" t="s">
        <v>1317</v>
      </c>
      <c r="G261" s="21" t="str">
        <f t="shared" si="22"/>
        <v>42948.535</v>
      </c>
      <c r="H261" s="43">
        <f t="shared" si="23"/>
        <v>-639</v>
      </c>
      <c r="I261" s="52" t="s">
        <v>3573</v>
      </c>
      <c r="J261" s="53" t="s">
        <v>3574</v>
      </c>
      <c r="K261" s="52">
        <v>-639</v>
      </c>
      <c r="L261" s="52" t="s">
        <v>310</v>
      </c>
      <c r="M261" s="53" t="s">
        <v>1496</v>
      </c>
      <c r="N261" s="53"/>
      <c r="O261" s="54" t="s">
        <v>126</v>
      </c>
      <c r="P261" s="55" t="s">
        <v>145</v>
      </c>
    </row>
    <row r="262" spans="1:16" ht="13.5" thickBot="1" x14ac:dyDescent="0.25">
      <c r="A262" s="43" t="str">
        <f t="shared" si="18"/>
        <v>BAVM 8 </v>
      </c>
      <c r="B262" s="5" t="str">
        <f t="shared" si="19"/>
        <v>I</v>
      </c>
      <c r="C262" s="43">
        <f t="shared" si="20"/>
        <v>42953.523000000001</v>
      </c>
      <c r="D262" s="21" t="str">
        <f t="shared" si="21"/>
        <v>vis</v>
      </c>
      <c r="E262" s="51">
        <f>VLOOKUP(C262,Active!C$21:E$974,3,FALSE)</f>
        <v>-637.00354686382798</v>
      </c>
      <c r="F262" s="5" t="s">
        <v>1317</v>
      </c>
      <c r="G262" s="21" t="str">
        <f t="shared" si="22"/>
        <v>42953.523</v>
      </c>
      <c r="H262" s="43">
        <f t="shared" si="23"/>
        <v>-637</v>
      </c>
      <c r="I262" s="52" t="s">
        <v>3575</v>
      </c>
      <c r="J262" s="53" t="s">
        <v>3576</v>
      </c>
      <c r="K262" s="52">
        <v>-637</v>
      </c>
      <c r="L262" s="52" t="s">
        <v>3237</v>
      </c>
      <c r="M262" s="53" t="s">
        <v>1496</v>
      </c>
      <c r="N262" s="53"/>
      <c r="O262" s="54" t="s">
        <v>148</v>
      </c>
      <c r="P262" s="55" t="s">
        <v>145</v>
      </c>
    </row>
    <row r="263" spans="1:16" ht="13.5" thickBot="1" x14ac:dyDescent="0.25">
      <c r="A263" s="43" t="str">
        <f t="shared" si="18"/>
        <v> AAC 5.10 </v>
      </c>
      <c r="B263" s="5" t="str">
        <f t="shared" si="19"/>
        <v>I</v>
      </c>
      <c r="C263" s="43">
        <f t="shared" si="20"/>
        <v>42963.498</v>
      </c>
      <c r="D263" s="21" t="str">
        <f t="shared" si="21"/>
        <v>vis</v>
      </c>
      <c r="E263" s="51">
        <f>VLOOKUP(C263,Active!C$21:E$974,3,FALSE)</f>
        <v>-633.00241972926744</v>
      </c>
      <c r="F263" s="5" t="s">
        <v>1317</v>
      </c>
      <c r="G263" s="21" t="str">
        <f t="shared" si="22"/>
        <v>42963.4980</v>
      </c>
      <c r="H263" s="43">
        <f t="shared" si="23"/>
        <v>-633</v>
      </c>
      <c r="I263" s="52" t="s">
        <v>3583</v>
      </c>
      <c r="J263" s="53" t="s">
        <v>3584</v>
      </c>
      <c r="K263" s="52">
        <v>-633</v>
      </c>
      <c r="L263" s="52" t="s">
        <v>3585</v>
      </c>
      <c r="M263" s="53" t="s">
        <v>105</v>
      </c>
      <c r="N263" s="53"/>
      <c r="O263" s="54" t="s">
        <v>49</v>
      </c>
      <c r="P263" s="54" t="s">
        <v>177</v>
      </c>
    </row>
    <row r="264" spans="1:16" ht="13.5" thickBot="1" x14ac:dyDescent="0.25">
      <c r="A264" s="43" t="str">
        <f t="shared" si="18"/>
        <v> MVS 243 </v>
      </c>
      <c r="B264" s="5" t="str">
        <f t="shared" si="19"/>
        <v>I</v>
      </c>
      <c r="C264" s="43">
        <f t="shared" si="20"/>
        <v>42978.451999999997</v>
      </c>
      <c r="D264" s="21" t="str">
        <f t="shared" si="21"/>
        <v>vis</v>
      </c>
      <c r="E264" s="51">
        <f>VLOOKUP(C264,Active!C$21:E$974,3,FALSE)</f>
        <v>-627.00413850919517</v>
      </c>
      <c r="F264" s="5" t="s">
        <v>1317</v>
      </c>
      <c r="G264" s="21" t="str">
        <f t="shared" si="22"/>
        <v>42978.452</v>
      </c>
      <c r="H264" s="43">
        <f t="shared" si="23"/>
        <v>-627</v>
      </c>
      <c r="I264" s="52" t="s">
        <v>3587</v>
      </c>
      <c r="J264" s="53" t="s">
        <v>3588</v>
      </c>
      <c r="K264" s="52">
        <v>-627</v>
      </c>
      <c r="L264" s="52" t="s">
        <v>3221</v>
      </c>
      <c r="M264" s="53" t="s">
        <v>1496</v>
      </c>
      <c r="N264" s="53"/>
      <c r="O264" s="54" t="s">
        <v>152</v>
      </c>
      <c r="P264" s="54" t="s">
        <v>153</v>
      </c>
    </row>
    <row r="265" spans="1:16" ht="13.5" thickBot="1" x14ac:dyDescent="0.25">
      <c r="A265" s="43" t="str">
        <f t="shared" si="18"/>
        <v>BAVM 8 </v>
      </c>
      <c r="B265" s="5" t="str">
        <f t="shared" si="19"/>
        <v>I</v>
      </c>
      <c r="C265" s="43">
        <f t="shared" si="20"/>
        <v>42988.43</v>
      </c>
      <c r="D265" s="21" t="str">
        <f t="shared" si="21"/>
        <v>vis</v>
      </c>
      <c r="E265" s="51">
        <f>VLOOKUP(C265,Active!C$21:E$974,3,FALSE)</f>
        <v>-623.00180802812622</v>
      </c>
      <c r="F265" s="5" t="s">
        <v>1317</v>
      </c>
      <c r="G265" s="21" t="str">
        <f t="shared" si="22"/>
        <v>42988.430</v>
      </c>
      <c r="H265" s="43">
        <f t="shared" si="23"/>
        <v>-623</v>
      </c>
      <c r="I265" s="52" t="s">
        <v>3593</v>
      </c>
      <c r="J265" s="53" t="s">
        <v>3594</v>
      </c>
      <c r="K265" s="52">
        <v>-623</v>
      </c>
      <c r="L265" s="52" t="s">
        <v>3334</v>
      </c>
      <c r="M265" s="53" t="s">
        <v>1496</v>
      </c>
      <c r="N265" s="53"/>
      <c r="O265" s="54" t="s">
        <v>148</v>
      </c>
      <c r="P265" s="55" t="s">
        <v>145</v>
      </c>
    </row>
    <row r="266" spans="1:16" ht="13.5" thickBot="1" x14ac:dyDescent="0.25">
      <c r="A266" s="43" t="str">
        <f t="shared" si="18"/>
        <v> MVS 140 </v>
      </c>
      <c r="B266" s="5" t="str">
        <f t="shared" si="19"/>
        <v>I</v>
      </c>
      <c r="C266" s="43">
        <f t="shared" si="20"/>
        <v>42993.419000000002</v>
      </c>
      <c r="D266" s="21" t="str">
        <f t="shared" si="21"/>
        <v>vis</v>
      </c>
      <c r="E266" s="51">
        <f>VLOOKUP(C266,Active!C$21:E$974,3,FALSE)</f>
        <v>-621.0006427875918</v>
      </c>
      <c r="F266" s="5" t="s">
        <v>1317</v>
      </c>
      <c r="G266" s="21" t="str">
        <f t="shared" si="22"/>
        <v>42993.419</v>
      </c>
      <c r="H266" s="43">
        <f t="shared" si="23"/>
        <v>-621</v>
      </c>
      <c r="I266" s="52" t="s">
        <v>3599</v>
      </c>
      <c r="J266" s="53" t="s">
        <v>3600</v>
      </c>
      <c r="K266" s="52">
        <v>-621</v>
      </c>
      <c r="L266" s="52" t="s">
        <v>3601</v>
      </c>
      <c r="M266" s="53" t="s">
        <v>1496</v>
      </c>
      <c r="N266" s="53"/>
      <c r="O266" s="54" t="s">
        <v>157</v>
      </c>
      <c r="P266" s="54" t="s">
        <v>168</v>
      </c>
    </row>
    <row r="267" spans="1:16" ht="13.5" thickBot="1" x14ac:dyDescent="0.25">
      <c r="A267" s="43" t="str">
        <f t="shared" ref="A267:A330" si="24">P267</f>
        <v> AAC 5.10 </v>
      </c>
      <c r="B267" s="5" t="str">
        <f t="shared" ref="B267:B330" si="25">IF(H267=INT(H267),"I","II")</f>
        <v>I</v>
      </c>
      <c r="C267" s="43">
        <f t="shared" ref="C267:C330" si="26">1*G267</f>
        <v>42998.406000000003</v>
      </c>
      <c r="D267" s="21" t="str">
        <f t="shared" ref="D267:D330" si="27">VLOOKUP(F267,I$1:J$5,2,FALSE)</f>
        <v>vis</v>
      </c>
      <c r="E267" s="51">
        <f>VLOOKUP(C267,Active!C$21:E$974,3,FALSE)</f>
        <v>-619.00027977806189</v>
      </c>
      <c r="F267" s="5" t="s">
        <v>1317</v>
      </c>
      <c r="G267" s="21" t="str">
        <f t="shared" ref="G267:G330" si="28">MID(I267,3,LEN(I267)-3)</f>
        <v>42998.406</v>
      </c>
      <c r="H267" s="43">
        <f t="shared" ref="H267:H330" si="29">1*K267</f>
        <v>-619</v>
      </c>
      <c r="I267" s="52" t="s">
        <v>3602</v>
      </c>
      <c r="J267" s="53" t="s">
        <v>3603</v>
      </c>
      <c r="K267" s="52">
        <v>-619</v>
      </c>
      <c r="L267" s="52" t="s">
        <v>227</v>
      </c>
      <c r="M267" s="53" t="s">
        <v>1496</v>
      </c>
      <c r="N267" s="53"/>
      <c r="O267" s="54" t="s">
        <v>49</v>
      </c>
      <c r="P267" s="54" t="s">
        <v>177</v>
      </c>
    </row>
    <row r="268" spans="1:16" ht="13.5" thickBot="1" x14ac:dyDescent="0.25">
      <c r="A268" s="43" t="str">
        <f t="shared" si="24"/>
        <v>BAVM 10 </v>
      </c>
      <c r="B268" s="5" t="str">
        <f t="shared" si="25"/>
        <v>I</v>
      </c>
      <c r="C268" s="43">
        <f t="shared" si="26"/>
        <v>43010.873500000002</v>
      </c>
      <c r="D268" s="21" t="str">
        <f t="shared" si="27"/>
        <v>vis</v>
      </c>
      <c r="E268" s="51">
        <f>VLOOKUP(C268,Active!C$21:E$974,3,FALSE)</f>
        <v>-613.99937225423855</v>
      </c>
      <c r="F268" s="5" t="s">
        <v>1317</v>
      </c>
      <c r="G268" s="21" t="str">
        <f t="shared" si="28"/>
        <v>43010.8735</v>
      </c>
      <c r="H268" s="43">
        <f t="shared" si="29"/>
        <v>-614</v>
      </c>
      <c r="I268" s="52" t="s">
        <v>3604</v>
      </c>
      <c r="J268" s="53" t="s">
        <v>3605</v>
      </c>
      <c r="K268" s="52">
        <v>-614</v>
      </c>
      <c r="L268" s="52" t="s">
        <v>3606</v>
      </c>
      <c r="M268" s="53" t="s">
        <v>105</v>
      </c>
      <c r="N268" s="53"/>
      <c r="O268" s="54" t="s">
        <v>126</v>
      </c>
      <c r="P268" s="55" t="s">
        <v>193</v>
      </c>
    </row>
    <row r="269" spans="1:16" ht="13.5" thickBot="1" x14ac:dyDescent="0.25">
      <c r="A269" s="43" t="str">
        <f t="shared" si="24"/>
        <v> ZFA 33.3 </v>
      </c>
      <c r="B269" s="5" t="str">
        <f t="shared" si="25"/>
        <v>I</v>
      </c>
      <c r="C269" s="43">
        <f t="shared" si="26"/>
        <v>43013.364999999998</v>
      </c>
      <c r="D269" s="21" t="str">
        <f t="shared" si="27"/>
        <v>vis</v>
      </c>
      <c r="E269" s="51">
        <f>VLOOKUP(C269,Active!C$21:E$974,3,FALSE)</f>
        <v>-612.99999298047965</v>
      </c>
      <c r="F269" s="5" t="s">
        <v>1317</v>
      </c>
      <c r="G269" s="21" t="str">
        <f t="shared" si="28"/>
        <v>43013.365</v>
      </c>
      <c r="H269" s="43">
        <f t="shared" si="29"/>
        <v>-613</v>
      </c>
      <c r="I269" s="52" t="s">
        <v>3607</v>
      </c>
      <c r="J269" s="53" t="s">
        <v>3608</v>
      </c>
      <c r="K269" s="52">
        <v>-613</v>
      </c>
      <c r="L269" s="52" t="s">
        <v>270</v>
      </c>
      <c r="M269" s="53" t="s">
        <v>1496</v>
      </c>
      <c r="N269" s="53" t="s">
        <v>106</v>
      </c>
      <c r="O269" s="54" t="s">
        <v>197</v>
      </c>
      <c r="P269" s="54" t="s">
        <v>198</v>
      </c>
    </row>
    <row r="270" spans="1:16" ht="13.5" thickBot="1" x14ac:dyDescent="0.25">
      <c r="A270" s="43" t="str">
        <f t="shared" si="24"/>
        <v> SAC 28.108 </v>
      </c>
      <c r="B270" s="5" t="str">
        <f t="shared" si="25"/>
        <v>I</v>
      </c>
      <c r="C270" s="43">
        <f t="shared" si="26"/>
        <v>43015.856599999999</v>
      </c>
      <c r="D270" s="21" t="str">
        <f t="shared" si="27"/>
        <v>vis</v>
      </c>
      <c r="E270" s="51">
        <f>VLOOKUP(C270,Active!C$21:E$974,3,FALSE)</f>
        <v>-612.00057359516859</v>
      </c>
      <c r="F270" s="5" t="s">
        <v>1317</v>
      </c>
      <c r="G270" s="21" t="str">
        <f t="shared" si="28"/>
        <v>43015.8566</v>
      </c>
      <c r="H270" s="43">
        <f t="shared" si="29"/>
        <v>-612</v>
      </c>
      <c r="I270" s="52" t="s">
        <v>3609</v>
      </c>
      <c r="J270" s="53" t="s">
        <v>3610</v>
      </c>
      <c r="K270" s="52">
        <v>-612</v>
      </c>
      <c r="L270" s="52" t="s">
        <v>3611</v>
      </c>
      <c r="M270" s="53" t="s">
        <v>105</v>
      </c>
      <c r="N270" s="53"/>
      <c r="O270" s="54" t="s">
        <v>2057</v>
      </c>
      <c r="P270" s="54" t="s">
        <v>202</v>
      </c>
    </row>
    <row r="271" spans="1:16" ht="13.5" thickBot="1" x14ac:dyDescent="0.25">
      <c r="A271" s="43" t="str">
        <f t="shared" si="24"/>
        <v> AAC 5.52 </v>
      </c>
      <c r="B271" s="5" t="str">
        <f t="shared" si="25"/>
        <v>I</v>
      </c>
      <c r="C271" s="43">
        <f t="shared" si="26"/>
        <v>43020.836799999997</v>
      </c>
      <c r="D271" s="21" t="str">
        <f t="shared" si="27"/>
        <v>vis</v>
      </c>
      <c r="E271" s="51">
        <f>VLOOKUP(C271,Active!C$21:E$974,3,FALSE)</f>
        <v>-610.00293817105489</v>
      </c>
      <c r="F271" s="5" t="s">
        <v>1317</v>
      </c>
      <c r="G271" s="21" t="str">
        <f t="shared" si="28"/>
        <v>43020.8368</v>
      </c>
      <c r="H271" s="43">
        <f t="shared" si="29"/>
        <v>-610</v>
      </c>
      <c r="I271" s="52" t="s">
        <v>3612</v>
      </c>
      <c r="J271" s="53" t="s">
        <v>3613</v>
      </c>
      <c r="K271" s="52">
        <v>-610</v>
      </c>
      <c r="L271" s="52" t="s">
        <v>3614</v>
      </c>
      <c r="M271" s="53" t="s">
        <v>105</v>
      </c>
      <c r="N271" s="53"/>
      <c r="O271" s="54" t="s">
        <v>49</v>
      </c>
      <c r="P271" s="54" t="s">
        <v>205</v>
      </c>
    </row>
    <row r="272" spans="1:16" ht="13.5" thickBot="1" x14ac:dyDescent="0.25">
      <c r="A272" s="43" t="str">
        <f t="shared" si="24"/>
        <v>BAVM 10 </v>
      </c>
      <c r="B272" s="5" t="str">
        <f t="shared" si="25"/>
        <v>I</v>
      </c>
      <c r="C272" s="43">
        <f t="shared" si="26"/>
        <v>43030.809300000001</v>
      </c>
      <c r="D272" s="21" t="str">
        <f t="shared" si="27"/>
        <v>vis</v>
      </c>
      <c r="E272" s="51">
        <f>VLOOKUP(C272,Active!C$21:E$974,3,FALSE)</f>
        <v>-606.00281382524781</v>
      </c>
      <c r="F272" s="5" t="s">
        <v>1317</v>
      </c>
      <c r="G272" s="21" t="str">
        <f t="shared" si="28"/>
        <v>43030.8093</v>
      </c>
      <c r="H272" s="43">
        <f t="shared" si="29"/>
        <v>-606</v>
      </c>
      <c r="I272" s="52" t="s">
        <v>3618</v>
      </c>
      <c r="J272" s="53" t="s">
        <v>3619</v>
      </c>
      <c r="K272" s="52">
        <v>-606</v>
      </c>
      <c r="L272" s="52" t="s">
        <v>3341</v>
      </c>
      <c r="M272" s="53" t="s">
        <v>105</v>
      </c>
      <c r="N272" s="53"/>
      <c r="O272" s="54" t="s">
        <v>126</v>
      </c>
      <c r="P272" s="55" t="s">
        <v>193</v>
      </c>
    </row>
    <row r="273" spans="1:16" ht="13.5" thickBot="1" x14ac:dyDescent="0.25">
      <c r="A273" s="43" t="str">
        <f t="shared" si="24"/>
        <v>BAVM 10 </v>
      </c>
      <c r="B273" s="5" t="str">
        <f t="shared" si="25"/>
        <v>I</v>
      </c>
      <c r="C273" s="43">
        <f t="shared" si="26"/>
        <v>43035.7952</v>
      </c>
      <c r="D273" s="21" t="str">
        <f t="shared" si="27"/>
        <v>vis</v>
      </c>
      <c r="E273" s="51">
        <f>VLOOKUP(C273,Active!C$21:E$974,3,FALSE)</f>
        <v>-604.0028920427709</v>
      </c>
      <c r="F273" s="5" t="s">
        <v>1317</v>
      </c>
      <c r="G273" s="21" t="str">
        <f t="shared" si="28"/>
        <v>43035.7952</v>
      </c>
      <c r="H273" s="43">
        <f t="shared" si="29"/>
        <v>-604</v>
      </c>
      <c r="I273" s="52" t="s">
        <v>3621</v>
      </c>
      <c r="J273" s="53" t="s">
        <v>3622</v>
      </c>
      <c r="K273" s="52">
        <v>-604</v>
      </c>
      <c r="L273" s="52" t="s">
        <v>3479</v>
      </c>
      <c r="M273" s="53" t="s">
        <v>105</v>
      </c>
      <c r="N273" s="53"/>
      <c r="O273" s="54" t="s">
        <v>126</v>
      </c>
      <c r="P273" s="55" t="s">
        <v>193</v>
      </c>
    </row>
    <row r="274" spans="1:16" ht="13.5" thickBot="1" x14ac:dyDescent="0.25">
      <c r="A274" s="43" t="str">
        <f t="shared" si="24"/>
        <v>BAVM 10 </v>
      </c>
      <c r="B274" s="5" t="str">
        <f t="shared" si="25"/>
        <v>I</v>
      </c>
      <c r="C274" s="43">
        <f t="shared" si="26"/>
        <v>43035.798999999999</v>
      </c>
      <c r="D274" s="21" t="str">
        <f t="shared" si="27"/>
        <v>vis</v>
      </c>
      <c r="E274" s="51">
        <f>VLOOKUP(C274,Active!C$21:E$974,3,FALSE)</f>
        <v>-604.0013678038631</v>
      </c>
      <c r="F274" s="5" t="s">
        <v>1317</v>
      </c>
      <c r="G274" s="21" t="str">
        <f t="shared" si="28"/>
        <v>43035.799</v>
      </c>
      <c r="H274" s="43">
        <f t="shared" si="29"/>
        <v>-604</v>
      </c>
      <c r="I274" s="52" t="s">
        <v>3623</v>
      </c>
      <c r="J274" s="53" t="s">
        <v>3624</v>
      </c>
      <c r="K274" s="52">
        <v>-604</v>
      </c>
      <c r="L274" s="52" t="s">
        <v>1491</v>
      </c>
      <c r="M274" s="53" t="s">
        <v>1496</v>
      </c>
      <c r="N274" s="53"/>
      <c r="O274" s="54" t="s">
        <v>126</v>
      </c>
      <c r="P274" s="55" t="s">
        <v>193</v>
      </c>
    </row>
    <row r="275" spans="1:16" ht="13.5" thickBot="1" x14ac:dyDescent="0.25">
      <c r="A275" s="43" t="str">
        <f t="shared" si="24"/>
        <v> AAC 5.190 </v>
      </c>
      <c r="B275" s="5" t="str">
        <f t="shared" si="25"/>
        <v>I</v>
      </c>
      <c r="C275" s="43">
        <f t="shared" si="26"/>
        <v>43040.785000000003</v>
      </c>
      <c r="D275" s="21" t="str">
        <f t="shared" si="27"/>
        <v>vis</v>
      </c>
      <c r="E275" s="51">
        <f>VLOOKUP(C275,Active!C$21:E$974,3,FALSE)</f>
        <v>-602.00140590983403</v>
      </c>
      <c r="F275" s="5" t="s">
        <v>1317</v>
      </c>
      <c r="G275" s="21" t="str">
        <f t="shared" si="28"/>
        <v>43040.785</v>
      </c>
      <c r="H275" s="43">
        <f t="shared" si="29"/>
        <v>-602</v>
      </c>
      <c r="I275" s="52" t="s">
        <v>3627</v>
      </c>
      <c r="J275" s="53" t="s">
        <v>3628</v>
      </c>
      <c r="K275" s="52">
        <v>-602</v>
      </c>
      <c r="L275" s="52" t="s">
        <v>255</v>
      </c>
      <c r="M275" s="53" t="s">
        <v>1496</v>
      </c>
      <c r="N275" s="53"/>
      <c r="O275" s="54" t="s">
        <v>49</v>
      </c>
      <c r="P275" s="54" t="s">
        <v>216</v>
      </c>
    </row>
    <row r="276" spans="1:16" ht="13.5" thickBot="1" x14ac:dyDescent="0.25">
      <c r="A276" s="43" t="str">
        <f t="shared" si="24"/>
        <v> PZ 10.263 </v>
      </c>
      <c r="B276" s="5" t="str">
        <f t="shared" si="25"/>
        <v>I</v>
      </c>
      <c r="C276" s="43">
        <f t="shared" si="26"/>
        <v>43055.737999999998</v>
      </c>
      <c r="D276" s="21" t="str">
        <f t="shared" si="27"/>
        <v>vis</v>
      </c>
      <c r="E276" s="51">
        <f>VLOOKUP(C276,Active!C$21:E$974,3,FALSE)</f>
        <v>-596.00352580526555</v>
      </c>
      <c r="F276" s="5" t="s">
        <v>1317</v>
      </c>
      <c r="G276" s="21" t="str">
        <f t="shared" si="28"/>
        <v>43055.738</v>
      </c>
      <c r="H276" s="43">
        <f t="shared" si="29"/>
        <v>-596</v>
      </c>
      <c r="I276" s="52" t="s">
        <v>3630</v>
      </c>
      <c r="J276" s="53" t="s">
        <v>3631</v>
      </c>
      <c r="K276" s="52">
        <v>-596</v>
      </c>
      <c r="L276" s="52" t="s">
        <v>3237</v>
      </c>
      <c r="M276" s="53" t="s">
        <v>1496</v>
      </c>
      <c r="N276" s="53"/>
      <c r="O276" s="54" t="s">
        <v>219</v>
      </c>
      <c r="P276" s="54" t="s">
        <v>220</v>
      </c>
    </row>
    <row r="277" spans="1:16" ht="13.5" thickBot="1" x14ac:dyDescent="0.25">
      <c r="A277" s="43" t="str">
        <f t="shared" si="24"/>
        <v>BAVM 12 </v>
      </c>
      <c r="B277" s="5" t="str">
        <f t="shared" si="25"/>
        <v>I</v>
      </c>
      <c r="C277" s="43">
        <f t="shared" si="26"/>
        <v>43055.739200000004</v>
      </c>
      <c r="D277" s="21" t="str">
        <f t="shared" si="27"/>
        <v>vis</v>
      </c>
      <c r="E277" s="51">
        <f>VLOOKUP(C277,Active!C$21:E$974,3,FALSE)</f>
        <v>-596.00304446666053</v>
      </c>
      <c r="F277" s="5" t="s">
        <v>1317</v>
      </c>
      <c r="G277" s="21" t="str">
        <f t="shared" si="28"/>
        <v>43055.7392</v>
      </c>
      <c r="H277" s="43">
        <f t="shared" si="29"/>
        <v>-596</v>
      </c>
      <c r="I277" s="52" t="s">
        <v>3632</v>
      </c>
      <c r="J277" s="53" t="s">
        <v>3633</v>
      </c>
      <c r="K277" s="52">
        <v>-596</v>
      </c>
      <c r="L277" s="52" t="s">
        <v>3634</v>
      </c>
      <c r="M277" s="53" t="s">
        <v>105</v>
      </c>
      <c r="N277" s="53"/>
      <c r="O277" s="54" t="s">
        <v>126</v>
      </c>
      <c r="P277" s="55" t="s">
        <v>224</v>
      </c>
    </row>
    <row r="278" spans="1:16" ht="13.5" thickBot="1" x14ac:dyDescent="0.25">
      <c r="A278" s="43" t="str">
        <f t="shared" si="24"/>
        <v>BAVM 12 </v>
      </c>
      <c r="B278" s="5" t="str">
        <f t="shared" si="25"/>
        <v>I</v>
      </c>
      <c r="C278" s="43">
        <f t="shared" si="26"/>
        <v>43080.669000000002</v>
      </c>
      <c r="D278" s="21" t="str">
        <f t="shared" si="27"/>
        <v>vis</v>
      </c>
      <c r="E278" s="51">
        <f>VLOOKUP(C278,Active!C$21:E$974,3,FALSE)</f>
        <v>-586.00331521962528</v>
      </c>
      <c r="F278" s="5" t="s">
        <v>1317</v>
      </c>
      <c r="G278" s="21" t="str">
        <f t="shared" si="28"/>
        <v>43080.669</v>
      </c>
      <c r="H278" s="43">
        <f t="shared" si="29"/>
        <v>-586</v>
      </c>
      <c r="I278" s="52" t="s">
        <v>3644</v>
      </c>
      <c r="J278" s="53" t="s">
        <v>3645</v>
      </c>
      <c r="K278" s="52">
        <v>-586</v>
      </c>
      <c r="L278" s="52" t="s">
        <v>3225</v>
      </c>
      <c r="M278" s="53" t="s">
        <v>1496</v>
      </c>
      <c r="N278" s="53"/>
      <c r="O278" s="54" t="s">
        <v>126</v>
      </c>
      <c r="P278" s="55" t="s">
        <v>224</v>
      </c>
    </row>
    <row r="279" spans="1:16" ht="13.5" thickBot="1" x14ac:dyDescent="0.25">
      <c r="A279" s="43" t="str">
        <f t="shared" si="24"/>
        <v> JO 39.3 </v>
      </c>
      <c r="B279" s="5" t="str">
        <f t="shared" si="25"/>
        <v>I</v>
      </c>
      <c r="C279" s="43">
        <f t="shared" si="26"/>
        <v>43080.671399999999</v>
      </c>
      <c r="D279" s="21" t="str">
        <f t="shared" si="27"/>
        <v>vis</v>
      </c>
      <c r="E279" s="51">
        <f>VLOOKUP(C279,Active!C$21:E$974,3,FALSE)</f>
        <v>-586.00235254242091</v>
      </c>
      <c r="F279" s="5" t="s">
        <v>1317</v>
      </c>
      <c r="G279" s="21" t="str">
        <f t="shared" si="28"/>
        <v>43080.6714</v>
      </c>
      <c r="H279" s="43">
        <f t="shared" si="29"/>
        <v>-586</v>
      </c>
      <c r="I279" s="52" t="s">
        <v>3646</v>
      </c>
      <c r="J279" s="53" t="s">
        <v>3647</v>
      </c>
      <c r="K279" s="52">
        <v>-586</v>
      </c>
      <c r="L279" s="52" t="s">
        <v>3482</v>
      </c>
      <c r="M279" s="53" t="s">
        <v>105</v>
      </c>
      <c r="N279" s="53" t="s">
        <v>106</v>
      </c>
      <c r="O279" s="54" t="s">
        <v>231</v>
      </c>
      <c r="P279" s="54" t="s">
        <v>232</v>
      </c>
    </row>
    <row r="280" spans="1:16" ht="13.5" thickBot="1" x14ac:dyDescent="0.25">
      <c r="A280" s="43" t="str">
        <f t="shared" si="24"/>
        <v> AAC 5.193 </v>
      </c>
      <c r="B280" s="5" t="str">
        <f t="shared" si="25"/>
        <v>I</v>
      </c>
      <c r="C280" s="43">
        <f t="shared" si="26"/>
        <v>43085.665999999997</v>
      </c>
      <c r="D280" s="21" t="str">
        <f t="shared" si="27"/>
        <v>vis</v>
      </c>
      <c r="E280" s="51">
        <f>VLOOKUP(C280,Active!C$21:E$974,3,FALSE)</f>
        <v>-583.99894105507531</v>
      </c>
      <c r="F280" s="5" t="s">
        <v>1317</v>
      </c>
      <c r="G280" s="21" t="str">
        <f t="shared" si="28"/>
        <v>43085.666</v>
      </c>
      <c r="H280" s="43">
        <f t="shared" si="29"/>
        <v>-584</v>
      </c>
      <c r="I280" s="52" t="s">
        <v>3648</v>
      </c>
      <c r="J280" s="53" t="s">
        <v>3649</v>
      </c>
      <c r="K280" s="52">
        <v>-584</v>
      </c>
      <c r="L280" s="52" t="s">
        <v>223</v>
      </c>
      <c r="M280" s="53" t="s">
        <v>1496</v>
      </c>
      <c r="N280" s="53"/>
      <c r="O280" s="54" t="s">
        <v>49</v>
      </c>
      <c r="P280" s="54" t="s">
        <v>235</v>
      </c>
    </row>
    <row r="281" spans="1:16" ht="13.5" thickBot="1" x14ac:dyDescent="0.25">
      <c r="A281" s="43" t="str">
        <f t="shared" si="24"/>
        <v> SCA 5.330 </v>
      </c>
      <c r="B281" s="5" t="str">
        <f t="shared" si="25"/>
        <v>I</v>
      </c>
      <c r="C281" s="43">
        <f t="shared" si="26"/>
        <v>43090.642200000002</v>
      </c>
      <c r="D281" s="21" t="str">
        <f t="shared" si="27"/>
        <v>vis</v>
      </c>
      <c r="E281" s="51">
        <f>VLOOKUP(C281,Active!C$21:E$974,3,FALSE)</f>
        <v>-582.00291009296791</v>
      </c>
      <c r="F281" s="5" t="s">
        <v>1317</v>
      </c>
      <c r="G281" s="21" t="str">
        <f t="shared" si="28"/>
        <v>43090.6422</v>
      </c>
      <c r="H281" s="43">
        <f t="shared" si="29"/>
        <v>-582</v>
      </c>
      <c r="I281" s="52" t="s">
        <v>3651</v>
      </c>
      <c r="J281" s="53" t="s">
        <v>3652</v>
      </c>
      <c r="K281" s="52">
        <v>-582</v>
      </c>
      <c r="L281" s="52" t="s">
        <v>3614</v>
      </c>
      <c r="M281" s="53" t="s">
        <v>105</v>
      </c>
      <c r="N281" s="53"/>
      <c r="O281" s="54" t="s">
        <v>239</v>
      </c>
      <c r="P281" s="54" t="s">
        <v>240</v>
      </c>
    </row>
    <row r="282" spans="1:16" ht="13.5" thickBot="1" x14ac:dyDescent="0.25">
      <c r="A282" s="43" t="str">
        <f t="shared" si="24"/>
        <v> SCA 5.330 </v>
      </c>
      <c r="B282" s="5" t="str">
        <f t="shared" si="25"/>
        <v>I</v>
      </c>
      <c r="C282" s="43">
        <f t="shared" si="26"/>
        <v>43090.648000000001</v>
      </c>
      <c r="D282" s="21" t="str">
        <f t="shared" si="27"/>
        <v>vis</v>
      </c>
      <c r="E282" s="51">
        <f>VLOOKUP(C282,Active!C$21:E$974,3,FALSE)</f>
        <v>-582.00058362305549</v>
      </c>
      <c r="F282" s="5" t="s">
        <v>1317</v>
      </c>
      <c r="G282" s="21" t="str">
        <f t="shared" si="28"/>
        <v>43090.648</v>
      </c>
      <c r="H282" s="43">
        <f t="shared" si="29"/>
        <v>-582</v>
      </c>
      <c r="I282" s="52" t="s">
        <v>3653</v>
      </c>
      <c r="J282" s="53" t="s">
        <v>3654</v>
      </c>
      <c r="K282" s="52">
        <v>-582</v>
      </c>
      <c r="L282" s="52" t="s">
        <v>227</v>
      </c>
      <c r="M282" s="53" t="s">
        <v>1496</v>
      </c>
      <c r="N282" s="53"/>
      <c r="O282" s="54" t="s">
        <v>239</v>
      </c>
      <c r="P282" s="54" t="s">
        <v>240</v>
      </c>
    </row>
    <row r="283" spans="1:16" ht="13.5" thickBot="1" x14ac:dyDescent="0.25">
      <c r="A283" s="43" t="str">
        <f t="shared" si="24"/>
        <v> SCA 5.330 </v>
      </c>
      <c r="B283" s="5" t="str">
        <f t="shared" si="25"/>
        <v>I</v>
      </c>
      <c r="C283" s="43">
        <f t="shared" si="26"/>
        <v>43095.63</v>
      </c>
      <c r="D283" s="21" t="str">
        <f t="shared" si="27"/>
        <v>vis</v>
      </c>
      <c r="E283" s="51">
        <f>VLOOKUP(C283,Active!C$21:E$974,3,FALSE)</f>
        <v>-580.00222619103852</v>
      </c>
      <c r="F283" s="5" t="s">
        <v>1317</v>
      </c>
      <c r="G283" s="21" t="str">
        <f t="shared" si="28"/>
        <v>43095.630</v>
      </c>
      <c r="H283" s="43">
        <f t="shared" si="29"/>
        <v>-580</v>
      </c>
      <c r="I283" s="52" t="s">
        <v>3656</v>
      </c>
      <c r="J283" s="53" t="s">
        <v>3657</v>
      </c>
      <c r="K283" s="52">
        <v>-580</v>
      </c>
      <c r="L283" s="52" t="s">
        <v>266</v>
      </c>
      <c r="M283" s="53" t="s">
        <v>1496</v>
      </c>
      <c r="N283" s="53"/>
      <c r="O283" s="54" t="s">
        <v>239</v>
      </c>
      <c r="P283" s="54" t="s">
        <v>240</v>
      </c>
    </row>
    <row r="284" spans="1:16" ht="13.5" thickBot="1" x14ac:dyDescent="0.25">
      <c r="A284" s="43" t="str">
        <f t="shared" si="24"/>
        <v> SCA 5.330 </v>
      </c>
      <c r="B284" s="5" t="str">
        <f t="shared" si="25"/>
        <v>I</v>
      </c>
      <c r="C284" s="43">
        <f t="shared" si="26"/>
        <v>43095.63</v>
      </c>
      <c r="D284" s="21" t="str">
        <f t="shared" si="27"/>
        <v>vis</v>
      </c>
      <c r="E284" s="51">
        <f>VLOOKUP(C284,Active!C$21:E$974,3,FALSE)</f>
        <v>-580.00222619103852</v>
      </c>
      <c r="F284" s="5" t="s">
        <v>1317</v>
      </c>
      <c r="G284" s="21" t="str">
        <f t="shared" si="28"/>
        <v>43095.630</v>
      </c>
      <c r="H284" s="43">
        <f t="shared" si="29"/>
        <v>-580</v>
      </c>
      <c r="I284" s="52" t="s">
        <v>3656</v>
      </c>
      <c r="J284" s="53" t="s">
        <v>3657</v>
      </c>
      <c r="K284" s="52">
        <v>-580</v>
      </c>
      <c r="L284" s="52" t="s">
        <v>266</v>
      </c>
      <c r="M284" s="53" t="s">
        <v>1496</v>
      </c>
      <c r="N284" s="53"/>
      <c r="O284" s="54" t="s">
        <v>239</v>
      </c>
      <c r="P284" s="54" t="s">
        <v>240</v>
      </c>
    </row>
    <row r="285" spans="1:16" ht="13.5" thickBot="1" x14ac:dyDescent="0.25">
      <c r="A285" s="43" t="str">
        <f t="shared" si="24"/>
        <v> SAC 28.108 </v>
      </c>
      <c r="B285" s="5" t="str">
        <f t="shared" si="25"/>
        <v>I</v>
      </c>
      <c r="C285" s="43">
        <f t="shared" si="26"/>
        <v>43105.599999999999</v>
      </c>
      <c r="D285" s="21" t="str">
        <f t="shared" si="27"/>
        <v>vis</v>
      </c>
      <c r="E285" s="51">
        <f>VLOOKUP(C285,Active!C$21:E$974,3,FALSE)</f>
        <v>-576.00310463398785</v>
      </c>
      <c r="F285" s="5" t="s">
        <v>1317</v>
      </c>
      <c r="G285" s="21" t="str">
        <f t="shared" si="28"/>
        <v>43105.600</v>
      </c>
      <c r="H285" s="43">
        <f t="shared" si="29"/>
        <v>-576</v>
      </c>
      <c r="I285" s="52" t="s">
        <v>3661</v>
      </c>
      <c r="J285" s="53" t="s">
        <v>3662</v>
      </c>
      <c r="K285" s="52">
        <v>-576</v>
      </c>
      <c r="L285" s="52" t="s">
        <v>3225</v>
      </c>
      <c r="M285" s="53" t="s">
        <v>1496</v>
      </c>
      <c r="N285" s="53"/>
      <c r="O285" s="54" t="s">
        <v>2057</v>
      </c>
      <c r="P285" s="54" t="s">
        <v>202</v>
      </c>
    </row>
    <row r="286" spans="1:16" ht="13.5" thickBot="1" x14ac:dyDescent="0.25">
      <c r="A286" s="43" t="str">
        <f t="shared" si="24"/>
        <v> SCA 5.330 </v>
      </c>
      <c r="B286" s="5" t="str">
        <f t="shared" si="25"/>
        <v>I</v>
      </c>
      <c r="C286" s="43">
        <f t="shared" si="26"/>
        <v>43113.082999999999</v>
      </c>
      <c r="D286" s="21" t="str">
        <f t="shared" si="27"/>
        <v>vis</v>
      </c>
      <c r="E286" s="51">
        <f>VLOOKUP(C286,Active!C$21:E$974,3,FALSE)</f>
        <v>-573.001557330938</v>
      </c>
      <c r="F286" s="5" t="s">
        <v>1317</v>
      </c>
      <c r="G286" s="21" t="str">
        <f t="shared" si="28"/>
        <v>43113.083</v>
      </c>
      <c r="H286" s="43">
        <f t="shared" si="29"/>
        <v>-573</v>
      </c>
      <c r="I286" s="52" t="s">
        <v>3663</v>
      </c>
      <c r="J286" s="53" t="s">
        <v>3664</v>
      </c>
      <c r="K286" s="52">
        <v>-573</v>
      </c>
      <c r="L286" s="52" t="s">
        <v>255</v>
      </c>
      <c r="M286" s="53" t="s">
        <v>1496</v>
      </c>
      <c r="N286" s="53"/>
      <c r="O286" s="54" t="s">
        <v>239</v>
      </c>
      <c r="P286" s="54" t="s">
        <v>240</v>
      </c>
    </row>
    <row r="287" spans="1:16" ht="13.5" thickBot="1" x14ac:dyDescent="0.25">
      <c r="A287" s="43" t="str">
        <f t="shared" si="24"/>
        <v> SCA 5.330 </v>
      </c>
      <c r="B287" s="5" t="str">
        <f t="shared" si="25"/>
        <v>I</v>
      </c>
      <c r="C287" s="43">
        <f t="shared" si="26"/>
        <v>43128.040999999997</v>
      </c>
      <c r="D287" s="21" t="str">
        <f t="shared" si="27"/>
        <v>vis</v>
      </c>
      <c r="E287" s="51">
        <f>VLOOKUP(C287,Active!C$21:E$974,3,FALSE)</f>
        <v>-567.00167164885659</v>
      </c>
      <c r="F287" s="5" t="s">
        <v>1317</v>
      </c>
      <c r="G287" s="21" t="str">
        <f t="shared" si="28"/>
        <v>43128.041</v>
      </c>
      <c r="H287" s="43">
        <f t="shared" si="29"/>
        <v>-567</v>
      </c>
      <c r="I287" s="52" t="s">
        <v>3665</v>
      </c>
      <c r="J287" s="53" t="s">
        <v>3666</v>
      </c>
      <c r="K287" s="52">
        <v>-567</v>
      </c>
      <c r="L287" s="52" t="s">
        <v>255</v>
      </c>
      <c r="M287" s="53" t="s">
        <v>1496</v>
      </c>
      <c r="N287" s="53"/>
      <c r="O287" s="54" t="s">
        <v>239</v>
      </c>
      <c r="P287" s="54" t="s">
        <v>240</v>
      </c>
    </row>
    <row r="288" spans="1:16" ht="13.5" thickBot="1" x14ac:dyDescent="0.25">
      <c r="A288" s="43" t="str">
        <f t="shared" si="24"/>
        <v> SCA 5.330 </v>
      </c>
      <c r="B288" s="5" t="str">
        <f t="shared" si="25"/>
        <v>I</v>
      </c>
      <c r="C288" s="43">
        <f t="shared" si="26"/>
        <v>43138.012000000002</v>
      </c>
      <c r="D288" s="21" t="str">
        <f t="shared" si="27"/>
        <v>vis</v>
      </c>
      <c r="E288" s="51">
        <f>VLOOKUP(C288,Active!C$21:E$974,3,FALSE)</f>
        <v>-563.00214897630224</v>
      </c>
      <c r="F288" s="5" t="s">
        <v>1317</v>
      </c>
      <c r="G288" s="21" t="str">
        <f t="shared" si="28"/>
        <v>43138.012</v>
      </c>
      <c r="H288" s="43">
        <f t="shared" si="29"/>
        <v>-563</v>
      </c>
      <c r="I288" s="52" t="s">
        <v>3667</v>
      </c>
      <c r="J288" s="53" t="s">
        <v>3668</v>
      </c>
      <c r="K288" s="52">
        <v>-563</v>
      </c>
      <c r="L288" s="52" t="s">
        <v>3334</v>
      </c>
      <c r="M288" s="53" t="s">
        <v>1496</v>
      </c>
      <c r="N288" s="53"/>
      <c r="O288" s="54" t="s">
        <v>239</v>
      </c>
      <c r="P288" s="54" t="s">
        <v>240</v>
      </c>
    </row>
    <row r="289" spans="1:16" ht="13.5" thickBot="1" x14ac:dyDescent="0.25">
      <c r="A289" s="43" t="str">
        <f t="shared" si="24"/>
        <v>BAVM 12 </v>
      </c>
      <c r="B289" s="5" t="str">
        <f t="shared" si="25"/>
        <v>I</v>
      </c>
      <c r="C289" s="43">
        <f t="shared" si="26"/>
        <v>43140.506000000001</v>
      </c>
      <c r="D289" s="21" t="str">
        <f t="shared" si="27"/>
        <v>vis</v>
      </c>
      <c r="E289" s="51">
        <f>VLOOKUP(C289,Active!C$21:E$974,3,FALSE)</f>
        <v>-562.00176691378692</v>
      </c>
      <c r="F289" s="5" t="s">
        <v>1317</v>
      </c>
      <c r="G289" s="21" t="str">
        <f t="shared" si="28"/>
        <v>43140.506</v>
      </c>
      <c r="H289" s="43">
        <f t="shared" si="29"/>
        <v>-562</v>
      </c>
      <c r="I289" s="52" t="s">
        <v>3669</v>
      </c>
      <c r="J289" s="53" t="s">
        <v>3670</v>
      </c>
      <c r="K289" s="52">
        <v>-562</v>
      </c>
      <c r="L289" s="52" t="s">
        <v>255</v>
      </c>
      <c r="M289" s="53" t="s">
        <v>1496</v>
      </c>
      <c r="N289" s="53"/>
      <c r="O289" s="54" t="s">
        <v>262</v>
      </c>
      <c r="P289" s="55" t="s">
        <v>224</v>
      </c>
    </row>
    <row r="290" spans="1:16" ht="13.5" thickBot="1" x14ac:dyDescent="0.25">
      <c r="A290" s="43" t="str">
        <f t="shared" si="24"/>
        <v>BAVM 12 </v>
      </c>
      <c r="B290" s="5" t="str">
        <f t="shared" si="25"/>
        <v>I</v>
      </c>
      <c r="C290" s="43">
        <f t="shared" si="26"/>
        <v>43142.998</v>
      </c>
      <c r="D290" s="21" t="str">
        <f t="shared" si="27"/>
        <v>vis</v>
      </c>
      <c r="E290" s="51">
        <f>VLOOKUP(C290,Active!C$21:E$974,3,FALSE)</f>
        <v>-561.00218708227612</v>
      </c>
      <c r="F290" s="5" t="s">
        <v>1317</v>
      </c>
      <c r="G290" s="21" t="str">
        <f t="shared" si="28"/>
        <v>43142.998</v>
      </c>
      <c r="H290" s="43">
        <f t="shared" si="29"/>
        <v>-561</v>
      </c>
      <c r="I290" s="52" t="s">
        <v>3671</v>
      </c>
      <c r="J290" s="53" t="s">
        <v>3672</v>
      </c>
      <c r="K290" s="52">
        <v>-561</v>
      </c>
      <c r="L290" s="52" t="s">
        <v>3334</v>
      </c>
      <c r="M290" s="53" t="s">
        <v>1496</v>
      </c>
      <c r="N290" s="53"/>
      <c r="O290" s="54" t="s">
        <v>263</v>
      </c>
      <c r="P290" s="55" t="s">
        <v>224</v>
      </c>
    </row>
    <row r="291" spans="1:16" ht="13.5" thickBot="1" x14ac:dyDescent="0.25">
      <c r="A291" s="43" t="str">
        <f t="shared" si="24"/>
        <v>BAVM 12 </v>
      </c>
      <c r="B291" s="5" t="str">
        <f t="shared" si="25"/>
        <v>I</v>
      </c>
      <c r="C291" s="43">
        <f t="shared" si="26"/>
        <v>43202.831100000003</v>
      </c>
      <c r="D291" s="21" t="str">
        <f t="shared" si="27"/>
        <v>vis</v>
      </c>
      <c r="E291" s="51">
        <f>VLOOKUP(C291,Active!C$21:E$974,3,FALSE)</f>
        <v>-537.00220312689476</v>
      </c>
      <c r="F291" s="5" t="s">
        <v>1317</v>
      </c>
      <c r="G291" s="21" t="str">
        <f t="shared" si="28"/>
        <v>43202.8311</v>
      </c>
      <c r="H291" s="43">
        <f t="shared" si="29"/>
        <v>-537</v>
      </c>
      <c r="I291" s="52" t="s">
        <v>3683</v>
      </c>
      <c r="J291" s="53" t="s">
        <v>3684</v>
      </c>
      <c r="K291" s="52">
        <v>-537</v>
      </c>
      <c r="L291" s="52" t="s">
        <v>3500</v>
      </c>
      <c r="M291" s="53" t="s">
        <v>105</v>
      </c>
      <c r="N291" s="53"/>
      <c r="O291" s="54" t="s">
        <v>267</v>
      </c>
      <c r="P291" s="55" t="s">
        <v>224</v>
      </c>
    </row>
    <row r="292" spans="1:16" ht="13.5" thickBot="1" x14ac:dyDescent="0.25">
      <c r="A292" s="43" t="str">
        <f t="shared" si="24"/>
        <v>BAVM 12 </v>
      </c>
      <c r="B292" s="5" t="str">
        <f t="shared" si="25"/>
        <v>I</v>
      </c>
      <c r="C292" s="43">
        <f t="shared" si="26"/>
        <v>43207.818700000003</v>
      </c>
      <c r="D292" s="21" t="str">
        <f t="shared" si="27"/>
        <v>vis</v>
      </c>
      <c r="E292" s="51">
        <f>VLOOKUP(C292,Active!C$21:E$974,3,FALSE)</f>
        <v>-535.00159944806387</v>
      </c>
      <c r="F292" s="5" t="s">
        <v>1317</v>
      </c>
      <c r="G292" s="21" t="str">
        <f t="shared" si="28"/>
        <v>43207.8187</v>
      </c>
      <c r="H292" s="43">
        <f t="shared" si="29"/>
        <v>-535</v>
      </c>
      <c r="I292" s="52" t="s">
        <v>3685</v>
      </c>
      <c r="J292" s="53" t="s">
        <v>3686</v>
      </c>
      <c r="K292" s="52">
        <v>-535</v>
      </c>
      <c r="L292" s="52" t="s">
        <v>3687</v>
      </c>
      <c r="M292" s="53" t="s">
        <v>105</v>
      </c>
      <c r="N292" s="53"/>
      <c r="O292" s="54" t="s">
        <v>271</v>
      </c>
      <c r="P292" s="55" t="s">
        <v>224</v>
      </c>
    </row>
    <row r="293" spans="1:16" ht="13.5" thickBot="1" x14ac:dyDescent="0.25">
      <c r="A293" s="43" t="str">
        <f t="shared" si="24"/>
        <v> AA 7.189 </v>
      </c>
      <c r="B293" s="5" t="str">
        <f t="shared" si="25"/>
        <v>I</v>
      </c>
      <c r="C293" s="43">
        <f t="shared" si="26"/>
        <v>43210.311999999998</v>
      </c>
      <c r="D293" s="21" t="str">
        <f t="shared" si="27"/>
        <v>vis</v>
      </c>
      <c r="E293" s="51">
        <f>VLOOKUP(C293,Active!C$21:E$974,3,FALSE)</f>
        <v>-534.00149816640169</v>
      </c>
      <c r="F293" s="5" t="s">
        <v>1317</v>
      </c>
      <c r="G293" s="21" t="str">
        <f t="shared" si="28"/>
        <v>43210.312</v>
      </c>
      <c r="H293" s="43">
        <f t="shared" si="29"/>
        <v>-534</v>
      </c>
      <c r="I293" s="52" t="s">
        <v>3688</v>
      </c>
      <c r="J293" s="53" t="s">
        <v>3689</v>
      </c>
      <c r="K293" s="52">
        <v>-534</v>
      </c>
      <c r="L293" s="52" t="s">
        <v>255</v>
      </c>
      <c r="M293" s="53" t="s">
        <v>1496</v>
      </c>
      <c r="N293" s="53"/>
      <c r="O293" s="54" t="s">
        <v>49</v>
      </c>
      <c r="P293" s="54" t="s">
        <v>275</v>
      </c>
    </row>
    <row r="294" spans="1:16" ht="13.5" thickBot="1" x14ac:dyDescent="0.25">
      <c r="A294" s="43" t="str">
        <f t="shared" si="24"/>
        <v> SAC 28.108 </v>
      </c>
      <c r="B294" s="5" t="str">
        <f t="shared" si="25"/>
        <v>I</v>
      </c>
      <c r="C294" s="43">
        <f t="shared" si="26"/>
        <v>43262.661</v>
      </c>
      <c r="D294" s="21" t="str">
        <f t="shared" si="27"/>
        <v>vis</v>
      </c>
      <c r="E294" s="51">
        <f>VLOOKUP(C294,Active!C$21:E$974,3,FALSE)</f>
        <v>-513.00350274112316</v>
      </c>
      <c r="F294" s="5" t="s">
        <v>1317</v>
      </c>
      <c r="G294" s="21" t="str">
        <f t="shared" si="28"/>
        <v>43262.661</v>
      </c>
      <c r="H294" s="43">
        <f t="shared" si="29"/>
        <v>-513</v>
      </c>
      <c r="I294" s="52" t="s">
        <v>3691</v>
      </c>
      <c r="J294" s="53" t="s">
        <v>3692</v>
      </c>
      <c r="K294" s="52">
        <v>-513</v>
      </c>
      <c r="L294" s="52" t="s">
        <v>3237</v>
      </c>
      <c r="M294" s="53" t="s">
        <v>1496</v>
      </c>
      <c r="N294" s="53"/>
      <c r="O294" s="54" t="s">
        <v>279</v>
      </c>
      <c r="P294" s="54" t="s">
        <v>202</v>
      </c>
    </row>
    <row r="295" spans="1:16" ht="13.5" thickBot="1" x14ac:dyDescent="0.25">
      <c r="A295" s="43" t="str">
        <f t="shared" si="24"/>
        <v>BAVM 12 </v>
      </c>
      <c r="B295" s="5" t="str">
        <f t="shared" si="25"/>
        <v>I</v>
      </c>
      <c r="C295" s="43">
        <f t="shared" si="26"/>
        <v>43292.567999999999</v>
      </c>
      <c r="D295" s="21" t="str">
        <f t="shared" si="27"/>
        <v>vis</v>
      </c>
      <c r="E295" s="51">
        <f>VLOOKUP(C295,Active!C$21:E$974,3,FALSE)</f>
        <v>-501.00734141647962</v>
      </c>
      <c r="F295" s="5" t="s">
        <v>1317</v>
      </c>
      <c r="G295" s="21" t="str">
        <f t="shared" si="28"/>
        <v>43292.568</v>
      </c>
      <c r="H295" s="43">
        <f t="shared" si="29"/>
        <v>-501</v>
      </c>
      <c r="I295" s="52" t="s">
        <v>3693</v>
      </c>
      <c r="J295" s="53" t="s">
        <v>3694</v>
      </c>
      <c r="K295" s="52">
        <v>-501</v>
      </c>
      <c r="L295" s="52" t="s">
        <v>285</v>
      </c>
      <c r="M295" s="53" t="s">
        <v>1496</v>
      </c>
      <c r="N295" s="53"/>
      <c r="O295" s="54" t="s">
        <v>263</v>
      </c>
      <c r="P295" s="55" t="s">
        <v>224</v>
      </c>
    </row>
    <row r="296" spans="1:16" ht="13.5" thickBot="1" x14ac:dyDescent="0.25">
      <c r="A296" s="43" t="str">
        <f t="shared" si="24"/>
        <v>BAVM 12 </v>
      </c>
      <c r="B296" s="5" t="str">
        <f t="shared" si="25"/>
        <v>I</v>
      </c>
      <c r="C296" s="43">
        <f t="shared" si="26"/>
        <v>43297.561000000002</v>
      </c>
      <c r="D296" s="21" t="str">
        <f t="shared" si="27"/>
        <v>vis</v>
      </c>
      <c r="E296" s="51">
        <f>VLOOKUP(C296,Active!C$21:E$974,3,FALSE)</f>
        <v>-499.004571713936</v>
      </c>
      <c r="F296" s="5" t="s">
        <v>1317</v>
      </c>
      <c r="G296" s="21" t="str">
        <f t="shared" si="28"/>
        <v>43297.561</v>
      </c>
      <c r="H296" s="43">
        <f t="shared" si="29"/>
        <v>-499</v>
      </c>
      <c r="I296" s="52" t="s">
        <v>3695</v>
      </c>
      <c r="J296" s="53" t="s">
        <v>3696</v>
      </c>
      <c r="K296" s="52">
        <v>-499</v>
      </c>
      <c r="L296" s="52" t="s">
        <v>310</v>
      </c>
      <c r="M296" s="53" t="s">
        <v>1496</v>
      </c>
      <c r="N296" s="53"/>
      <c r="O296" s="54" t="s">
        <v>263</v>
      </c>
      <c r="P296" s="55" t="s">
        <v>224</v>
      </c>
    </row>
    <row r="297" spans="1:16" ht="13.5" thickBot="1" x14ac:dyDescent="0.25">
      <c r="A297" s="43" t="str">
        <f t="shared" si="24"/>
        <v> PDAO 14 </v>
      </c>
      <c r="B297" s="5" t="str">
        <f t="shared" si="25"/>
        <v>I</v>
      </c>
      <c r="C297" s="43">
        <f t="shared" si="26"/>
        <v>43307.536999999997</v>
      </c>
      <c r="D297" s="21" t="str">
        <f t="shared" si="27"/>
        <v>vis</v>
      </c>
      <c r="E297" s="51">
        <f>VLOOKUP(C297,Active!C$21:E$974,3,FALSE)</f>
        <v>-495.00304346387452</v>
      </c>
      <c r="F297" s="5" t="s">
        <v>1317</v>
      </c>
      <c r="G297" s="21" t="str">
        <f t="shared" si="28"/>
        <v>43307.537</v>
      </c>
      <c r="H297" s="43">
        <f t="shared" si="29"/>
        <v>-495</v>
      </c>
      <c r="I297" s="52" t="s">
        <v>3697</v>
      </c>
      <c r="J297" s="53" t="s">
        <v>3698</v>
      </c>
      <c r="K297" s="52">
        <v>-495</v>
      </c>
      <c r="L297" s="52" t="s">
        <v>3225</v>
      </c>
      <c r="M297" s="53" t="s">
        <v>1496</v>
      </c>
      <c r="N297" s="53" t="s">
        <v>106</v>
      </c>
      <c r="O297" s="54" t="s">
        <v>107</v>
      </c>
      <c r="P297" s="54" t="s">
        <v>108</v>
      </c>
    </row>
    <row r="298" spans="1:16" ht="13.5" thickBot="1" x14ac:dyDescent="0.25">
      <c r="A298" s="43" t="str">
        <f t="shared" si="24"/>
        <v>BAVM 12 </v>
      </c>
      <c r="B298" s="5" t="str">
        <f t="shared" si="25"/>
        <v>I</v>
      </c>
      <c r="C298" s="43">
        <f t="shared" si="26"/>
        <v>43322.5</v>
      </c>
      <c r="D298" s="21" t="str">
        <f t="shared" si="27"/>
        <v>vis</v>
      </c>
      <c r="E298" s="51">
        <f>VLOOKUP(C298,Active!C$21:E$974,3,FALSE)</f>
        <v>-489.00115220428023</v>
      </c>
      <c r="F298" s="5" t="s">
        <v>1317</v>
      </c>
      <c r="G298" s="21" t="str">
        <f t="shared" si="28"/>
        <v>43322.500</v>
      </c>
      <c r="H298" s="43">
        <f t="shared" si="29"/>
        <v>-489</v>
      </c>
      <c r="I298" s="52" t="s">
        <v>3699</v>
      </c>
      <c r="J298" s="53" t="s">
        <v>3700</v>
      </c>
      <c r="K298" s="52">
        <v>-489</v>
      </c>
      <c r="L298" s="52" t="s">
        <v>1491</v>
      </c>
      <c r="M298" s="53" t="s">
        <v>1496</v>
      </c>
      <c r="N298" s="53"/>
      <c r="O298" s="54" t="s">
        <v>263</v>
      </c>
      <c r="P298" s="55" t="s">
        <v>224</v>
      </c>
    </row>
    <row r="299" spans="1:16" ht="13.5" thickBot="1" x14ac:dyDescent="0.25">
      <c r="A299" s="43" t="str">
        <f t="shared" si="24"/>
        <v>BAVM 12 </v>
      </c>
      <c r="B299" s="5" t="str">
        <f t="shared" si="25"/>
        <v>I</v>
      </c>
      <c r="C299" s="43">
        <f t="shared" si="26"/>
        <v>43327.485000000001</v>
      </c>
      <c r="D299" s="21" t="str">
        <f t="shared" si="27"/>
        <v>vis</v>
      </c>
      <c r="E299" s="51">
        <f>VLOOKUP(C299,Active!C$21:E$974,3,FALSE)</f>
        <v>-487.00159142575495</v>
      </c>
      <c r="F299" s="5" t="s">
        <v>1317</v>
      </c>
      <c r="G299" s="21" t="str">
        <f t="shared" si="28"/>
        <v>43327.485</v>
      </c>
      <c r="H299" s="43">
        <f t="shared" si="29"/>
        <v>-487</v>
      </c>
      <c r="I299" s="52" t="s">
        <v>3701</v>
      </c>
      <c r="J299" s="53" t="s">
        <v>3702</v>
      </c>
      <c r="K299" s="52">
        <v>-487</v>
      </c>
      <c r="L299" s="52" t="s">
        <v>255</v>
      </c>
      <c r="M299" s="53" t="s">
        <v>1496</v>
      </c>
      <c r="N299" s="53"/>
      <c r="O299" s="54" t="s">
        <v>262</v>
      </c>
      <c r="P299" s="55" t="s">
        <v>224</v>
      </c>
    </row>
    <row r="300" spans="1:16" ht="13.5" thickBot="1" x14ac:dyDescent="0.25">
      <c r="A300" s="43" t="str">
        <f t="shared" si="24"/>
        <v> PDAO 14 </v>
      </c>
      <c r="B300" s="5" t="str">
        <f t="shared" si="25"/>
        <v>I</v>
      </c>
      <c r="C300" s="43">
        <f t="shared" si="26"/>
        <v>43332.476000000002</v>
      </c>
      <c r="D300" s="21" t="str">
        <f t="shared" si="27"/>
        <v>vis</v>
      </c>
      <c r="E300" s="51">
        <f>VLOOKUP(C300,Active!C$21:E$974,3,FALSE)</f>
        <v>-484.99962395421585</v>
      </c>
      <c r="F300" s="5" t="s">
        <v>1317</v>
      </c>
      <c r="G300" s="21" t="str">
        <f t="shared" si="28"/>
        <v>43332.476</v>
      </c>
      <c r="H300" s="43">
        <f t="shared" si="29"/>
        <v>-485</v>
      </c>
      <c r="I300" s="52" t="s">
        <v>3707</v>
      </c>
      <c r="J300" s="53" t="s">
        <v>3708</v>
      </c>
      <c r="K300" s="52">
        <v>-485</v>
      </c>
      <c r="L300" s="52" t="s">
        <v>215</v>
      </c>
      <c r="M300" s="53" t="s">
        <v>1496</v>
      </c>
      <c r="N300" s="53" t="s">
        <v>106</v>
      </c>
      <c r="O300" s="54" t="s">
        <v>107</v>
      </c>
      <c r="P300" s="54" t="s">
        <v>108</v>
      </c>
    </row>
    <row r="301" spans="1:16" ht="13.5" thickBot="1" x14ac:dyDescent="0.25">
      <c r="A301" s="43" t="str">
        <f t="shared" si="24"/>
        <v>VSB 47 </v>
      </c>
      <c r="B301" s="5" t="str">
        <f t="shared" si="25"/>
        <v>I</v>
      </c>
      <c r="C301" s="43">
        <f t="shared" si="26"/>
        <v>43347.425000000003</v>
      </c>
      <c r="D301" s="21" t="str">
        <f t="shared" si="27"/>
        <v>vis</v>
      </c>
      <c r="E301" s="51">
        <f>VLOOKUP(C301,Active!C$21:E$974,3,FALSE)</f>
        <v>-479.00334831165367</v>
      </c>
      <c r="F301" s="5" t="s">
        <v>1317</v>
      </c>
      <c r="G301" s="21" t="str">
        <f t="shared" si="28"/>
        <v>43347.425</v>
      </c>
      <c r="H301" s="43">
        <f t="shared" si="29"/>
        <v>-479</v>
      </c>
      <c r="I301" s="52" t="s">
        <v>3709</v>
      </c>
      <c r="J301" s="53" t="s">
        <v>3710</v>
      </c>
      <c r="K301" s="52">
        <v>-479</v>
      </c>
      <c r="L301" s="52" t="s">
        <v>3225</v>
      </c>
      <c r="M301" s="53" t="s">
        <v>1496</v>
      </c>
      <c r="N301" s="53"/>
      <c r="O301" s="54" t="s">
        <v>300</v>
      </c>
      <c r="P301" s="55" t="s">
        <v>301</v>
      </c>
    </row>
    <row r="302" spans="1:16" ht="13.5" thickBot="1" x14ac:dyDescent="0.25">
      <c r="A302" s="43" t="str">
        <f t="shared" si="24"/>
        <v>BAVM 13 </v>
      </c>
      <c r="B302" s="5" t="str">
        <f t="shared" si="25"/>
        <v>I</v>
      </c>
      <c r="C302" s="43">
        <f t="shared" si="26"/>
        <v>43347.427000000003</v>
      </c>
      <c r="D302" s="21" t="str">
        <f t="shared" si="27"/>
        <v>vis</v>
      </c>
      <c r="E302" s="51">
        <f>VLOOKUP(C302,Active!C$21:E$974,3,FALSE)</f>
        <v>-479.0025460806491</v>
      </c>
      <c r="F302" s="5" t="s">
        <v>1317</v>
      </c>
      <c r="G302" s="21" t="str">
        <f t="shared" si="28"/>
        <v>43347.427</v>
      </c>
      <c r="H302" s="43">
        <f t="shared" si="29"/>
        <v>-479</v>
      </c>
      <c r="I302" s="52" t="s">
        <v>3711</v>
      </c>
      <c r="J302" s="53" t="s">
        <v>3712</v>
      </c>
      <c r="K302" s="52">
        <v>-479</v>
      </c>
      <c r="L302" s="52" t="s">
        <v>266</v>
      </c>
      <c r="M302" s="53" t="s">
        <v>1496</v>
      </c>
      <c r="N302" s="53"/>
      <c r="O302" s="54" t="s">
        <v>304</v>
      </c>
      <c r="P302" s="55" t="s">
        <v>305</v>
      </c>
    </row>
    <row r="303" spans="1:16" ht="13.5" thickBot="1" x14ac:dyDescent="0.25">
      <c r="A303" s="43" t="str">
        <f t="shared" si="24"/>
        <v>BAVM 13 </v>
      </c>
      <c r="B303" s="5" t="str">
        <f t="shared" si="25"/>
        <v>I</v>
      </c>
      <c r="C303" s="43">
        <f t="shared" si="26"/>
        <v>43364.882400000002</v>
      </c>
      <c r="D303" s="21" t="str">
        <f t="shared" si="27"/>
        <v>vis</v>
      </c>
      <c r="E303" s="51">
        <f>VLOOKUP(C303,Active!C$21:E$974,3,FALSE)</f>
        <v>-472.00091454334427</v>
      </c>
      <c r="F303" s="5" t="s">
        <v>1317</v>
      </c>
      <c r="G303" s="21" t="str">
        <f t="shared" si="28"/>
        <v>43364.8824</v>
      </c>
      <c r="H303" s="43">
        <f t="shared" si="29"/>
        <v>-472</v>
      </c>
      <c r="I303" s="52" t="s">
        <v>3713</v>
      </c>
      <c r="J303" s="53" t="s">
        <v>3714</v>
      </c>
      <c r="K303" s="52">
        <v>-472</v>
      </c>
      <c r="L303" s="52" t="s">
        <v>3715</v>
      </c>
      <c r="M303" s="53" t="s">
        <v>105</v>
      </c>
      <c r="N303" s="53"/>
      <c r="O303" s="54" t="s">
        <v>263</v>
      </c>
      <c r="P303" s="55" t="s">
        <v>305</v>
      </c>
    </row>
    <row r="304" spans="1:16" ht="13.5" thickBot="1" x14ac:dyDescent="0.25">
      <c r="A304" s="43" t="str">
        <f t="shared" si="24"/>
        <v>BAVM 13 </v>
      </c>
      <c r="B304" s="5" t="str">
        <f t="shared" si="25"/>
        <v>I</v>
      </c>
      <c r="C304" s="43">
        <f t="shared" si="26"/>
        <v>43379.837699999996</v>
      </c>
      <c r="D304" s="21" t="str">
        <f t="shared" si="27"/>
        <v>vis</v>
      </c>
      <c r="E304" s="51">
        <f>VLOOKUP(C304,Active!C$21:E$974,3,FALSE)</f>
        <v>-466.00211187312073</v>
      </c>
      <c r="F304" s="5" t="s">
        <v>1317</v>
      </c>
      <c r="G304" s="21" t="str">
        <f t="shared" si="28"/>
        <v>43379.8377</v>
      </c>
      <c r="H304" s="43">
        <f t="shared" si="29"/>
        <v>-466</v>
      </c>
      <c r="I304" s="52" t="s">
        <v>3719</v>
      </c>
      <c r="J304" s="53" t="s">
        <v>3720</v>
      </c>
      <c r="K304" s="52">
        <v>-466</v>
      </c>
      <c r="L304" s="52" t="s">
        <v>3721</v>
      </c>
      <c r="M304" s="53" t="s">
        <v>105</v>
      </c>
      <c r="N304" s="53"/>
      <c r="O304" s="54" t="s">
        <v>311</v>
      </c>
      <c r="P304" s="55" t="s">
        <v>305</v>
      </c>
    </row>
    <row r="305" spans="1:16" ht="13.5" thickBot="1" x14ac:dyDescent="0.25">
      <c r="A305" s="43" t="str">
        <f t="shared" si="24"/>
        <v>BAVM 13 </v>
      </c>
      <c r="B305" s="5" t="str">
        <f t="shared" si="25"/>
        <v>I</v>
      </c>
      <c r="C305" s="43">
        <f t="shared" si="26"/>
        <v>43389.8102</v>
      </c>
      <c r="D305" s="21" t="str">
        <f t="shared" si="27"/>
        <v>vis</v>
      </c>
      <c r="E305" s="51">
        <f>VLOOKUP(C305,Active!C$21:E$974,3,FALSE)</f>
        <v>-462.00198752731364</v>
      </c>
      <c r="F305" s="5" t="s">
        <v>1317</v>
      </c>
      <c r="G305" s="21" t="str">
        <f t="shared" si="28"/>
        <v>43389.8102</v>
      </c>
      <c r="H305" s="43">
        <f t="shared" si="29"/>
        <v>-462</v>
      </c>
      <c r="I305" s="52" t="s">
        <v>3722</v>
      </c>
      <c r="J305" s="53" t="s">
        <v>3723</v>
      </c>
      <c r="K305" s="52">
        <v>-462</v>
      </c>
      <c r="L305" s="52" t="s">
        <v>3351</v>
      </c>
      <c r="M305" s="53" t="s">
        <v>105</v>
      </c>
      <c r="N305" s="53"/>
      <c r="O305" s="54" t="s">
        <v>263</v>
      </c>
      <c r="P305" s="55" t="s">
        <v>305</v>
      </c>
    </row>
    <row r="306" spans="1:16" ht="13.5" thickBot="1" x14ac:dyDescent="0.25">
      <c r="A306" s="43" t="str">
        <f t="shared" si="24"/>
        <v> SAC 30.105 </v>
      </c>
      <c r="B306" s="5" t="str">
        <f t="shared" si="25"/>
        <v>I</v>
      </c>
      <c r="C306" s="43">
        <f t="shared" si="26"/>
        <v>43409.762499999997</v>
      </c>
      <c r="D306" s="21" t="str">
        <f t="shared" si="27"/>
        <v>vis</v>
      </c>
      <c r="E306" s="51">
        <f>VLOOKUP(C306,Active!C$21:E$974,3,FALSE)</f>
        <v>-453.99881069253723</v>
      </c>
      <c r="F306" s="5" t="s">
        <v>1317</v>
      </c>
      <c r="G306" s="21" t="str">
        <f t="shared" si="28"/>
        <v>43409.7625</v>
      </c>
      <c r="H306" s="43">
        <f t="shared" si="29"/>
        <v>-454</v>
      </c>
      <c r="I306" s="52" t="s">
        <v>3727</v>
      </c>
      <c r="J306" s="53" t="s">
        <v>3728</v>
      </c>
      <c r="K306" s="52">
        <v>-454</v>
      </c>
      <c r="L306" s="52" t="s">
        <v>3729</v>
      </c>
      <c r="M306" s="53" t="s">
        <v>105</v>
      </c>
      <c r="N306" s="53"/>
      <c r="O306" s="54" t="s">
        <v>2057</v>
      </c>
      <c r="P306" s="54" t="s">
        <v>2437</v>
      </c>
    </row>
    <row r="307" spans="1:16" ht="13.5" thickBot="1" x14ac:dyDescent="0.25">
      <c r="A307" s="43" t="str">
        <f t="shared" si="24"/>
        <v> AA 9.48 </v>
      </c>
      <c r="B307" s="5" t="str">
        <f t="shared" si="25"/>
        <v>I</v>
      </c>
      <c r="C307" s="43">
        <f t="shared" si="26"/>
        <v>43429.697</v>
      </c>
      <c r="D307" s="21" t="str">
        <f t="shared" si="27"/>
        <v>vis</v>
      </c>
      <c r="E307" s="51">
        <f>VLOOKUP(C307,Active!C$21:E$974,3,FALSE)</f>
        <v>-446.00277371369788</v>
      </c>
      <c r="F307" s="5" t="s">
        <v>1317</v>
      </c>
      <c r="G307" s="21" t="str">
        <f t="shared" si="28"/>
        <v>43429.697</v>
      </c>
      <c r="H307" s="43">
        <f t="shared" si="29"/>
        <v>-446</v>
      </c>
      <c r="I307" s="52" t="s">
        <v>3730</v>
      </c>
      <c r="J307" s="53" t="s">
        <v>3731</v>
      </c>
      <c r="K307" s="52">
        <v>-446</v>
      </c>
      <c r="L307" s="52" t="s">
        <v>3233</v>
      </c>
      <c r="M307" s="53" t="s">
        <v>1496</v>
      </c>
      <c r="N307" s="53"/>
      <c r="O307" s="54" t="s">
        <v>49</v>
      </c>
      <c r="P307" s="54" t="s">
        <v>2440</v>
      </c>
    </row>
    <row r="308" spans="1:16" ht="13.5" thickBot="1" x14ac:dyDescent="0.25">
      <c r="A308" s="43" t="str">
        <f t="shared" si="24"/>
        <v> AA 9.48 </v>
      </c>
      <c r="B308" s="5" t="str">
        <f t="shared" si="25"/>
        <v>I</v>
      </c>
      <c r="C308" s="43">
        <f t="shared" si="26"/>
        <v>43429.699000000001</v>
      </c>
      <c r="D308" s="21" t="str">
        <f t="shared" si="27"/>
        <v>vis</v>
      </c>
      <c r="E308" s="51">
        <f>VLOOKUP(C308,Active!C$21:E$974,3,FALSE)</f>
        <v>-446.00197148269331</v>
      </c>
      <c r="F308" s="5" t="s">
        <v>1317</v>
      </c>
      <c r="G308" s="21" t="str">
        <f t="shared" si="28"/>
        <v>43429.6990</v>
      </c>
      <c r="H308" s="43">
        <f t="shared" si="29"/>
        <v>-446</v>
      </c>
      <c r="I308" s="52" t="s">
        <v>3732</v>
      </c>
      <c r="J308" s="53" t="s">
        <v>3733</v>
      </c>
      <c r="K308" s="52">
        <v>-446</v>
      </c>
      <c r="L308" s="52" t="s">
        <v>3734</v>
      </c>
      <c r="M308" s="53" t="s">
        <v>105</v>
      </c>
      <c r="N308" s="53"/>
      <c r="O308" s="54" t="s">
        <v>49</v>
      </c>
      <c r="P308" s="54" t="s">
        <v>2440</v>
      </c>
    </row>
    <row r="309" spans="1:16" ht="13.5" thickBot="1" x14ac:dyDescent="0.25">
      <c r="A309" s="43" t="str">
        <f t="shared" si="24"/>
        <v> SAC 30.105 </v>
      </c>
      <c r="B309" s="5" t="str">
        <f t="shared" si="25"/>
        <v>I</v>
      </c>
      <c r="C309" s="43">
        <f t="shared" si="26"/>
        <v>43439.659</v>
      </c>
      <c r="D309" s="21" t="str">
        <f t="shared" si="27"/>
        <v>vis</v>
      </c>
      <c r="E309" s="51">
        <f>VLOOKUP(C309,Active!C$21:E$974,3,FALSE)</f>
        <v>-442.0068610806656</v>
      </c>
      <c r="F309" s="5" t="s">
        <v>1317</v>
      </c>
      <c r="G309" s="21" t="str">
        <f t="shared" si="28"/>
        <v>43439.659</v>
      </c>
      <c r="H309" s="43">
        <f t="shared" si="29"/>
        <v>-442</v>
      </c>
      <c r="I309" s="52" t="s">
        <v>3738</v>
      </c>
      <c r="J309" s="53" t="s">
        <v>3739</v>
      </c>
      <c r="K309" s="52">
        <v>-442</v>
      </c>
      <c r="L309" s="52" t="s">
        <v>250</v>
      </c>
      <c r="M309" s="53" t="s">
        <v>1496</v>
      </c>
      <c r="N309" s="53"/>
      <c r="O309" s="54" t="s">
        <v>2057</v>
      </c>
      <c r="P309" s="54" t="s">
        <v>2437</v>
      </c>
    </row>
    <row r="310" spans="1:16" ht="13.5" thickBot="1" x14ac:dyDescent="0.25">
      <c r="A310" s="43" t="str">
        <f t="shared" si="24"/>
        <v> AA 9.48 </v>
      </c>
      <c r="B310" s="5" t="str">
        <f t="shared" si="25"/>
        <v>I</v>
      </c>
      <c r="C310" s="43">
        <f t="shared" si="26"/>
        <v>43444.659</v>
      </c>
      <c r="D310" s="21" t="str">
        <f t="shared" si="27"/>
        <v>vis</v>
      </c>
      <c r="E310" s="51">
        <f>VLOOKUP(C310,Active!C$21:E$974,3,FALSE)</f>
        <v>-440.00128356960732</v>
      </c>
      <c r="F310" s="5" t="s">
        <v>1317</v>
      </c>
      <c r="G310" s="21" t="str">
        <f t="shared" si="28"/>
        <v>43444.659</v>
      </c>
      <c r="H310" s="43">
        <f t="shared" si="29"/>
        <v>-440</v>
      </c>
      <c r="I310" s="52" t="s">
        <v>3741</v>
      </c>
      <c r="J310" s="53" t="s">
        <v>3742</v>
      </c>
      <c r="K310" s="52">
        <v>-440</v>
      </c>
      <c r="L310" s="52" t="s">
        <v>1491</v>
      </c>
      <c r="M310" s="53" t="s">
        <v>1496</v>
      </c>
      <c r="N310" s="53"/>
      <c r="O310" s="54" t="s">
        <v>49</v>
      </c>
      <c r="P310" s="54" t="s">
        <v>2440</v>
      </c>
    </row>
    <row r="311" spans="1:16" ht="13.5" thickBot="1" x14ac:dyDescent="0.25">
      <c r="A311" s="43" t="str">
        <f t="shared" si="24"/>
        <v> AA 9.48 </v>
      </c>
      <c r="B311" s="5" t="str">
        <f t="shared" si="25"/>
        <v>I</v>
      </c>
      <c r="C311" s="43">
        <f t="shared" si="26"/>
        <v>43459.616499999996</v>
      </c>
      <c r="D311" s="21" t="str">
        <f t="shared" si="27"/>
        <v>vis</v>
      </c>
      <c r="E311" s="51">
        <f>VLOOKUP(C311,Active!C$21:E$974,3,FALSE)</f>
        <v>-434.00159844527786</v>
      </c>
      <c r="F311" s="5" t="s">
        <v>1317</v>
      </c>
      <c r="G311" s="21" t="str">
        <f t="shared" si="28"/>
        <v>43459.6165</v>
      </c>
      <c r="H311" s="43">
        <f t="shared" si="29"/>
        <v>-434</v>
      </c>
      <c r="I311" s="52" t="s">
        <v>3743</v>
      </c>
      <c r="J311" s="53" t="s">
        <v>3744</v>
      </c>
      <c r="K311" s="52">
        <v>-434</v>
      </c>
      <c r="L311" s="52" t="s">
        <v>3687</v>
      </c>
      <c r="M311" s="53" t="s">
        <v>105</v>
      </c>
      <c r="N311" s="53"/>
      <c r="O311" s="54" t="s">
        <v>49</v>
      </c>
      <c r="P311" s="54" t="s">
        <v>2440</v>
      </c>
    </row>
    <row r="312" spans="1:16" ht="13.5" thickBot="1" x14ac:dyDescent="0.25">
      <c r="A312" s="43" t="str">
        <f t="shared" si="24"/>
        <v>IBVS 501 </v>
      </c>
      <c r="B312" s="5" t="str">
        <f t="shared" si="25"/>
        <v>I</v>
      </c>
      <c r="C312" s="43">
        <f t="shared" si="26"/>
        <v>43509.482000000004</v>
      </c>
      <c r="D312" s="21" t="str">
        <f t="shared" si="27"/>
        <v>vis</v>
      </c>
      <c r="E312" s="51">
        <f>VLOOKUP(C312,Active!C$21:E$974,3,FALSE)</f>
        <v>-413.99977336973996</v>
      </c>
      <c r="F312" s="5" t="s">
        <v>1317</v>
      </c>
      <c r="G312" s="21" t="str">
        <f t="shared" si="28"/>
        <v>43509.482</v>
      </c>
      <c r="H312" s="43">
        <f t="shared" si="29"/>
        <v>-414</v>
      </c>
      <c r="I312" s="52" t="s">
        <v>3745</v>
      </c>
      <c r="J312" s="53" t="s">
        <v>3746</v>
      </c>
      <c r="K312" s="52">
        <v>-414</v>
      </c>
      <c r="L312" s="52" t="s">
        <v>215</v>
      </c>
      <c r="M312" s="53" t="s">
        <v>1496</v>
      </c>
      <c r="N312" s="53"/>
      <c r="O312" s="54" t="s">
        <v>2453</v>
      </c>
      <c r="P312" s="55" t="s">
        <v>2454</v>
      </c>
    </row>
    <row r="313" spans="1:16" ht="13.5" thickBot="1" x14ac:dyDescent="0.25">
      <c r="A313" s="43" t="str">
        <f t="shared" si="24"/>
        <v> PDAO 14 </v>
      </c>
      <c r="B313" s="5" t="str">
        <f t="shared" si="25"/>
        <v>I</v>
      </c>
      <c r="C313" s="43">
        <f t="shared" si="26"/>
        <v>43514.461000000003</v>
      </c>
      <c r="D313" s="21" t="str">
        <f t="shared" si="27"/>
        <v>vis</v>
      </c>
      <c r="E313" s="51">
        <f>VLOOKUP(C313,Active!C$21:E$974,3,FALSE)</f>
        <v>-412.00261928422839</v>
      </c>
      <c r="F313" s="5" t="s">
        <v>1317</v>
      </c>
      <c r="G313" s="21" t="str">
        <f t="shared" si="28"/>
        <v>43514.461</v>
      </c>
      <c r="H313" s="43">
        <f t="shared" si="29"/>
        <v>-412</v>
      </c>
      <c r="I313" s="52" t="s">
        <v>3751</v>
      </c>
      <c r="J313" s="53" t="s">
        <v>3752</v>
      </c>
      <c r="K313" s="52">
        <v>-412</v>
      </c>
      <c r="L313" s="52" t="s">
        <v>3233</v>
      </c>
      <c r="M313" s="53" t="s">
        <v>1496</v>
      </c>
      <c r="N313" s="53" t="s">
        <v>106</v>
      </c>
      <c r="O313" s="54" t="s">
        <v>107</v>
      </c>
      <c r="P313" s="54" t="s">
        <v>108</v>
      </c>
    </row>
    <row r="314" spans="1:16" ht="13.5" thickBot="1" x14ac:dyDescent="0.25">
      <c r="A314" s="43" t="str">
        <f t="shared" si="24"/>
        <v>IBVS 501 </v>
      </c>
      <c r="B314" s="5" t="str">
        <f t="shared" si="25"/>
        <v>I</v>
      </c>
      <c r="C314" s="43">
        <f t="shared" si="26"/>
        <v>43544.370999999999</v>
      </c>
      <c r="D314" s="21" t="str">
        <f t="shared" si="27"/>
        <v>vis</v>
      </c>
      <c r="E314" s="51">
        <f>VLOOKUP(C314,Active!C$21:E$974,3,FALSE)</f>
        <v>-400.00525461307944</v>
      </c>
      <c r="F314" s="5" t="s">
        <v>1317</v>
      </c>
      <c r="G314" s="21" t="str">
        <f t="shared" si="28"/>
        <v>43544.371</v>
      </c>
      <c r="H314" s="43">
        <f t="shared" si="29"/>
        <v>-400</v>
      </c>
      <c r="I314" s="52" t="s">
        <v>3753</v>
      </c>
      <c r="J314" s="53" t="s">
        <v>3754</v>
      </c>
      <c r="K314" s="52">
        <v>-400</v>
      </c>
      <c r="L314" s="52" t="s">
        <v>2486</v>
      </c>
      <c r="M314" s="53" t="s">
        <v>1496</v>
      </c>
      <c r="N314" s="53"/>
      <c r="O314" s="54" t="s">
        <v>2453</v>
      </c>
      <c r="P314" s="55" t="s">
        <v>2454</v>
      </c>
    </row>
    <row r="315" spans="1:16" ht="13.5" thickBot="1" x14ac:dyDescent="0.25">
      <c r="A315" s="43" t="str">
        <f t="shared" si="24"/>
        <v>IBVS 501 </v>
      </c>
      <c r="B315" s="5" t="str">
        <f t="shared" si="25"/>
        <v>I</v>
      </c>
      <c r="C315" s="43">
        <f t="shared" si="26"/>
        <v>43544.381999999998</v>
      </c>
      <c r="D315" s="21" t="str">
        <f t="shared" si="27"/>
        <v>vis</v>
      </c>
      <c r="E315" s="51">
        <f>VLOOKUP(C315,Active!C$21:E$974,3,FALSE)</f>
        <v>-400.00084234255564</v>
      </c>
      <c r="F315" s="5" t="s">
        <v>1317</v>
      </c>
      <c r="G315" s="21" t="str">
        <f t="shared" si="28"/>
        <v>43544.382</v>
      </c>
      <c r="H315" s="43">
        <f t="shared" si="29"/>
        <v>-400</v>
      </c>
      <c r="I315" s="52" t="s">
        <v>3755</v>
      </c>
      <c r="J315" s="53" t="s">
        <v>3756</v>
      </c>
      <c r="K315" s="52">
        <v>-400</v>
      </c>
      <c r="L315" s="52" t="s">
        <v>3601</v>
      </c>
      <c r="M315" s="53" t="s">
        <v>1496</v>
      </c>
      <c r="N315" s="53"/>
      <c r="O315" s="54" t="s">
        <v>2453</v>
      </c>
      <c r="P315" s="55" t="s">
        <v>2454</v>
      </c>
    </row>
    <row r="316" spans="1:16" ht="13.5" thickBot="1" x14ac:dyDescent="0.25">
      <c r="A316" s="43" t="str">
        <f t="shared" si="24"/>
        <v>IBVS 501 </v>
      </c>
      <c r="B316" s="5" t="str">
        <f t="shared" si="25"/>
        <v>I</v>
      </c>
      <c r="C316" s="43">
        <f t="shared" si="26"/>
        <v>43549.366000000002</v>
      </c>
      <c r="D316" s="21" t="str">
        <f t="shared" si="27"/>
        <v>vis</v>
      </c>
      <c r="E316" s="51">
        <f>VLOOKUP(C316,Active!C$21:E$974,3,FALSE)</f>
        <v>-398.0016826795312</v>
      </c>
      <c r="F316" s="5" t="s">
        <v>1317</v>
      </c>
      <c r="G316" s="21" t="str">
        <f t="shared" si="28"/>
        <v>43549.366</v>
      </c>
      <c r="H316" s="43">
        <f t="shared" si="29"/>
        <v>-398</v>
      </c>
      <c r="I316" s="52" t="s">
        <v>3757</v>
      </c>
      <c r="J316" s="53" t="s">
        <v>3758</v>
      </c>
      <c r="K316" s="52">
        <v>-398</v>
      </c>
      <c r="L316" s="52" t="s">
        <v>255</v>
      </c>
      <c r="M316" s="53" t="s">
        <v>1496</v>
      </c>
      <c r="N316" s="53"/>
      <c r="O316" s="54" t="s">
        <v>2453</v>
      </c>
      <c r="P316" s="55" t="s">
        <v>2454</v>
      </c>
    </row>
    <row r="317" spans="1:16" ht="13.5" thickBot="1" x14ac:dyDescent="0.25">
      <c r="A317" s="43" t="str">
        <f t="shared" si="24"/>
        <v> AA 10.69 </v>
      </c>
      <c r="B317" s="5" t="str">
        <f t="shared" si="25"/>
        <v>I</v>
      </c>
      <c r="C317" s="43">
        <f t="shared" si="26"/>
        <v>43549.366699999999</v>
      </c>
      <c r="D317" s="21" t="str">
        <f t="shared" si="27"/>
        <v>vis</v>
      </c>
      <c r="E317" s="51">
        <f>VLOOKUP(C317,Active!C$21:E$974,3,FALSE)</f>
        <v>-398.00140189868091</v>
      </c>
      <c r="F317" s="5" t="s">
        <v>1317</v>
      </c>
      <c r="G317" s="21" t="str">
        <f t="shared" si="28"/>
        <v>43549.3667</v>
      </c>
      <c r="H317" s="43">
        <f t="shared" si="29"/>
        <v>-398</v>
      </c>
      <c r="I317" s="52" t="s">
        <v>3759</v>
      </c>
      <c r="J317" s="53" t="s">
        <v>3760</v>
      </c>
      <c r="K317" s="52">
        <v>-398</v>
      </c>
      <c r="L317" s="52" t="s">
        <v>3761</v>
      </c>
      <c r="M317" s="53" t="s">
        <v>105</v>
      </c>
      <c r="N317" s="53"/>
      <c r="O317" s="54" t="s">
        <v>49</v>
      </c>
      <c r="P317" s="54" t="s">
        <v>2470</v>
      </c>
    </row>
    <row r="318" spans="1:16" ht="13.5" thickBot="1" x14ac:dyDescent="0.25">
      <c r="A318" s="43" t="str">
        <f t="shared" si="24"/>
        <v>IBVS 501 </v>
      </c>
      <c r="B318" s="5" t="str">
        <f t="shared" si="25"/>
        <v>I</v>
      </c>
      <c r="C318" s="43">
        <f t="shared" si="26"/>
        <v>43574.259299999998</v>
      </c>
      <c r="D318" s="21" t="str">
        <f t="shared" si="27"/>
        <v>vis</v>
      </c>
      <c r="E318" s="51">
        <f>VLOOKUP(C318,Active!C$21:E$974,3,FALSE)</f>
        <v>-388.01659414832744</v>
      </c>
      <c r="F318" s="5" t="s">
        <v>1317</v>
      </c>
      <c r="G318" s="21" t="str">
        <f t="shared" si="28"/>
        <v>43574.2593</v>
      </c>
      <c r="H318" s="43">
        <f t="shared" si="29"/>
        <v>-388</v>
      </c>
      <c r="I318" s="52" t="s">
        <v>3766</v>
      </c>
      <c r="J318" s="53" t="s">
        <v>3767</v>
      </c>
      <c r="K318" s="52">
        <v>-388</v>
      </c>
      <c r="L318" s="52" t="s">
        <v>3768</v>
      </c>
      <c r="M318" s="53" t="s">
        <v>105</v>
      </c>
      <c r="N318" s="53"/>
      <c r="O318" s="54" t="s">
        <v>2453</v>
      </c>
      <c r="P318" s="55" t="s">
        <v>2454</v>
      </c>
    </row>
    <row r="319" spans="1:16" ht="13.5" thickBot="1" x14ac:dyDescent="0.25">
      <c r="A319" s="43" t="str">
        <f t="shared" si="24"/>
        <v> AA 13.79 </v>
      </c>
      <c r="B319" s="5" t="str">
        <f t="shared" si="25"/>
        <v>I</v>
      </c>
      <c r="C319" s="43">
        <f t="shared" si="26"/>
        <v>43626.654000000002</v>
      </c>
      <c r="D319" s="21" t="str">
        <f t="shared" si="27"/>
        <v>vis</v>
      </c>
      <c r="E319" s="51">
        <f>VLOOKUP(C319,Active!C$21:E$974,3,FALSE)</f>
        <v>-367.00026774459695</v>
      </c>
      <c r="F319" s="5" t="s">
        <v>1317</v>
      </c>
      <c r="G319" s="21" t="str">
        <f t="shared" si="28"/>
        <v>43626.654</v>
      </c>
      <c r="H319" s="43">
        <f t="shared" si="29"/>
        <v>-367</v>
      </c>
      <c r="I319" s="52" t="s">
        <v>3771</v>
      </c>
      <c r="J319" s="53" t="s">
        <v>3772</v>
      </c>
      <c r="K319" s="52">
        <v>-367</v>
      </c>
      <c r="L319" s="52" t="s">
        <v>227</v>
      </c>
      <c r="M319" s="53" t="s">
        <v>1496</v>
      </c>
      <c r="N319" s="53"/>
      <c r="O319" s="54" t="s">
        <v>49</v>
      </c>
      <c r="P319" s="54" t="s">
        <v>2477</v>
      </c>
    </row>
    <row r="320" spans="1:16" ht="13.5" thickBot="1" x14ac:dyDescent="0.25">
      <c r="A320" s="43" t="str">
        <f t="shared" si="24"/>
        <v>BAVM 15 </v>
      </c>
      <c r="B320" s="5" t="str">
        <f t="shared" si="25"/>
        <v>I</v>
      </c>
      <c r="C320" s="43">
        <f t="shared" si="26"/>
        <v>43631.637000000002</v>
      </c>
      <c r="D320" s="21" t="str">
        <f t="shared" si="27"/>
        <v>vis</v>
      </c>
      <c r="E320" s="51">
        <f>VLOOKUP(C320,Active!C$21:E$974,3,FALSE)</f>
        <v>-365.00150919707625</v>
      </c>
      <c r="F320" s="5" t="s">
        <v>1317</v>
      </c>
      <c r="G320" s="21" t="str">
        <f t="shared" si="28"/>
        <v>43631.637</v>
      </c>
      <c r="H320" s="43">
        <f t="shared" si="29"/>
        <v>-365</v>
      </c>
      <c r="I320" s="52" t="s">
        <v>3773</v>
      </c>
      <c r="J320" s="53" t="s">
        <v>3774</v>
      </c>
      <c r="K320" s="52">
        <v>-365</v>
      </c>
      <c r="L320" s="52" t="s">
        <v>255</v>
      </c>
      <c r="M320" s="53" t="s">
        <v>1496</v>
      </c>
      <c r="N320" s="53"/>
      <c r="O320" s="54" t="s">
        <v>262</v>
      </c>
      <c r="P320" s="55" t="s">
        <v>2480</v>
      </c>
    </row>
    <row r="321" spans="1:16" ht="13.5" thickBot="1" x14ac:dyDescent="0.25">
      <c r="A321" s="43" t="str">
        <f t="shared" si="24"/>
        <v>BAVM 15 </v>
      </c>
      <c r="B321" s="5" t="str">
        <f t="shared" si="25"/>
        <v>I</v>
      </c>
      <c r="C321" s="43">
        <f t="shared" si="26"/>
        <v>43671.533000000003</v>
      </c>
      <c r="D321" s="21" t="str">
        <f t="shared" si="27"/>
        <v>vis</v>
      </c>
      <c r="E321" s="51">
        <f>VLOOKUP(C321,Active!C$21:E$974,3,FALSE)</f>
        <v>-348.99860512083995</v>
      </c>
      <c r="F321" s="5" t="s">
        <v>1317</v>
      </c>
      <c r="G321" s="21" t="str">
        <f t="shared" si="28"/>
        <v>43671.533</v>
      </c>
      <c r="H321" s="43">
        <f t="shared" si="29"/>
        <v>-349</v>
      </c>
      <c r="I321" s="52" t="s">
        <v>3779</v>
      </c>
      <c r="J321" s="53" t="s">
        <v>3780</v>
      </c>
      <c r="K321" s="52">
        <v>-349</v>
      </c>
      <c r="L321" s="52" t="s">
        <v>223</v>
      </c>
      <c r="M321" s="53" t="s">
        <v>1496</v>
      </c>
      <c r="N321" s="53"/>
      <c r="O321" s="54" t="s">
        <v>311</v>
      </c>
      <c r="P321" s="55" t="s">
        <v>2480</v>
      </c>
    </row>
    <row r="322" spans="1:16" ht="13.5" thickBot="1" x14ac:dyDescent="0.25">
      <c r="A322" s="43" t="str">
        <f t="shared" si="24"/>
        <v>BAVM 15 </v>
      </c>
      <c r="B322" s="5" t="str">
        <f t="shared" si="25"/>
        <v>I</v>
      </c>
      <c r="C322" s="43">
        <f t="shared" si="26"/>
        <v>43706.42</v>
      </c>
      <c r="D322" s="21" t="str">
        <f t="shared" si="27"/>
        <v>vis</v>
      </c>
      <c r="E322" s="51">
        <f>VLOOKUP(C322,Active!C$21:E$974,3,FALSE)</f>
        <v>-335.00488859518401</v>
      </c>
      <c r="F322" s="5" t="s">
        <v>1317</v>
      </c>
      <c r="G322" s="21" t="str">
        <f t="shared" si="28"/>
        <v>43706.420</v>
      </c>
      <c r="H322" s="43">
        <f t="shared" si="29"/>
        <v>-335</v>
      </c>
      <c r="I322" s="52" t="s">
        <v>3786</v>
      </c>
      <c r="J322" s="53" t="s">
        <v>3787</v>
      </c>
      <c r="K322" s="52">
        <v>-335</v>
      </c>
      <c r="L322" s="52" t="s">
        <v>261</v>
      </c>
      <c r="M322" s="53" t="s">
        <v>1496</v>
      </c>
      <c r="N322" s="53"/>
      <c r="O322" s="54" t="s">
        <v>304</v>
      </c>
      <c r="P322" s="55" t="s">
        <v>2480</v>
      </c>
    </row>
    <row r="323" spans="1:16" ht="13.5" thickBot="1" x14ac:dyDescent="0.25">
      <c r="A323" s="43" t="str">
        <f t="shared" si="24"/>
        <v> SCA 8.244 </v>
      </c>
      <c r="B323" s="5" t="str">
        <f t="shared" si="25"/>
        <v>I</v>
      </c>
      <c r="C323" s="43">
        <f t="shared" si="26"/>
        <v>43706.434000000001</v>
      </c>
      <c r="D323" s="21" t="str">
        <f t="shared" si="27"/>
        <v>vis</v>
      </c>
      <c r="E323" s="51">
        <f>VLOOKUP(C323,Active!C$21:E$974,3,FALSE)</f>
        <v>-334.99927297815191</v>
      </c>
      <c r="F323" s="5" t="s">
        <v>1317</v>
      </c>
      <c r="G323" s="21" t="str">
        <f t="shared" si="28"/>
        <v>43706.434</v>
      </c>
      <c r="H323" s="43">
        <f t="shared" si="29"/>
        <v>-335</v>
      </c>
      <c r="I323" s="52" t="s">
        <v>3789</v>
      </c>
      <c r="J323" s="53" t="s">
        <v>3790</v>
      </c>
      <c r="K323" s="52">
        <v>-335</v>
      </c>
      <c r="L323" s="52" t="s">
        <v>245</v>
      </c>
      <c r="M323" s="53" t="s">
        <v>1496</v>
      </c>
      <c r="N323" s="53"/>
      <c r="O323" s="54" t="s">
        <v>239</v>
      </c>
      <c r="P323" s="54" t="s">
        <v>2490</v>
      </c>
    </row>
    <row r="324" spans="1:16" ht="13.5" thickBot="1" x14ac:dyDescent="0.25">
      <c r="A324" s="43" t="str">
        <f t="shared" si="24"/>
        <v> BRNO 6 </v>
      </c>
      <c r="B324" s="5" t="str">
        <f t="shared" si="25"/>
        <v>I</v>
      </c>
      <c r="C324" s="43">
        <f t="shared" si="26"/>
        <v>43711.42</v>
      </c>
      <c r="D324" s="21" t="str">
        <f t="shared" si="27"/>
        <v>vis</v>
      </c>
      <c r="E324" s="51">
        <f>VLOOKUP(C324,Active!C$21:E$974,3,FALSE)</f>
        <v>-332.99931108412579</v>
      </c>
      <c r="F324" s="5" t="s">
        <v>1317</v>
      </c>
      <c r="G324" s="21" t="str">
        <f t="shared" si="28"/>
        <v>43711.420</v>
      </c>
      <c r="H324" s="43">
        <f t="shared" si="29"/>
        <v>-333</v>
      </c>
      <c r="I324" s="52" t="s">
        <v>3791</v>
      </c>
      <c r="J324" s="53" t="s">
        <v>3792</v>
      </c>
      <c r="K324" s="52">
        <v>-333</v>
      </c>
      <c r="L324" s="52" t="s">
        <v>245</v>
      </c>
      <c r="M324" s="53" t="s">
        <v>1496</v>
      </c>
      <c r="N324" s="53"/>
      <c r="O324" s="54" t="s">
        <v>2494</v>
      </c>
      <c r="P324" s="54" t="s">
        <v>2495</v>
      </c>
    </row>
    <row r="325" spans="1:16" ht="13.5" thickBot="1" x14ac:dyDescent="0.25">
      <c r="A325" s="43" t="str">
        <f t="shared" si="24"/>
        <v> BRNO 6 </v>
      </c>
      <c r="B325" s="5" t="str">
        <f t="shared" si="25"/>
        <v>I</v>
      </c>
      <c r="C325" s="43">
        <f t="shared" si="26"/>
        <v>43753.794000000002</v>
      </c>
      <c r="D325" s="21" t="str">
        <f t="shared" si="27"/>
        <v>vis</v>
      </c>
      <c r="E325" s="51">
        <f>VLOOKUP(C325,Active!C$21:E$974,3,FALSE)</f>
        <v>-316.00244279340791</v>
      </c>
      <c r="F325" s="5" t="s">
        <v>1317</v>
      </c>
      <c r="G325" s="21" t="str">
        <f t="shared" si="28"/>
        <v>43753.794</v>
      </c>
      <c r="H325" s="43">
        <f t="shared" si="29"/>
        <v>-316</v>
      </c>
      <c r="I325" s="52" t="s">
        <v>3798</v>
      </c>
      <c r="J325" s="53" t="s">
        <v>3799</v>
      </c>
      <c r="K325" s="52">
        <v>-316</v>
      </c>
      <c r="L325" s="52" t="s">
        <v>266</v>
      </c>
      <c r="M325" s="53" t="s">
        <v>1496</v>
      </c>
      <c r="N325" s="53"/>
      <c r="O325" s="54" t="s">
        <v>2494</v>
      </c>
      <c r="P325" s="54" t="s">
        <v>2495</v>
      </c>
    </row>
    <row r="326" spans="1:16" ht="13.5" thickBot="1" x14ac:dyDescent="0.25">
      <c r="A326" s="43" t="str">
        <f t="shared" si="24"/>
        <v>BAVM 15 </v>
      </c>
      <c r="B326" s="5" t="str">
        <f t="shared" si="25"/>
        <v>I</v>
      </c>
      <c r="C326" s="43">
        <f t="shared" si="26"/>
        <v>43753.798300000002</v>
      </c>
      <c r="D326" s="21" t="str">
        <f t="shared" si="27"/>
        <v>vis</v>
      </c>
      <c r="E326" s="51">
        <f>VLOOKUP(C326,Active!C$21:E$974,3,FALSE)</f>
        <v>-316.00071799674822</v>
      </c>
      <c r="F326" s="5" t="s">
        <v>1317</v>
      </c>
      <c r="G326" s="21" t="str">
        <f t="shared" si="28"/>
        <v>43753.7983</v>
      </c>
      <c r="H326" s="43">
        <f t="shared" si="29"/>
        <v>-316</v>
      </c>
      <c r="I326" s="52" t="s">
        <v>3800</v>
      </c>
      <c r="J326" s="53" t="s">
        <v>3801</v>
      </c>
      <c r="K326" s="52">
        <v>-316</v>
      </c>
      <c r="L326" s="52" t="s">
        <v>3802</v>
      </c>
      <c r="M326" s="53" t="s">
        <v>105</v>
      </c>
      <c r="N326" s="53"/>
      <c r="O326" s="54" t="s">
        <v>267</v>
      </c>
      <c r="P326" s="55" t="s">
        <v>2480</v>
      </c>
    </row>
    <row r="327" spans="1:16" ht="13.5" thickBot="1" x14ac:dyDescent="0.25">
      <c r="A327" s="43" t="str">
        <f t="shared" si="24"/>
        <v>BAVM 15 </v>
      </c>
      <c r="B327" s="5" t="str">
        <f t="shared" si="25"/>
        <v>I</v>
      </c>
      <c r="C327" s="43">
        <f t="shared" si="26"/>
        <v>43778.724000000002</v>
      </c>
      <c r="D327" s="21" t="str">
        <f t="shared" si="27"/>
        <v>vis</v>
      </c>
      <c r="E327" s="51">
        <f>VLOOKUP(C327,Active!C$21:E$974,3,FALSE)</f>
        <v>-306.00263332327137</v>
      </c>
      <c r="F327" s="5" t="s">
        <v>1317</v>
      </c>
      <c r="G327" s="21" t="str">
        <f t="shared" si="28"/>
        <v>43778.724</v>
      </c>
      <c r="H327" s="43">
        <f t="shared" si="29"/>
        <v>-306</v>
      </c>
      <c r="I327" s="52" t="s">
        <v>3803</v>
      </c>
      <c r="J327" s="53" t="s">
        <v>3804</v>
      </c>
      <c r="K327" s="52">
        <v>-306</v>
      </c>
      <c r="L327" s="52" t="s">
        <v>3233</v>
      </c>
      <c r="M327" s="53" t="s">
        <v>1496</v>
      </c>
      <c r="N327" s="53"/>
      <c r="O327" s="54" t="s">
        <v>2503</v>
      </c>
      <c r="P327" s="55" t="s">
        <v>2480</v>
      </c>
    </row>
    <row r="328" spans="1:16" ht="13.5" thickBot="1" x14ac:dyDescent="0.25">
      <c r="A328" s="43" t="str">
        <f t="shared" si="24"/>
        <v>BAVM 15 </v>
      </c>
      <c r="B328" s="5" t="str">
        <f t="shared" si="25"/>
        <v>I</v>
      </c>
      <c r="C328" s="43">
        <f t="shared" si="26"/>
        <v>43778.728300000002</v>
      </c>
      <c r="D328" s="21" t="str">
        <f t="shared" si="27"/>
        <v>vis</v>
      </c>
      <c r="E328" s="51">
        <f>VLOOKUP(C328,Active!C$21:E$974,3,FALSE)</f>
        <v>-306.00090852661162</v>
      </c>
      <c r="F328" s="5" t="s">
        <v>1317</v>
      </c>
      <c r="G328" s="21" t="str">
        <f t="shared" si="28"/>
        <v>43778.7283</v>
      </c>
      <c r="H328" s="43">
        <f t="shared" si="29"/>
        <v>-306</v>
      </c>
      <c r="I328" s="52" t="s">
        <v>3805</v>
      </c>
      <c r="J328" s="53" t="s">
        <v>3806</v>
      </c>
      <c r="K328" s="52">
        <v>-306</v>
      </c>
      <c r="L328" s="52" t="s">
        <v>3715</v>
      </c>
      <c r="M328" s="53" t="s">
        <v>105</v>
      </c>
      <c r="N328" s="53"/>
      <c r="O328" s="54" t="s">
        <v>263</v>
      </c>
      <c r="P328" s="55" t="s">
        <v>2480</v>
      </c>
    </row>
    <row r="329" spans="1:16" ht="13.5" thickBot="1" x14ac:dyDescent="0.25">
      <c r="A329" s="43" t="str">
        <f t="shared" si="24"/>
        <v> BRNO 6 </v>
      </c>
      <c r="B329" s="5" t="str">
        <f t="shared" si="25"/>
        <v>I</v>
      </c>
      <c r="C329" s="43">
        <f t="shared" si="26"/>
        <v>43798.667999999998</v>
      </c>
      <c r="D329" s="21" t="str">
        <f t="shared" si="27"/>
        <v>vis</v>
      </c>
      <c r="E329" s="51">
        <f>VLOOKUP(C329,Active!C$21:E$974,3,FALSE)</f>
        <v>-298.00278574716384</v>
      </c>
      <c r="F329" s="5" t="s">
        <v>1317</v>
      </c>
      <c r="G329" s="21" t="str">
        <f t="shared" si="28"/>
        <v>43798.668</v>
      </c>
      <c r="H329" s="43">
        <f t="shared" si="29"/>
        <v>-298</v>
      </c>
      <c r="I329" s="52" t="s">
        <v>3807</v>
      </c>
      <c r="J329" s="53" t="s">
        <v>3808</v>
      </c>
      <c r="K329" s="52">
        <v>-298</v>
      </c>
      <c r="L329" s="52" t="s">
        <v>3233</v>
      </c>
      <c r="M329" s="53" t="s">
        <v>1496</v>
      </c>
      <c r="N329" s="53"/>
      <c r="O329" s="54" t="s">
        <v>2507</v>
      </c>
      <c r="P329" s="54" t="s">
        <v>2495</v>
      </c>
    </row>
    <row r="330" spans="1:16" ht="13.5" thickBot="1" x14ac:dyDescent="0.25">
      <c r="A330" s="43" t="str">
        <f t="shared" si="24"/>
        <v> SCA 8.244 </v>
      </c>
      <c r="B330" s="5" t="str">
        <f t="shared" si="25"/>
        <v>I</v>
      </c>
      <c r="C330" s="43">
        <f t="shared" si="26"/>
        <v>43823.601000000002</v>
      </c>
      <c r="D330" s="21" t="str">
        <f t="shared" si="27"/>
        <v>vis</v>
      </c>
      <c r="E330" s="51">
        <f>VLOOKUP(C330,Active!C$21:E$974,3,FALSE)</f>
        <v>-288.00177293051894</v>
      </c>
      <c r="F330" s="5" t="s">
        <v>1317</v>
      </c>
      <c r="G330" s="21" t="str">
        <f t="shared" si="28"/>
        <v>43823.601</v>
      </c>
      <c r="H330" s="43">
        <f t="shared" si="29"/>
        <v>-288</v>
      </c>
      <c r="I330" s="52" t="s">
        <v>3809</v>
      </c>
      <c r="J330" s="53" t="s">
        <v>3810</v>
      </c>
      <c r="K330" s="52">
        <v>-288</v>
      </c>
      <c r="L330" s="52" t="s">
        <v>255</v>
      </c>
      <c r="M330" s="53" t="s">
        <v>1496</v>
      </c>
      <c r="N330" s="53"/>
      <c r="O330" s="54" t="s">
        <v>239</v>
      </c>
      <c r="P330" s="54" t="s">
        <v>2490</v>
      </c>
    </row>
    <row r="331" spans="1:16" ht="13.5" thickBot="1" x14ac:dyDescent="0.25">
      <c r="A331" s="43" t="str">
        <f t="shared" ref="A331:A394" si="30">P331</f>
        <v> SCA 8.244 </v>
      </c>
      <c r="B331" s="5" t="str">
        <f t="shared" ref="B331:B394" si="31">IF(H331=INT(H331),"I","II")</f>
        <v>I</v>
      </c>
      <c r="C331" s="43">
        <f t="shared" ref="C331:C394" si="32">1*G331</f>
        <v>43828.593000000001</v>
      </c>
      <c r="D331" s="21" t="str">
        <f t="shared" ref="D331:D394" si="33">VLOOKUP(F331,I$1:J$5,2,FALSE)</f>
        <v>vis</v>
      </c>
      <c r="E331" s="51">
        <f>VLOOKUP(C331,Active!C$21:E$974,3,FALSE)</f>
        <v>-285.99940434347906</v>
      </c>
      <c r="F331" s="5" t="s">
        <v>1317</v>
      </c>
      <c r="G331" s="21" t="str">
        <f t="shared" ref="G331:G394" si="34">MID(I331,3,LEN(I331)-3)</f>
        <v>43828.593</v>
      </c>
      <c r="H331" s="43">
        <f t="shared" ref="H331:H394" si="35">1*K331</f>
        <v>-286</v>
      </c>
      <c r="I331" s="52" t="s">
        <v>3811</v>
      </c>
      <c r="J331" s="53" t="s">
        <v>3812</v>
      </c>
      <c r="K331" s="52">
        <v>-286</v>
      </c>
      <c r="L331" s="52" t="s">
        <v>215</v>
      </c>
      <c r="M331" s="53" t="s">
        <v>1496</v>
      </c>
      <c r="N331" s="53"/>
      <c r="O331" s="54" t="s">
        <v>239</v>
      </c>
      <c r="P331" s="54" t="s">
        <v>2490</v>
      </c>
    </row>
    <row r="332" spans="1:16" ht="13.5" thickBot="1" x14ac:dyDescent="0.25">
      <c r="A332" s="43" t="str">
        <f t="shared" si="30"/>
        <v>BAVM 15 </v>
      </c>
      <c r="B332" s="5" t="str">
        <f t="shared" si="31"/>
        <v>I</v>
      </c>
      <c r="C332" s="43">
        <f t="shared" si="32"/>
        <v>43838.555999999997</v>
      </c>
      <c r="D332" s="21" t="str">
        <f t="shared" si="33"/>
        <v>vis</v>
      </c>
      <c r="E332" s="51">
        <f>VLOOKUP(C332,Active!C$21:E$974,3,FALSE)</f>
        <v>-282.00309059494595</v>
      </c>
      <c r="F332" s="5" t="s">
        <v>1317</v>
      </c>
      <c r="G332" s="21" t="str">
        <f t="shared" si="34"/>
        <v>43838.556</v>
      </c>
      <c r="H332" s="43">
        <f t="shared" si="35"/>
        <v>-282</v>
      </c>
      <c r="I332" s="52" t="s">
        <v>3814</v>
      </c>
      <c r="J332" s="53" t="s">
        <v>3815</v>
      </c>
      <c r="K332" s="52">
        <v>-282</v>
      </c>
      <c r="L332" s="52" t="s">
        <v>3225</v>
      </c>
      <c r="M332" s="53" t="s">
        <v>1496</v>
      </c>
      <c r="N332" s="53"/>
      <c r="O332" s="54" t="s">
        <v>2516</v>
      </c>
      <c r="P332" s="55" t="s">
        <v>2480</v>
      </c>
    </row>
    <row r="333" spans="1:16" ht="13.5" thickBot="1" x14ac:dyDescent="0.25">
      <c r="A333" s="43" t="str">
        <f t="shared" si="30"/>
        <v>BAVM 15 </v>
      </c>
      <c r="B333" s="5" t="str">
        <f t="shared" si="31"/>
        <v>I</v>
      </c>
      <c r="C333" s="43">
        <f t="shared" si="32"/>
        <v>43848.538999999997</v>
      </c>
      <c r="D333" s="21" t="str">
        <f t="shared" si="33"/>
        <v>vis</v>
      </c>
      <c r="E333" s="51">
        <f>VLOOKUP(C333,Active!C$21:E$974,3,FALSE)</f>
        <v>-277.99875453636696</v>
      </c>
      <c r="F333" s="5" t="s">
        <v>1317</v>
      </c>
      <c r="G333" s="21" t="str">
        <f t="shared" si="34"/>
        <v>43848.539</v>
      </c>
      <c r="H333" s="43">
        <f t="shared" si="35"/>
        <v>-278</v>
      </c>
      <c r="I333" s="52" t="s">
        <v>3818</v>
      </c>
      <c r="J333" s="53" t="s">
        <v>3819</v>
      </c>
      <c r="K333" s="52">
        <v>-278</v>
      </c>
      <c r="L333" s="52" t="s">
        <v>223</v>
      </c>
      <c r="M333" s="53" t="s">
        <v>1496</v>
      </c>
      <c r="N333" s="53"/>
      <c r="O333" s="54" t="s">
        <v>2516</v>
      </c>
      <c r="P333" s="55" t="s">
        <v>2480</v>
      </c>
    </row>
    <row r="334" spans="1:16" ht="13.5" thickBot="1" x14ac:dyDescent="0.25">
      <c r="A334" s="43" t="str">
        <f t="shared" si="30"/>
        <v>BAVM 15 </v>
      </c>
      <c r="B334" s="5" t="str">
        <f t="shared" si="31"/>
        <v>I</v>
      </c>
      <c r="C334" s="43">
        <f t="shared" si="32"/>
        <v>43863.493999999999</v>
      </c>
      <c r="D334" s="21" t="str">
        <f t="shared" si="33"/>
        <v>vis</v>
      </c>
      <c r="E334" s="51">
        <f>VLOOKUP(C334,Active!C$21:E$974,3,FALSE)</f>
        <v>-272.00007220079101</v>
      </c>
      <c r="F334" s="5" t="s">
        <v>1317</v>
      </c>
      <c r="G334" s="21" t="str">
        <f t="shared" si="34"/>
        <v>43863.494</v>
      </c>
      <c r="H334" s="43">
        <f t="shared" si="35"/>
        <v>-272</v>
      </c>
      <c r="I334" s="52" t="s">
        <v>3820</v>
      </c>
      <c r="J334" s="53" t="s">
        <v>3821</v>
      </c>
      <c r="K334" s="52">
        <v>-272</v>
      </c>
      <c r="L334" s="52" t="s">
        <v>3591</v>
      </c>
      <c r="M334" s="53" t="s">
        <v>1496</v>
      </c>
      <c r="N334" s="53"/>
      <c r="O334" s="54" t="s">
        <v>2516</v>
      </c>
      <c r="P334" s="55" t="s">
        <v>2480</v>
      </c>
    </row>
    <row r="335" spans="1:16" ht="13.5" thickBot="1" x14ac:dyDescent="0.25">
      <c r="A335" s="43" t="str">
        <f t="shared" si="30"/>
        <v>BAVM 15 </v>
      </c>
      <c r="B335" s="5" t="str">
        <f t="shared" si="31"/>
        <v>I</v>
      </c>
      <c r="C335" s="43">
        <f t="shared" si="32"/>
        <v>43873.468000000001</v>
      </c>
      <c r="D335" s="21" t="str">
        <f t="shared" si="33"/>
        <v>vis</v>
      </c>
      <c r="E335" s="51">
        <f>VLOOKUP(C335,Active!C$21:E$974,3,FALSE)</f>
        <v>-267.9993461817312</v>
      </c>
      <c r="F335" s="5" t="s">
        <v>1317</v>
      </c>
      <c r="G335" s="21" t="str">
        <f t="shared" si="34"/>
        <v>43873.468</v>
      </c>
      <c r="H335" s="43">
        <f t="shared" si="35"/>
        <v>-268</v>
      </c>
      <c r="I335" s="52" t="s">
        <v>3822</v>
      </c>
      <c r="J335" s="53" t="s">
        <v>3823</v>
      </c>
      <c r="K335" s="52">
        <v>-268</v>
      </c>
      <c r="L335" s="52" t="s">
        <v>245</v>
      </c>
      <c r="M335" s="53" t="s">
        <v>1496</v>
      </c>
      <c r="N335" s="53"/>
      <c r="O335" s="54" t="s">
        <v>2516</v>
      </c>
      <c r="P335" s="55" t="s">
        <v>2480</v>
      </c>
    </row>
    <row r="336" spans="1:16" ht="13.5" thickBot="1" x14ac:dyDescent="0.25">
      <c r="A336" s="43" t="str">
        <f t="shared" si="30"/>
        <v>BAVM 15 </v>
      </c>
      <c r="B336" s="5" t="str">
        <f t="shared" si="31"/>
        <v>I</v>
      </c>
      <c r="C336" s="43">
        <f t="shared" si="32"/>
        <v>43878.46</v>
      </c>
      <c r="D336" s="21" t="str">
        <f t="shared" si="33"/>
        <v>vis</v>
      </c>
      <c r="E336" s="51">
        <f>VLOOKUP(C336,Active!C$21:E$974,3,FALSE)</f>
        <v>-265.99697759469132</v>
      </c>
      <c r="F336" s="5" t="s">
        <v>1317</v>
      </c>
      <c r="G336" s="21" t="str">
        <f t="shared" si="34"/>
        <v>43878.460</v>
      </c>
      <c r="H336" s="43">
        <f t="shared" si="35"/>
        <v>-266</v>
      </c>
      <c r="I336" s="52" t="s">
        <v>3824</v>
      </c>
      <c r="J336" s="53" t="s">
        <v>3825</v>
      </c>
      <c r="K336" s="52">
        <v>-266</v>
      </c>
      <c r="L336" s="52" t="s">
        <v>3393</v>
      </c>
      <c r="M336" s="53" t="s">
        <v>1496</v>
      </c>
      <c r="N336" s="53"/>
      <c r="O336" s="54" t="s">
        <v>2526</v>
      </c>
      <c r="P336" s="55" t="s">
        <v>2480</v>
      </c>
    </row>
    <row r="337" spans="1:16" ht="13.5" thickBot="1" x14ac:dyDescent="0.25">
      <c r="A337" s="43" t="str">
        <f t="shared" si="30"/>
        <v>BAVM 15 </v>
      </c>
      <c r="B337" s="5" t="str">
        <f t="shared" si="31"/>
        <v>I</v>
      </c>
      <c r="C337" s="43">
        <f t="shared" si="32"/>
        <v>43888.421000000002</v>
      </c>
      <c r="D337" s="21" t="str">
        <f t="shared" si="33"/>
        <v>vis</v>
      </c>
      <c r="E337" s="51">
        <f>VLOOKUP(C337,Active!C$21:E$974,3,FALSE)</f>
        <v>-262.00146607715988</v>
      </c>
      <c r="F337" s="5" t="s">
        <v>1317</v>
      </c>
      <c r="G337" s="21" t="str">
        <f t="shared" si="34"/>
        <v>43888.421</v>
      </c>
      <c r="H337" s="43">
        <f t="shared" si="35"/>
        <v>-262</v>
      </c>
      <c r="I337" s="52" t="s">
        <v>3826</v>
      </c>
      <c r="J337" s="53" t="s">
        <v>3827</v>
      </c>
      <c r="K337" s="52">
        <v>-262</v>
      </c>
      <c r="L337" s="52" t="s">
        <v>255</v>
      </c>
      <c r="M337" s="53" t="s">
        <v>1496</v>
      </c>
      <c r="N337" s="53"/>
      <c r="O337" s="54" t="s">
        <v>2527</v>
      </c>
      <c r="P337" s="55" t="s">
        <v>2480</v>
      </c>
    </row>
    <row r="338" spans="1:16" ht="13.5" thickBot="1" x14ac:dyDescent="0.25">
      <c r="A338" s="43" t="str">
        <f t="shared" si="30"/>
        <v>BAVM 15 </v>
      </c>
      <c r="B338" s="5" t="str">
        <f t="shared" si="31"/>
        <v>I</v>
      </c>
      <c r="C338" s="43">
        <f t="shared" si="32"/>
        <v>43918.339</v>
      </c>
      <c r="D338" s="21" t="str">
        <f t="shared" si="33"/>
        <v>vis</v>
      </c>
      <c r="E338" s="51">
        <f>VLOOKUP(C338,Active!C$21:E$974,3,FALSE)</f>
        <v>-250.00089248199257</v>
      </c>
      <c r="F338" s="5" t="s">
        <v>1317</v>
      </c>
      <c r="G338" s="21" t="str">
        <f t="shared" si="34"/>
        <v>43918.339</v>
      </c>
      <c r="H338" s="43">
        <f t="shared" si="35"/>
        <v>-250</v>
      </c>
      <c r="I338" s="52" t="s">
        <v>3830</v>
      </c>
      <c r="J338" s="53" t="s">
        <v>3831</v>
      </c>
      <c r="K338" s="52">
        <v>-250</v>
      </c>
      <c r="L338" s="52" t="s">
        <v>3601</v>
      </c>
      <c r="M338" s="53" t="s">
        <v>1496</v>
      </c>
      <c r="N338" s="53"/>
      <c r="O338" s="54" t="s">
        <v>2526</v>
      </c>
      <c r="P338" s="55" t="s">
        <v>2480</v>
      </c>
    </row>
    <row r="339" spans="1:16" ht="13.5" thickBot="1" x14ac:dyDescent="0.25">
      <c r="A339" s="43" t="str">
        <f t="shared" si="30"/>
        <v>BAVM 15 </v>
      </c>
      <c r="B339" s="5" t="str">
        <f t="shared" si="31"/>
        <v>I</v>
      </c>
      <c r="C339" s="43">
        <f t="shared" si="32"/>
        <v>43918.347000000002</v>
      </c>
      <c r="D339" s="21" t="str">
        <f t="shared" si="33"/>
        <v>vis</v>
      </c>
      <c r="E339" s="51">
        <f>VLOOKUP(C339,Active!C$21:E$974,3,FALSE)</f>
        <v>-249.99768355797423</v>
      </c>
      <c r="F339" s="5" t="s">
        <v>1317</v>
      </c>
      <c r="G339" s="21" t="str">
        <f t="shared" si="34"/>
        <v>43918.347</v>
      </c>
      <c r="H339" s="43">
        <f t="shared" si="35"/>
        <v>-250</v>
      </c>
      <c r="I339" s="52" t="s">
        <v>3833</v>
      </c>
      <c r="J339" s="53" t="s">
        <v>3834</v>
      </c>
      <c r="K339" s="52">
        <v>-250</v>
      </c>
      <c r="L339" s="52" t="s">
        <v>201</v>
      </c>
      <c r="M339" s="53" t="s">
        <v>1496</v>
      </c>
      <c r="N339" s="53"/>
      <c r="O339" s="54" t="s">
        <v>2534</v>
      </c>
      <c r="P339" s="55" t="s">
        <v>2480</v>
      </c>
    </row>
    <row r="340" spans="1:16" ht="13.5" thickBot="1" x14ac:dyDescent="0.25">
      <c r="A340" s="43" t="str">
        <f t="shared" si="30"/>
        <v>BAVM 15 </v>
      </c>
      <c r="B340" s="5" t="str">
        <f t="shared" si="31"/>
        <v>I</v>
      </c>
      <c r="C340" s="43">
        <f t="shared" si="32"/>
        <v>43970.697999999997</v>
      </c>
      <c r="D340" s="21" t="str">
        <f t="shared" si="33"/>
        <v>vis</v>
      </c>
      <c r="E340" s="51">
        <f>VLOOKUP(C340,Active!C$21:E$974,3,FALSE)</f>
        <v>-228.99888590169405</v>
      </c>
      <c r="F340" s="5" t="s">
        <v>1317</v>
      </c>
      <c r="G340" s="21" t="str">
        <f t="shared" si="34"/>
        <v>43970.698</v>
      </c>
      <c r="H340" s="43">
        <f t="shared" si="35"/>
        <v>-229</v>
      </c>
      <c r="I340" s="52" t="s">
        <v>3836</v>
      </c>
      <c r="J340" s="53" t="s">
        <v>3837</v>
      </c>
      <c r="K340" s="52">
        <v>-229</v>
      </c>
      <c r="L340" s="52" t="s">
        <v>223</v>
      </c>
      <c r="M340" s="53" t="s">
        <v>1496</v>
      </c>
      <c r="N340" s="53"/>
      <c r="O340" s="54" t="s">
        <v>2538</v>
      </c>
      <c r="P340" s="55" t="s">
        <v>2480</v>
      </c>
    </row>
    <row r="341" spans="1:16" ht="13.5" thickBot="1" x14ac:dyDescent="0.25">
      <c r="A341" s="43" t="str">
        <f t="shared" si="30"/>
        <v>BAVM 15 </v>
      </c>
      <c r="B341" s="5" t="str">
        <f t="shared" si="31"/>
        <v>I</v>
      </c>
      <c r="C341" s="43">
        <f t="shared" si="32"/>
        <v>43980.667000000001</v>
      </c>
      <c r="D341" s="21" t="str">
        <f t="shared" si="33"/>
        <v>vis</v>
      </c>
      <c r="E341" s="51">
        <f>VLOOKUP(C341,Active!C$21:E$974,3,FALSE)</f>
        <v>-225.00016546014427</v>
      </c>
      <c r="F341" s="5" t="s">
        <v>1317</v>
      </c>
      <c r="G341" s="21" t="str">
        <f t="shared" si="34"/>
        <v>43980.667</v>
      </c>
      <c r="H341" s="43">
        <f t="shared" si="35"/>
        <v>-225</v>
      </c>
      <c r="I341" s="52" t="s">
        <v>3838</v>
      </c>
      <c r="J341" s="53" t="s">
        <v>3839</v>
      </c>
      <c r="K341" s="52">
        <v>-225</v>
      </c>
      <c r="L341" s="52" t="s">
        <v>3591</v>
      </c>
      <c r="M341" s="53" t="s">
        <v>1496</v>
      </c>
      <c r="N341" s="53"/>
      <c r="O341" s="54" t="s">
        <v>2538</v>
      </c>
      <c r="P341" s="55" t="s">
        <v>2480</v>
      </c>
    </row>
    <row r="342" spans="1:16" ht="13.5" thickBot="1" x14ac:dyDescent="0.25">
      <c r="A342" s="43" t="str">
        <f t="shared" si="30"/>
        <v>BAVM 15 </v>
      </c>
      <c r="B342" s="5" t="str">
        <f t="shared" si="31"/>
        <v>I</v>
      </c>
      <c r="C342" s="43">
        <f t="shared" si="32"/>
        <v>44010.578999999998</v>
      </c>
      <c r="D342" s="21" t="str">
        <f t="shared" si="33"/>
        <v>vis</v>
      </c>
      <c r="E342" s="51">
        <f>VLOOKUP(C342,Active!C$21:E$974,3,FALSE)</f>
        <v>-213.00199855799073</v>
      </c>
      <c r="F342" s="5" t="s">
        <v>1317</v>
      </c>
      <c r="G342" s="21" t="str">
        <f t="shared" si="34"/>
        <v>44010.579</v>
      </c>
      <c r="H342" s="43">
        <f t="shared" si="35"/>
        <v>-213</v>
      </c>
      <c r="I342" s="52" t="s">
        <v>3840</v>
      </c>
      <c r="J342" s="53" t="s">
        <v>3841</v>
      </c>
      <c r="K342" s="52">
        <v>-213</v>
      </c>
      <c r="L342" s="52" t="s">
        <v>3334</v>
      </c>
      <c r="M342" s="53" t="s">
        <v>1496</v>
      </c>
      <c r="N342" s="53"/>
      <c r="O342" s="54" t="s">
        <v>2516</v>
      </c>
      <c r="P342" s="55" t="s">
        <v>2480</v>
      </c>
    </row>
    <row r="343" spans="1:16" ht="13.5" thickBot="1" x14ac:dyDescent="0.25">
      <c r="A343" s="43" t="str">
        <f t="shared" si="30"/>
        <v>BAVM 15 </v>
      </c>
      <c r="B343" s="5" t="str">
        <f t="shared" si="31"/>
        <v>I</v>
      </c>
      <c r="C343" s="43">
        <f t="shared" si="32"/>
        <v>44045.447999999997</v>
      </c>
      <c r="D343" s="21" t="str">
        <f t="shared" si="33"/>
        <v>vis</v>
      </c>
      <c r="E343" s="51">
        <f>VLOOKUP(C343,Active!C$21:E$974,3,FALSE)</f>
        <v>-199.01550211137317</v>
      </c>
      <c r="F343" s="5" t="s">
        <v>1317</v>
      </c>
      <c r="G343" s="21" t="str">
        <f t="shared" si="34"/>
        <v>44045.448</v>
      </c>
      <c r="H343" s="43">
        <f t="shared" si="35"/>
        <v>-199</v>
      </c>
      <c r="I343" s="52" t="s">
        <v>3842</v>
      </c>
      <c r="J343" s="53" t="s">
        <v>3843</v>
      </c>
      <c r="K343" s="52">
        <v>-199</v>
      </c>
      <c r="L343" s="52" t="s">
        <v>2680</v>
      </c>
      <c r="M343" s="53" t="s">
        <v>1496</v>
      </c>
      <c r="N343" s="53"/>
      <c r="O343" s="54" t="s">
        <v>2516</v>
      </c>
      <c r="P343" s="55" t="s">
        <v>2480</v>
      </c>
    </row>
    <row r="344" spans="1:16" ht="13.5" thickBot="1" x14ac:dyDescent="0.25">
      <c r="A344" s="43" t="str">
        <f t="shared" si="30"/>
        <v>BAVM 15 </v>
      </c>
      <c r="B344" s="5" t="str">
        <f t="shared" si="31"/>
        <v>I</v>
      </c>
      <c r="C344" s="43">
        <f t="shared" si="32"/>
        <v>44060.442999999999</v>
      </c>
      <c r="D344" s="21" t="str">
        <f t="shared" si="33"/>
        <v>vis</v>
      </c>
      <c r="E344" s="51">
        <f>VLOOKUP(C344,Active!C$21:E$974,3,FALSE)</f>
        <v>-193.00077515570842</v>
      </c>
      <c r="F344" s="5" t="s">
        <v>1317</v>
      </c>
      <c r="G344" s="21" t="str">
        <f t="shared" si="34"/>
        <v>44060.443</v>
      </c>
      <c r="H344" s="43">
        <f t="shared" si="35"/>
        <v>-193</v>
      </c>
      <c r="I344" s="52" t="s">
        <v>3845</v>
      </c>
      <c r="J344" s="53" t="s">
        <v>3846</v>
      </c>
      <c r="K344" s="52">
        <v>-193</v>
      </c>
      <c r="L344" s="52" t="s">
        <v>3601</v>
      </c>
      <c r="M344" s="53" t="s">
        <v>1496</v>
      </c>
      <c r="N344" s="53"/>
      <c r="O344" s="54" t="s">
        <v>311</v>
      </c>
      <c r="P344" s="55" t="s">
        <v>2480</v>
      </c>
    </row>
    <row r="345" spans="1:16" ht="13.5" thickBot="1" x14ac:dyDescent="0.25">
      <c r="A345" s="43" t="str">
        <f t="shared" si="30"/>
        <v>BAVM 15 </v>
      </c>
      <c r="B345" s="5" t="str">
        <f t="shared" si="31"/>
        <v>I</v>
      </c>
      <c r="C345" s="43">
        <f t="shared" si="32"/>
        <v>44060.447</v>
      </c>
      <c r="D345" s="21" t="str">
        <f t="shared" si="33"/>
        <v>vis</v>
      </c>
      <c r="E345" s="51">
        <f>VLOOKUP(C345,Active!C$21:E$974,3,FALSE)</f>
        <v>-192.99917069369926</v>
      </c>
      <c r="F345" s="5" t="s">
        <v>1317</v>
      </c>
      <c r="G345" s="21" t="str">
        <f t="shared" si="34"/>
        <v>44060.447</v>
      </c>
      <c r="H345" s="43">
        <f t="shared" si="35"/>
        <v>-193</v>
      </c>
      <c r="I345" s="52" t="s">
        <v>3848</v>
      </c>
      <c r="J345" s="53" t="s">
        <v>3849</v>
      </c>
      <c r="K345" s="52">
        <v>-193</v>
      </c>
      <c r="L345" s="52" t="s">
        <v>245</v>
      </c>
      <c r="M345" s="53" t="s">
        <v>1496</v>
      </c>
      <c r="N345" s="53"/>
      <c r="O345" s="54" t="s">
        <v>2548</v>
      </c>
      <c r="P345" s="55" t="s">
        <v>2480</v>
      </c>
    </row>
    <row r="346" spans="1:16" ht="13.5" thickBot="1" x14ac:dyDescent="0.25">
      <c r="A346" s="43" t="str">
        <f t="shared" si="30"/>
        <v> BRNO 6 </v>
      </c>
      <c r="B346" s="5" t="str">
        <f t="shared" si="31"/>
        <v>I</v>
      </c>
      <c r="C346" s="43">
        <f t="shared" si="32"/>
        <v>44075.385999999999</v>
      </c>
      <c r="D346" s="21" t="str">
        <f t="shared" si="33"/>
        <v>vis</v>
      </c>
      <c r="E346" s="51">
        <f>VLOOKUP(C346,Active!C$21:E$974,3,FALSE)</f>
        <v>-187.00690620616001</v>
      </c>
      <c r="F346" s="5" t="s">
        <v>1317</v>
      </c>
      <c r="G346" s="21" t="str">
        <f t="shared" si="34"/>
        <v>44075.386</v>
      </c>
      <c r="H346" s="43">
        <f t="shared" si="35"/>
        <v>-187</v>
      </c>
      <c r="I346" s="52" t="s">
        <v>3850</v>
      </c>
      <c r="J346" s="53" t="s">
        <v>3851</v>
      </c>
      <c r="K346" s="52">
        <v>-187</v>
      </c>
      <c r="L346" s="52" t="s">
        <v>250</v>
      </c>
      <c r="M346" s="53" t="s">
        <v>1496</v>
      </c>
      <c r="N346" s="53"/>
      <c r="O346" s="54" t="s">
        <v>2552</v>
      </c>
      <c r="P346" s="54" t="s">
        <v>2495</v>
      </c>
    </row>
    <row r="347" spans="1:16" ht="13.5" thickBot="1" x14ac:dyDescent="0.25">
      <c r="A347" s="43" t="str">
        <f t="shared" si="30"/>
        <v> BRNO 6 </v>
      </c>
      <c r="B347" s="5" t="str">
        <f t="shared" si="31"/>
        <v>I</v>
      </c>
      <c r="C347" s="43">
        <f t="shared" si="32"/>
        <v>44085.37</v>
      </c>
      <c r="D347" s="21" t="str">
        <f t="shared" si="33"/>
        <v>vis</v>
      </c>
      <c r="E347" s="51">
        <f>VLOOKUP(C347,Active!C$21:E$974,3,FALSE)</f>
        <v>-183.00216903207729</v>
      </c>
      <c r="F347" s="5" t="s">
        <v>1317</v>
      </c>
      <c r="G347" s="21" t="str">
        <f t="shared" si="34"/>
        <v>44085.370</v>
      </c>
      <c r="H347" s="43">
        <f t="shared" si="35"/>
        <v>-183</v>
      </c>
      <c r="I347" s="52" t="s">
        <v>3853</v>
      </c>
      <c r="J347" s="53" t="s">
        <v>3854</v>
      </c>
      <c r="K347" s="52">
        <v>-183</v>
      </c>
      <c r="L347" s="52" t="s">
        <v>3334</v>
      </c>
      <c r="M347" s="53" t="s">
        <v>1496</v>
      </c>
      <c r="N347" s="53"/>
      <c r="O347" s="54" t="s">
        <v>2556</v>
      </c>
      <c r="P347" s="54" t="s">
        <v>2495</v>
      </c>
    </row>
    <row r="348" spans="1:16" ht="13.5" thickBot="1" x14ac:dyDescent="0.25">
      <c r="A348" s="43" t="str">
        <f t="shared" si="30"/>
        <v> BRNO 6 </v>
      </c>
      <c r="B348" s="5" t="str">
        <f t="shared" si="31"/>
        <v>I</v>
      </c>
      <c r="C348" s="43">
        <f t="shared" si="32"/>
        <v>44085.375999999997</v>
      </c>
      <c r="D348" s="21" t="str">
        <f t="shared" si="33"/>
        <v>vis</v>
      </c>
      <c r="E348" s="51">
        <f>VLOOKUP(C348,Active!C$21:E$974,3,FALSE)</f>
        <v>-182.99976233906642</v>
      </c>
      <c r="F348" s="5" t="s">
        <v>1317</v>
      </c>
      <c r="G348" s="21" t="str">
        <f t="shared" si="34"/>
        <v>44085.376</v>
      </c>
      <c r="H348" s="43">
        <f t="shared" si="35"/>
        <v>-183</v>
      </c>
      <c r="I348" s="52" t="s">
        <v>3856</v>
      </c>
      <c r="J348" s="53" t="s">
        <v>3857</v>
      </c>
      <c r="K348" s="52">
        <v>-183</v>
      </c>
      <c r="L348" s="52" t="s">
        <v>215</v>
      </c>
      <c r="M348" s="53" t="s">
        <v>1496</v>
      </c>
      <c r="N348" s="53"/>
      <c r="O348" s="54" t="s">
        <v>2557</v>
      </c>
      <c r="P348" s="54" t="s">
        <v>2495</v>
      </c>
    </row>
    <row r="349" spans="1:16" ht="13.5" thickBot="1" x14ac:dyDescent="0.25">
      <c r="A349" s="43" t="str">
        <f t="shared" si="30"/>
        <v>BAVM 15 </v>
      </c>
      <c r="B349" s="5" t="str">
        <f t="shared" si="31"/>
        <v>I</v>
      </c>
      <c r="C349" s="43">
        <f t="shared" si="32"/>
        <v>44092.855000000003</v>
      </c>
      <c r="D349" s="21" t="str">
        <f t="shared" si="33"/>
        <v>vis</v>
      </c>
      <c r="E349" s="51">
        <f>VLOOKUP(C349,Active!C$21:E$974,3,FALSE)</f>
        <v>-179.99981949802284</v>
      </c>
      <c r="F349" s="5" t="s">
        <v>1317</v>
      </c>
      <c r="G349" s="21" t="str">
        <f t="shared" si="34"/>
        <v>44092.8550</v>
      </c>
      <c r="H349" s="43">
        <f t="shared" si="35"/>
        <v>-180</v>
      </c>
      <c r="I349" s="52" t="s">
        <v>3858</v>
      </c>
      <c r="J349" s="53" t="s">
        <v>3859</v>
      </c>
      <c r="K349" s="52">
        <v>-180</v>
      </c>
      <c r="L349" s="52" t="s">
        <v>3860</v>
      </c>
      <c r="M349" s="53" t="s">
        <v>105</v>
      </c>
      <c r="N349" s="53"/>
      <c r="O349" s="54" t="s">
        <v>2516</v>
      </c>
      <c r="P349" s="55" t="s">
        <v>2480</v>
      </c>
    </row>
    <row r="350" spans="1:16" ht="13.5" thickBot="1" x14ac:dyDescent="0.25">
      <c r="A350" s="43" t="str">
        <f t="shared" si="30"/>
        <v>IBVS 35 </v>
      </c>
      <c r="B350" s="5" t="str">
        <f t="shared" si="31"/>
        <v>I</v>
      </c>
      <c r="C350" s="43">
        <f t="shared" si="32"/>
        <v>44097.840499999998</v>
      </c>
      <c r="D350" s="21" t="str">
        <f t="shared" si="33"/>
        <v>vis</v>
      </c>
      <c r="E350" s="51">
        <f>VLOOKUP(C350,Active!C$21:E$974,3,FALSE)</f>
        <v>-178.00005816174857</v>
      </c>
      <c r="F350" s="5" t="s">
        <v>1317</v>
      </c>
      <c r="G350" s="21" t="str">
        <f t="shared" si="34"/>
        <v>44097.8405</v>
      </c>
      <c r="H350" s="43">
        <f t="shared" si="35"/>
        <v>-178</v>
      </c>
      <c r="I350" s="52" t="s">
        <v>3862</v>
      </c>
      <c r="J350" s="53" t="s">
        <v>3863</v>
      </c>
      <c r="K350" s="52">
        <v>-178</v>
      </c>
      <c r="L350" s="52" t="s">
        <v>3864</v>
      </c>
      <c r="M350" s="53" t="s">
        <v>105</v>
      </c>
      <c r="N350" s="53"/>
      <c r="O350" s="54" t="s">
        <v>2057</v>
      </c>
      <c r="P350" s="55" t="s">
        <v>2563</v>
      </c>
    </row>
    <row r="351" spans="1:16" ht="13.5" thickBot="1" x14ac:dyDescent="0.25">
      <c r="A351" s="43" t="str">
        <f t="shared" si="30"/>
        <v>IBVS 187 </v>
      </c>
      <c r="B351" s="5" t="str">
        <f t="shared" si="31"/>
        <v>I</v>
      </c>
      <c r="C351" s="43">
        <f t="shared" si="32"/>
        <v>44107.807000000001</v>
      </c>
      <c r="D351" s="21" t="str">
        <f t="shared" si="33"/>
        <v>vis</v>
      </c>
      <c r="E351" s="51">
        <f>VLOOKUP(C351,Active!C$21:E$974,3,FALSE)</f>
        <v>-174.00234050895523</v>
      </c>
      <c r="F351" s="5" t="s">
        <v>1317</v>
      </c>
      <c r="G351" s="21" t="str">
        <f t="shared" si="34"/>
        <v>44107.807</v>
      </c>
      <c r="H351" s="43">
        <f t="shared" si="35"/>
        <v>-174</v>
      </c>
      <c r="I351" s="52" t="s">
        <v>3865</v>
      </c>
      <c r="J351" s="53" t="s">
        <v>3866</v>
      </c>
      <c r="K351" s="52">
        <v>-174</v>
      </c>
      <c r="L351" s="52" t="s">
        <v>266</v>
      </c>
      <c r="M351" s="53" t="s">
        <v>1496</v>
      </c>
      <c r="N351" s="53"/>
      <c r="O351" s="54" t="s">
        <v>2566</v>
      </c>
      <c r="P351" s="55" t="s">
        <v>2567</v>
      </c>
    </row>
    <row r="352" spans="1:16" ht="13.5" thickBot="1" x14ac:dyDescent="0.25">
      <c r="A352" s="43" t="str">
        <f t="shared" si="30"/>
        <v>IBVS 187 </v>
      </c>
      <c r="B352" s="5" t="str">
        <f t="shared" si="31"/>
        <v>I</v>
      </c>
      <c r="C352" s="43">
        <f t="shared" si="32"/>
        <v>44112.798600000002</v>
      </c>
      <c r="D352" s="21" t="str">
        <f t="shared" si="33"/>
        <v>vis</v>
      </c>
      <c r="E352" s="51">
        <f>VLOOKUP(C352,Active!C$21:E$974,3,FALSE)</f>
        <v>-172.00013236811509</v>
      </c>
      <c r="F352" s="5" t="s">
        <v>1317</v>
      </c>
      <c r="G352" s="21" t="str">
        <f t="shared" si="34"/>
        <v>44112.7986</v>
      </c>
      <c r="H352" s="43">
        <f t="shared" si="35"/>
        <v>-172</v>
      </c>
      <c r="I352" s="52" t="s">
        <v>3868</v>
      </c>
      <c r="J352" s="53" t="s">
        <v>3869</v>
      </c>
      <c r="K352" s="52">
        <v>-172</v>
      </c>
      <c r="L352" s="52" t="s">
        <v>3870</v>
      </c>
      <c r="M352" s="53" t="s">
        <v>105</v>
      </c>
      <c r="N352" s="53"/>
      <c r="O352" s="54" t="s">
        <v>2566</v>
      </c>
      <c r="P352" s="55" t="s">
        <v>2567</v>
      </c>
    </row>
    <row r="353" spans="1:16" ht="13.5" thickBot="1" x14ac:dyDescent="0.25">
      <c r="A353" s="43" t="str">
        <f t="shared" si="30"/>
        <v>IBVS 187 </v>
      </c>
      <c r="B353" s="5" t="str">
        <f t="shared" si="31"/>
        <v>I</v>
      </c>
      <c r="C353" s="43">
        <f t="shared" si="32"/>
        <v>44112.799700000003</v>
      </c>
      <c r="D353" s="21" t="str">
        <f t="shared" si="33"/>
        <v>vis</v>
      </c>
      <c r="E353" s="51">
        <f>VLOOKUP(C353,Active!C$21:E$974,3,FALSE)</f>
        <v>-171.99969114106213</v>
      </c>
      <c r="F353" s="5" t="s">
        <v>1317</v>
      </c>
      <c r="G353" s="21" t="str">
        <f t="shared" si="34"/>
        <v>44112.7997</v>
      </c>
      <c r="H353" s="43">
        <f t="shared" si="35"/>
        <v>-172</v>
      </c>
      <c r="I353" s="52" t="s">
        <v>3871</v>
      </c>
      <c r="J353" s="53" t="s">
        <v>3872</v>
      </c>
      <c r="K353" s="52">
        <v>-172</v>
      </c>
      <c r="L353" s="52" t="s">
        <v>3873</v>
      </c>
      <c r="M353" s="53" t="s">
        <v>105</v>
      </c>
      <c r="N353" s="53"/>
      <c r="O353" s="54" t="s">
        <v>2566</v>
      </c>
      <c r="P353" s="55" t="s">
        <v>2567</v>
      </c>
    </row>
    <row r="354" spans="1:16" ht="13.5" thickBot="1" x14ac:dyDescent="0.25">
      <c r="A354" s="43" t="str">
        <f t="shared" si="30"/>
        <v>IBVS 187 </v>
      </c>
      <c r="B354" s="5" t="str">
        <f t="shared" si="31"/>
        <v>I</v>
      </c>
      <c r="C354" s="43">
        <f t="shared" si="32"/>
        <v>44117.779000000002</v>
      </c>
      <c r="D354" s="21" t="str">
        <f t="shared" si="33"/>
        <v>vis</v>
      </c>
      <c r="E354" s="51">
        <f>VLOOKUP(C354,Active!C$21:E$974,3,FALSE)</f>
        <v>-170.00241672090004</v>
      </c>
      <c r="F354" s="5" t="s">
        <v>1317</v>
      </c>
      <c r="G354" s="21" t="str">
        <f t="shared" si="34"/>
        <v>44117.779</v>
      </c>
      <c r="H354" s="43">
        <f t="shared" si="35"/>
        <v>-170</v>
      </c>
      <c r="I354" s="52" t="s">
        <v>3874</v>
      </c>
      <c r="J354" s="53" t="s">
        <v>3875</v>
      </c>
      <c r="K354" s="52">
        <v>-170</v>
      </c>
      <c r="L354" s="52" t="s">
        <v>266</v>
      </c>
      <c r="M354" s="53" t="s">
        <v>1496</v>
      </c>
      <c r="N354" s="53"/>
      <c r="O354" s="54" t="s">
        <v>2566</v>
      </c>
      <c r="P354" s="55" t="s">
        <v>2567</v>
      </c>
    </row>
    <row r="355" spans="1:16" ht="13.5" thickBot="1" x14ac:dyDescent="0.25">
      <c r="A355" s="43" t="str">
        <f t="shared" si="30"/>
        <v> BRNO 6 </v>
      </c>
      <c r="B355" s="5" t="str">
        <f t="shared" si="31"/>
        <v>I</v>
      </c>
      <c r="C355" s="43">
        <f t="shared" si="32"/>
        <v>44122.770799999998</v>
      </c>
      <c r="D355" s="21" t="str">
        <f t="shared" si="33"/>
        <v>vis</v>
      </c>
      <c r="E355" s="51">
        <f>VLOOKUP(C355,Active!C$21:E$974,3,FALSE)</f>
        <v>-168.00012835696145</v>
      </c>
      <c r="F355" s="5" t="s">
        <v>1317</v>
      </c>
      <c r="G355" s="21" t="str">
        <f t="shared" si="34"/>
        <v>44122.7708</v>
      </c>
      <c r="H355" s="43">
        <f t="shared" si="35"/>
        <v>-168</v>
      </c>
      <c r="I355" s="52" t="s">
        <v>3876</v>
      </c>
      <c r="J355" s="53" t="s">
        <v>3877</v>
      </c>
      <c r="K355" s="52">
        <v>-168</v>
      </c>
      <c r="L355" s="52" t="s">
        <v>3870</v>
      </c>
      <c r="M355" s="53" t="s">
        <v>105</v>
      </c>
      <c r="N355" s="53"/>
      <c r="O355" s="54" t="s">
        <v>2578</v>
      </c>
      <c r="P355" s="54" t="s">
        <v>2495</v>
      </c>
    </row>
    <row r="356" spans="1:16" ht="13.5" thickBot="1" x14ac:dyDescent="0.25">
      <c r="A356" s="43" t="str">
        <f t="shared" si="30"/>
        <v>IBVS 187 </v>
      </c>
      <c r="B356" s="5" t="str">
        <f t="shared" si="31"/>
        <v>I</v>
      </c>
      <c r="C356" s="43">
        <f t="shared" si="32"/>
        <v>44122.770799999998</v>
      </c>
      <c r="D356" s="21" t="str">
        <f t="shared" si="33"/>
        <v>vis</v>
      </c>
      <c r="E356" s="51">
        <f>VLOOKUP(C356,Active!C$21:E$974,3,FALSE)</f>
        <v>-168.00012835696145</v>
      </c>
      <c r="F356" s="5" t="s">
        <v>1317</v>
      </c>
      <c r="G356" s="21" t="str">
        <f t="shared" si="34"/>
        <v>44122.7708</v>
      </c>
      <c r="H356" s="43">
        <f t="shared" si="35"/>
        <v>-168</v>
      </c>
      <c r="I356" s="52" t="s">
        <v>3876</v>
      </c>
      <c r="J356" s="53" t="s">
        <v>3877</v>
      </c>
      <c r="K356" s="52">
        <v>-168</v>
      </c>
      <c r="L356" s="52" t="s">
        <v>3870</v>
      </c>
      <c r="M356" s="53" t="s">
        <v>105</v>
      </c>
      <c r="N356" s="53"/>
      <c r="O356" s="54" t="s">
        <v>2566</v>
      </c>
      <c r="P356" s="55" t="s">
        <v>2567</v>
      </c>
    </row>
    <row r="357" spans="1:16" ht="13.5" thickBot="1" x14ac:dyDescent="0.25">
      <c r="A357" s="43" t="str">
        <f t="shared" si="30"/>
        <v> BRNO 6 </v>
      </c>
      <c r="B357" s="5" t="str">
        <f t="shared" si="31"/>
        <v>I</v>
      </c>
      <c r="C357" s="43">
        <f t="shared" si="32"/>
        <v>44127.754999999997</v>
      </c>
      <c r="D357" s="21" t="str">
        <f t="shared" si="33"/>
        <v>vis</v>
      </c>
      <c r="E357" s="51">
        <f>VLOOKUP(C357,Active!C$21:E$974,3,FALSE)</f>
        <v>-166.00088847083856</v>
      </c>
      <c r="F357" s="5" t="s">
        <v>1317</v>
      </c>
      <c r="G357" s="21" t="str">
        <f t="shared" si="34"/>
        <v>44127.755</v>
      </c>
      <c r="H357" s="43">
        <f t="shared" si="35"/>
        <v>-166</v>
      </c>
      <c r="I357" s="52" t="s">
        <v>3878</v>
      </c>
      <c r="J357" s="53" t="s">
        <v>3879</v>
      </c>
      <c r="K357" s="52">
        <v>-166</v>
      </c>
      <c r="L357" s="52" t="s">
        <v>3601</v>
      </c>
      <c r="M357" s="53" t="s">
        <v>1496</v>
      </c>
      <c r="N357" s="53"/>
      <c r="O357" s="54" t="s">
        <v>2578</v>
      </c>
      <c r="P357" s="54" t="s">
        <v>2495</v>
      </c>
    </row>
    <row r="358" spans="1:16" ht="13.5" thickBot="1" x14ac:dyDescent="0.25">
      <c r="A358" s="43" t="str">
        <f t="shared" si="30"/>
        <v>IBVS 187 </v>
      </c>
      <c r="B358" s="5" t="str">
        <f t="shared" si="31"/>
        <v>I</v>
      </c>
      <c r="C358" s="43">
        <f t="shared" si="32"/>
        <v>44127.756000000001</v>
      </c>
      <c r="D358" s="21" t="str">
        <f t="shared" si="33"/>
        <v>vis</v>
      </c>
      <c r="E358" s="51">
        <f>VLOOKUP(C358,Active!C$21:E$974,3,FALSE)</f>
        <v>-166.00048735533483</v>
      </c>
      <c r="F358" s="5" t="s">
        <v>1317</v>
      </c>
      <c r="G358" s="21" t="str">
        <f t="shared" si="34"/>
        <v>44127.756</v>
      </c>
      <c r="H358" s="43">
        <f t="shared" si="35"/>
        <v>-166</v>
      </c>
      <c r="I358" s="52" t="s">
        <v>3880</v>
      </c>
      <c r="J358" s="53" t="s">
        <v>3881</v>
      </c>
      <c r="K358" s="52">
        <v>-166</v>
      </c>
      <c r="L358" s="52" t="s">
        <v>227</v>
      </c>
      <c r="M358" s="53" t="s">
        <v>1496</v>
      </c>
      <c r="N358" s="53"/>
      <c r="O358" s="54" t="s">
        <v>2566</v>
      </c>
      <c r="P358" s="55" t="s">
        <v>2567</v>
      </c>
    </row>
    <row r="359" spans="1:16" ht="13.5" thickBot="1" x14ac:dyDescent="0.25">
      <c r="A359" s="43" t="str">
        <f t="shared" si="30"/>
        <v> BRNO 6 </v>
      </c>
      <c r="B359" s="5" t="str">
        <f t="shared" si="31"/>
        <v>I</v>
      </c>
      <c r="C359" s="43">
        <f t="shared" si="32"/>
        <v>44127.7575</v>
      </c>
      <c r="D359" s="21" t="str">
        <f t="shared" si="33"/>
        <v>vis</v>
      </c>
      <c r="E359" s="51">
        <f>VLOOKUP(C359,Active!C$21:E$974,3,FALSE)</f>
        <v>-165.99988568208209</v>
      </c>
      <c r="F359" s="5" t="s">
        <v>1317</v>
      </c>
      <c r="G359" s="21" t="str">
        <f t="shared" si="34"/>
        <v>44127.7575</v>
      </c>
      <c r="H359" s="43">
        <f t="shared" si="35"/>
        <v>-166</v>
      </c>
      <c r="I359" s="52" t="s">
        <v>3882</v>
      </c>
      <c r="J359" s="53" t="s">
        <v>3883</v>
      </c>
      <c r="K359" s="52">
        <v>-166</v>
      </c>
      <c r="L359" s="52" t="s">
        <v>3884</v>
      </c>
      <c r="M359" s="53" t="s">
        <v>105</v>
      </c>
      <c r="N359" s="53"/>
      <c r="O359" s="54" t="s">
        <v>2578</v>
      </c>
      <c r="P359" s="54" t="s">
        <v>2495</v>
      </c>
    </row>
    <row r="360" spans="1:16" ht="13.5" thickBot="1" x14ac:dyDescent="0.25">
      <c r="A360" s="43" t="str">
        <f t="shared" si="30"/>
        <v> BRNO 6 </v>
      </c>
      <c r="B360" s="5" t="str">
        <f t="shared" si="31"/>
        <v>I</v>
      </c>
      <c r="C360" s="43">
        <f t="shared" si="32"/>
        <v>44127.757799999999</v>
      </c>
      <c r="D360" s="21" t="str">
        <f t="shared" si="33"/>
        <v>vis</v>
      </c>
      <c r="E360" s="51">
        <f>VLOOKUP(C360,Active!C$21:E$974,3,FALSE)</f>
        <v>-165.99976534743155</v>
      </c>
      <c r="F360" s="5" t="s">
        <v>1317</v>
      </c>
      <c r="G360" s="21" t="str">
        <f t="shared" si="34"/>
        <v>44127.7578</v>
      </c>
      <c r="H360" s="43">
        <f t="shared" si="35"/>
        <v>-166</v>
      </c>
      <c r="I360" s="52" t="s">
        <v>3885</v>
      </c>
      <c r="J360" s="53" t="s">
        <v>3886</v>
      </c>
      <c r="K360" s="52">
        <v>-166</v>
      </c>
      <c r="L360" s="52" t="s">
        <v>3887</v>
      </c>
      <c r="M360" s="53" t="s">
        <v>105</v>
      </c>
      <c r="N360" s="53"/>
      <c r="O360" s="54" t="s">
        <v>2591</v>
      </c>
      <c r="P360" s="54" t="s">
        <v>2495</v>
      </c>
    </row>
    <row r="361" spans="1:16" ht="13.5" thickBot="1" x14ac:dyDescent="0.25">
      <c r="A361" s="43" t="str">
        <f t="shared" si="30"/>
        <v>IBVS 187 </v>
      </c>
      <c r="B361" s="5" t="str">
        <f t="shared" si="31"/>
        <v>I</v>
      </c>
      <c r="C361" s="43">
        <f t="shared" si="32"/>
        <v>44132.74</v>
      </c>
      <c r="D361" s="21" t="str">
        <f t="shared" si="33"/>
        <v>vis</v>
      </c>
      <c r="E361" s="51">
        <f>VLOOKUP(C361,Active!C$21:E$974,3,FALSE)</f>
        <v>-164.00132769231325</v>
      </c>
      <c r="F361" s="5" t="s">
        <v>1317</v>
      </c>
      <c r="G361" s="21" t="str">
        <f t="shared" si="34"/>
        <v>44132.740</v>
      </c>
      <c r="H361" s="43">
        <f t="shared" si="35"/>
        <v>-164</v>
      </c>
      <c r="I361" s="52" t="s">
        <v>3892</v>
      </c>
      <c r="J361" s="53" t="s">
        <v>3893</v>
      </c>
      <c r="K361" s="52">
        <v>-164</v>
      </c>
      <c r="L361" s="52" t="s">
        <v>1491</v>
      </c>
      <c r="M361" s="53" t="s">
        <v>1496</v>
      </c>
      <c r="N361" s="53"/>
      <c r="O361" s="54" t="s">
        <v>2566</v>
      </c>
      <c r="P361" s="55" t="s">
        <v>2567</v>
      </c>
    </row>
    <row r="362" spans="1:16" ht="13.5" thickBot="1" x14ac:dyDescent="0.25">
      <c r="A362" s="43" t="str">
        <f t="shared" si="30"/>
        <v>BAVM 18 </v>
      </c>
      <c r="B362" s="5" t="str">
        <f t="shared" si="31"/>
        <v>I</v>
      </c>
      <c r="C362" s="43">
        <f t="shared" si="32"/>
        <v>44132.743300000002</v>
      </c>
      <c r="D362" s="21" t="str">
        <f t="shared" si="33"/>
        <v>vis</v>
      </c>
      <c r="E362" s="51">
        <f>VLOOKUP(C362,Active!C$21:E$974,3,FALSE)</f>
        <v>-164.00000401115437</v>
      </c>
      <c r="F362" s="5" t="s">
        <v>1317</v>
      </c>
      <c r="G362" s="21" t="str">
        <f t="shared" si="34"/>
        <v>44132.7433</v>
      </c>
      <c r="H362" s="43">
        <f t="shared" si="35"/>
        <v>-164</v>
      </c>
      <c r="I362" s="52" t="s">
        <v>3894</v>
      </c>
      <c r="J362" s="53" t="s">
        <v>3895</v>
      </c>
      <c r="K362" s="52">
        <v>-164</v>
      </c>
      <c r="L362" s="52" t="s">
        <v>3896</v>
      </c>
      <c r="M362" s="53" t="s">
        <v>105</v>
      </c>
      <c r="N362" s="53"/>
      <c r="O362" s="54" t="s">
        <v>2596</v>
      </c>
      <c r="P362" s="55" t="s">
        <v>2597</v>
      </c>
    </row>
    <row r="363" spans="1:16" ht="13.5" thickBot="1" x14ac:dyDescent="0.25">
      <c r="A363" s="43" t="str">
        <f t="shared" si="30"/>
        <v> BRNO 6 </v>
      </c>
      <c r="B363" s="5" t="str">
        <f t="shared" si="31"/>
        <v>I</v>
      </c>
      <c r="C363" s="43">
        <f t="shared" si="32"/>
        <v>44132.743399999999</v>
      </c>
      <c r="D363" s="21" t="str">
        <f t="shared" si="33"/>
        <v>vis</v>
      </c>
      <c r="E363" s="51">
        <f>VLOOKUP(C363,Active!C$21:E$974,3,FALSE)</f>
        <v>-163.99996389960518</v>
      </c>
      <c r="F363" s="5" t="s">
        <v>1317</v>
      </c>
      <c r="G363" s="21" t="str">
        <f t="shared" si="34"/>
        <v>44132.7434</v>
      </c>
      <c r="H363" s="43">
        <f t="shared" si="35"/>
        <v>-164</v>
      </c>
      <c r="I363" s="52" t="s">
        <v>3897</v>
      </c>
      <c r="J363" s="53" t="s">
        <v>3895</v>
      </c>
      <c r="K363" s="52">
        <v>-164</v>
      </c>
      <c r="L363" s="52" t="s">
        <v>3898</v>
      </c>
      <c r="M363" s="53" t="s">
        <v>105</v>
      </c>
      <c r="N363" s="53"/>
      <c r="O363" s="54" t="s">
        <v>2578</v>
      </c>
      <c r="P363" s="54" t="s">
        <v>2495</v>
      </c>
    </row>
    <row r="364" spans="1:16" ht="13.5" thickBot="1" x14ac:dyDescent="0.25">
      <c r="A364" s="43" t="str">
        <f t="shared" si="30"/>
        <v> BRNO 6 </v>
      </c>
      <c r="B364" s="5" t="str">
        <f t="shared" si="31"/>
        <v>I</v>
      </c>
      <c r="C364" s="43">
        <f t="shared" si="32"/>
        <v>44142.714</v>
      </c>
      <c r="D364" s="21" t="str">
        <f t="shared" si="33"/>
        <v>vis</v>
      </c>
      <c r="E364" s="51">
        <f>VLOOKUP(C364,Active!C$21:E$974,3,FALSE)</f>
        <v>-160.00060167325347</v>
      </c>
      <c r="F364" s="5" t="s">
        <v>1317</v>
      </c>
      <c r="G364" s="21" t="str">
        <f t="shared" si="34"/>
        <v>44142.714</v>
      </c>
      <c r="H364" s="43">
        <f t="shared" si="35"/>
        <v>-160</v>
      </c>
      <c r="I364" s="52" t="s">
        <v>3899</v>
      </c>
      <c r="J364" s="53" t="s">
        <v>3900</v>
      </c>
      <c r="K364" s="52">
        <v>-160</v>
      </c>
      <c r="L364" s="52" t="s">
        <v>3601</v>
      </c>
      <c r="M364" s="53" t="s">
        <v>1496</v>
      </c>
      <c r="N364" s="53"/>
      <c r="O364" s="54" t="s">
        <v>2603</v>
      </c>
      <c r="P364" s="54" t="s">
        <v>2495</v>
      </c>
    </row>
    <row r="365" spans="1:16" ht="13.5" thickBot="1" x14ac:dyDescent="0.25">
      <c r="A365" s="43" t="str">
        <f t="shared" si="30"/>
        <v> BRNO 6 </v>
      </c>
      <c r="B365" s="5" t="str">
        <f t="shared" si="31"/>
        <v>I</v>
      </c>
      <c r="C365" s="43">
        <f t="shared" si="32"/>
        <v>44177.625999999997</v>
      </c>
      <c r="D365" s="21" t="str">
        <f t="shared" si="33"/>
        <v>vis</v>
      </c>
      <c r="E365" s="51">
        <f>VLOOKUP(C365,Active!C$21:E$974,3,FALSE)</f>
        <v>-145.99685726004165</v>
      </c>
      <c r="F365" s="5" t="s">
        <v>1317</v>
      </c>
      <c r="G365" s="21" t="str">
        <f t="shared" si="34"/>
        <v>44177.626</v>
      </c>
      <c r="H365" s="43">
        <f t="shared" si="35"/>
        <v>-146</v>
      </c>
      <c r="I365" s="52" t="s">
        <v>3901</v>
      </c>
      <c r="J365" s="53" t="s">
        <v>3902</v>
      </c>
      <c r="K365" s="52">
        <v>-146</v>
      </c>
      <c r="L365" s="52" t="s">
        <v>3393</v>
      </c>
      <c r="M365" s="53" t="s">
        <v>1496</v>
      </c>
      <c r="N365" s="53"/>
      <c r="O365" s="54" t="s">
        <v>2578</v>
      </c>
      <c r="P365" s="54" t="s">
        <v>2495</v>
      </c>
    </row>
    <row r="366" spans="1:16" ht="13.5" thickBot="1" x14ac:dyDescent="0.25">
      <c r="A366" s="43" t="str">
        <f t="shared" si="30"/>
        <v> AN 289.191 </v>
      </c>
      <c r="B366" s="5" t="str">
        <f t="shared" si="31"/>
        <v>I</v>
      </c>
      <c r="C366" s="43">
        <f t="shared" si="32"/>
        <v>44247.432999999997</v>
      </c>
      <c r="D366" s="21" t="str">
        <f t="shared" si="33"/>
        <v>vis</v>
      </c>
      <c r="E366" s="51">
        <f>VLOOKUP(C366,Active!C$21:E$974,3,FALSE)</f>
        <v>-117.9961873971527</v>
      </c>
      <c r="F366" s="5" t="s">
        <v>1317</v>
      </c>
      <c r="G366" s="21" t="str">
        <f t="shared" si="34"/>
        <v>44247.433</v>
      </c>
      <c r="H366" s="43">
        <f t="shared" si="35"/>
        <v>-118</v>
      </c>
      <c r="I366" s="52" t="s">
        <v>3904</v>
      </c>
      <c r="J366" s="53" t="s">
        <v>318</v>
      </c>
      <c r="K366" s="52">
        <v>-118</v>
      </c>
      <c r="L366" s="52" t="s">
        <v>94</v>
      </c>
      <c r="M366" s="53" t="s">
        <v>1496</v>
      </c>
      <c r="N366" s="53" t="s">
        <v>106</v>
      </c>
      <c r="O366" s="54" t="s">
        <v>126</v>
      </c>
      <c r="P366" s="54" t="s">
        <v>2610</v>
      </c>
    </row>
    <row r="367" spans="1:16" ht="13.5" thickBot="1" x14ac:dyDescent="0.25">
      <c r="A367" s="43" t="str">
        <f t="shared" si="30"/>
        <v> BRNO 6 </v>
      </c>
      <c r="B367" s="5" t="str">
        <f t="shared" si="31"/>
        <v>I</v>
      </c>
      <c r="C367" s="43">
        <f t="shared" si="32"/>
        <v>44267.368999999999</v>
      </c>
      <c r="D367" s="21" t="str">
        <f t="shared" si="33"/>
        <v>vis</v>
      </c>
      <c r="E367" s="51">
        <f>VLOOKUP(C367,Active!C$21:E$974,3,FALSE)</f>
        <v>-109.99954874506062</v>
      </c>
      <c r="F367" s="5" t="s">
        <v>1317</v>
      </c>
      <c r="G367" s="21" t="str">
        <f t="shared" si="34"/>
        <v>44267.369</v>
      </c>
      <c r="H367" s="43">
        <f t="shared" si="35"/>
        <v>-110</v>
      </c>
      <c r="I367" s="52" t="s">
        <v>320</v>
      </c>
      <c r="J367" s="53" t="s">
        <v>321</v>
      </c>
      <c r="K367" s="52">
        <v>-110</v>
      </c>
      <c r="L367" s="52" t="s">
        <v>215</v>
      </c>
      <c r="M367" s="53" t="s">
        <v>1496</v>
      </c>
      <c r="N367" s="53"/>
      <c r="O367" s="54" t="s">
        <v>2614</v>
      </c>
      <c r="P367" s="54" t="s">
        <v>2495</v>
      </c>
    </row>
    <row r="368" spans="1:16" ht="13.5" thickBot="1" x14ac:dyDescent="0.25">
      <c r="A368" s="43" t="str">
        <f t="shared" si="30"/>
        <v> BRNO 6 </v>
      </c>
      <c r="B368" s="5" t="str">
        <f t="shared" si="31"/>
        <v>I</v>
      </c>
      <c r="C368" s="43">
        <f t="shared" si="32"/>
        <v>44282.326999999997</v>
      </c>
      <c r="D368" s="21" t="str">
        <f t="shared" si="33"/>
        <v>vis</v>
      </c>
      <c r="E368" s="51">
        <f>VLOOKUP(C368,Active!C$21:E$974,3,FALSE)</f>
        <v>-103.99966306297927</v>
      </c>
      <c r="F368" s="5" t="s">
        <v>1317</v>
      </c>
      <c r="G368" s="21" t="str">
        <f t="shared" si="34"/>
        <v>44282.327</v>
      </c>
      <c r="H368" s="43">
        <f t="shared" si="35"/>
        <v>-104</v>
      </c>
      <c r="I368" s="52" t="s">
        <v>322</v>
      </c>
      <c r="J368" s="53" t="s">
        <v>323</v>
      </c>
      <c r="K368" s="52">
        <v>-104</v>
      </c>
      <c r="L368" s="52" t="s">
        <v>215</v>
      </c>
      <c r="M368" s="53" t="s">
        <v>1496</v>
      </c>
      <c r="N368" s="53"/>
      <c r="O368" s="54" t="s">
        <v>2578</v>
      </c>
      <c r="P368" s="54" t="s">
        <v>2495</v>
      </c>
    </row>
    <row r="369" spans="1:16" ht="13.5" thickBot="1" x14ac:dyDescent="0.25">
      <c r="A369" s="43" t="str">
        <f t="shared" si="30"/>
        <v>IBVS 111 </v>
      </c>
      <c r="B369" s="5" t="str">
        <f t="shared" si="31"/>
        <v>I</v>
      </c>
      <c r="C369" s="43">
        <f t="shared" si="32"/>
        <v>44292.302000000003</v>
      </c>
      <c r="D369" s="21" t="str">
        <f t="shared" si="33"/>
        <v>vis</v>
      </c>
      <c r="E369" s="51">
        <f>VLOOKUP(C369,Active!C$21:E$974,3,FALSE)</f>
        <v>-99.998535928415706</v>
      </c>
      <c r="F369" s="5" t="s">
        <v>1317</v>
      </c>
      <c r="G369" s="21" t="str">
        <f t="shared" si="34"/>
        <v>44292.302</v>
      </c>
      <c r="H369" s="43">
        <f t="shared" si="35"/>
        <v>-100</v>
      </c>
      <c r="I369" s="52" t="s">
        <v>324</v>
      </c>
      <c r="J369" s="53" t="s">
        <v>325</v>
      </c>
      <c r="K369" s="52">
        <v>-100</v>
      </c>
      <c r="L369" s="52" t="s">
        <v>3252</v>
      </c>
      <c r="M369" s="53" t="s">
        <v>1496</v>
      </c>
      <c r="N369" s="53"/>
      <c r="O369" s="54" t="s">
        <v>2619</v>
      </c>
      <c r="P369" s="55" t="s">
        <v>2620</v>
      </c>
    </row>
    <row r="370" spans="1:16" ht="13.5" thickBot="1" x14ac:dyDescent="0.25">
      <c r="A370" s="43" t="str">
        <f t="shared" si="30"/>
        <v> BRNO 5 </v>
      </c>
      <c r="B370" s="5" t="str">
        <f t="shared" si="31"/>
        <v>I</v>
      </c>
      <c r="C370" s="43">
        <f t="shared" si="32"/>
        <v>44294.791100000002</v>
      </c>
      <c r="D370" s="21" t="str">
        <f t="shared" si="33"/>
        <v>vis</v>
      </c>
      <c r="E370" s="51">
        <f>VLOOKUP(C370,Active!C$21:E$974,3,FALSE)</f>
        <v>-99.000119331861143</v>
      </c>
      <c r="F370" s="5" t="s">
        <v>1317</v>
      </c>
      <c r="G370" s="21" t="str">
        <f t="shared" si="34"/>
        <v>44294.7911</v>
      </c>
      <c r="H370" s="43">
        <f t="shared" si="35"/>
        <v>-99</v>
      </c>
      <c r="I370" s="52" t="s">
        <v>326</v>
      </c>
      <c r="J370" s="53" t="s">
        <v>327</v>
      </c>
      <c r="K370" s="52">
        <v>-99</v>
      </c>
      <c r="L370" s="52" t="s">
        <v>3870</v>
      </c>
      <c r="M370" s="53" t="s">
        <v>105</v>
      </c>
      <c r="N370" s="53"/>
      <c r="O370" s="54" t="s">
        <v>2624</v>
      </c>
      <c r="P370" s="54" t="s">
        <v>2625</v>
      </c>
    </row>
    <row r="371" spans="1:16" ht="13.5" thickBot="1" x14ac:dyDescent="0.25">
      <c r="A371" s="43" t="str">
        <f t="shared" si="30"/>
        <v>BAVM 18 </v>
      </c>
      <c r="B371" s="5" t="str">
        <f t="shared" si="31"/>
        <v>I</v>
      </c>
      <c r="C371" s="43">
        <f t="shared" si="32"/>
        <v>44297.284</v>
      </c>
      <c r="D371" s="21" t="str">
        <f t="shared" si="33"/>
        <v>vis</v>
      </c>
      <c r="E371" s="51">
        <f>VLOOKUP(C371,Active!C$21:E$974,3,FALSE)</f>
        <v>-98.000178496398732</v>
      </c>
      <c r="F371" s="5" t="s">
        <v>1317</v>
      </c>
      <c r="G371" s="21" t="str">
        <f t="shared" si="34"/>
        <v>44297.284</v>
      </c>
      <c r="H371" s="43">
        <f t="shared" si="35"/>
        <v>-98</v>
      </c>
      <c r="I371" s="52" t="s">
        <v>328</v>
      </c>
      <c r="J371" s="53" t="s">
        <v>329</v>
      </c>
      <c r="K371" s="52">
        <v>-98</v>
      </c>
      <c r="L371" s="52" t="s">
        <v>3591</v>
      </c>
      <c r="M371" s="53" t="s">
        <v>1496</v>
      </c>
      <c r="N371" s="53"/>
      <c r="O371" s="54" t="s">
        <v>2628</v>
      </c>
      <c r="P371" s="55" t="s">
        <v>2597</v>
      </c>
    </row>
    <row r="372" spans="1:16" ht="13.5" thickBot="1" x14ac:dyDescent="0.25">
      <c r="A372" s="43" t="str">
        <f t="shared" si="30"/>
        <v> AA 16.158 </v>
      </c>
      <c r="B372" s="5" t="str">
        <f t="shared" si="31"/>
        <v>I</v>
      </c>
      <c r="C372" s="43">
        <f t="shared" si="32"/>
        <v>44334.685100000002</v>
      </c>
      <c r="D372" s="21" t="str">
        <f t="shared" si="33"/>
        <v>vis</v>
      </c>
      <c r="E372" s="51">
        <f>VLOOKUP(C372,Active!C$21:E$974,3,FALSE)</f>
        <v>-82.998017486629465</v>
      </c>
      <c r="F372" s="5" t="s">
        <v>1317</v>
      </c>
      <c r="G372" s="21" t="str">
        <f t="shared" si="34"/>
        <v>44334.6851</v>
      </c>
      <c r="H372" s="43">
        <f t="shared" si="35"/>
        <v>-83</v>
      </c>
      <c r="I372" s="52" t="s">
        <v>330</v>
      </c>
      <c r="J372" s="53" t="s">
        <v>331</v>
      </c>
      <c r="K372" s="52">
        <v>-83</v>
      </c>
      <c r="L372" s="52" t="s">
        <v>332</v>
      </c>
      <c r="M372" s="53" t="s">
        <v>105</v>
      </c>
      <c r="N372" s="53"/>
      <c r="O372" s="54" t="s">
        <v>49</v>
      </c>
      <c r="P372" s="54" t="s">
        <v>2632</v>
      </c>
    </row>
    <row r="373" spans="1:16" ht="13.5" thickBot="1" x14ac:dyDescent="0.25">
      <c r="A373" s="43" t="str">
        <f t="shared" si="30"/>
        <v>IBVS 180 </v>
      </c>
      <c r="B373" s="5" t="str">
        <f t="shared" si="31"/>
        <v>I</v>
      </c>
      <c r="C373" s="43">
        <f t="shared" si="32"/>
        <v>44334.686000000002</v>
      </c>
      <c r="D373" s="21" t="str">
        <f t="shared" si="33"/>
        <v>vis</v>
      </c>
      <c r="E373" s="51">
        <f>VLOOKUP(C373,Active!C$21:E$974,3,FALSE)</f>
        <v>-82.99765648267784</v>
      </c>
      <c r="F373" s="5" t="s">
        <v>1317</v>
      </c>
      <c r="G373" s="21" t="str">
        <f t="shared" si="34"/>
        <v>44334.686</v>
      </c>
      <c r="H373" s="43">
        <f t="shared" si="35"/>
        <v>-83</v>
      </c>
      <c r="I373" s="52" t="s">
        <v>333</v>
      </c>
      <c r="J373" s="53" t="s">
        <v>334</v>
      </c>
      <c r="K373" s="52">
        <v>-83</v>
      </c>
      <c r="L373" s="52" t="s">
        <v>201</v>
      </c>
      <c r="M373" s="53" t="s">
        <v>1496</v>
      </c>
      <c r="N373" s="53"/>
      <c r="O373" s="54" t="s">
        <v>2636</v>
      </c>
      <c r="P373" s="55" t="s">
        <v>2637</v>
      </c>
    </row>
    <row r="374" spans="1:16" ht="13.5" thickBot="1" x14ac:dyDescent="0.25">
      <c r="A374" s="43" t="str">
        <f t="shared" si="30"/>
        <v>IBVS 187 </v>
      </c>
      <c r="B374" s="5" t="str">
        <f t="shared" si="31"/>
        <v>I</v>
      </c>
      <c r="C374" s="43">
        <f t="shared" si="32"/>
        <v>44349.642</v>
      </c>
      <c r="D374" s="21" t="str">
        <f t="shared" si="33"/>
        <v>vis</v>
      </c>
      <c r="E374" s="51">
        <f>VLOOKUP(C374,Active!C$21:E$974,3,FALSE)</f>
        <v>-76.998573031601069</v>
      </c>
      <c r="F374" s="5" t="s">
        <v>1317</v>
      </c>
      <c r="G374" s="21" t="str">
        <f t="shared" si="34"/>
        <v>44349.642</v>
      </c>
      <c r="H374" s="43">
        <f t="shared" si="35"/>
        <v>-77</v>
      </c>
      <c r="I374" s="52" t="s">
        <v>335</v>
      </c>
      <c r="J374" s="53" t="s">
        <v>336</v>
      </c>
      <c r="K374" s="52">
        <v>-77</v>
      </c>
      <c r="L374" s="52" t="s">
        <v>3252</v>
      </c>
      <c r="M374" s="53" t="s">
        <v>1496</v>
      </c>
      <c r="N374" s="53"/>
      <c r="O374" s="54" t="s">
        <v>2566</v>
      </c>
      <c r="P374" s="55" t="s">
        <v>2567</v>
      </c>
    </row>
    <row r="375" spans="1:16" ht="13.5" thickBot="1" x14ac:dyDescent="0.25">
      <c r="A375" s="43" t="str">
        <f t="shared" si="30"/>
        <v>IBVS 187 </v>
      </c>
      <c r="B375" s="5" t="str">
        <f t="shared" si="31"/>
        <v>I</v>
      </c>
      <c r="C375" s="43">
        <f t="shared" si="32"/>
        <v>44349.644999999997</v>
      </c>
      <c r="D375" s="21" t="str">
        <f t="shared" si="33"/>
        <v>vis</v>
      </c>
      <c r="E375" s="51">
        <f>VLOOKUP(C375,Active!C$21:E$974,3,FALSE)</f>
        <v>-76.997369685095649</v>
      </c>
      <c r="F375" s="5" t="s">
        <v>1317</v>
      </c>
      <c r="G375" s="21" t="str">
        <f t="shared" si="34"/>
        <v>44349.645</v>
      </c>
      <c r="H375" s="43">
        <f t="shared" si="35"/>
        <v>-77</v>
      </c>
      <c r="I375" s="52" t="s">
        <v>337</v>
      </c>
      <c r="J375" s="53" t="s">
        <v>338</v>
      </c>
      <c r="K375" s="52">
        <v>-77</v>
      </c>
      <c r="L375" s="52" t="s">
        <v>3750</v>
      </c>
      <c r="M375" s="53" t="s">
        <v>1496</v>
      </c>
      <c r="N375" s="53"/>
      <c r="O375" s="54" t="s">
        <v>2566</v>
      </c>
      <c r="P375" s="55" t="s">
        <v>2567</v>
      </c>
    </row>
    <row r="376" spans="1:16" ht="13.5" thickBot="1" x14ac:dyDescent="0.25">
      <c r="A376" s="43" t="str">
        <f t="shared" si="30"/>
        <v>BAVM 18 </v>
      </c>
      <c r="B376" s="5" t="str">
        <f t="shared" si="31"/>
        <v>I</v>
      </c>
      <c r="C376" s="43">
        <f t="shared" si="32"/>
        <v>44379.555999999997</v>
      </c>
      <c r="D376" s="21" t="str">
        <f t="shared" si="33"/>
        <v>vis</v>
      </c>
      <c r="E376" s="51">
        <f>VLOOKUP(C376,Active!C$21:E$974,3,FALSE)</f>
        <v>-64.999603898442942</v>
      </c>
      <c r="F376" s="5" t="s">
        <v>1317</v>
      </c>
      <c r="G376" s="21" t="str">
        <f t="shared" si="34"/>
        <v>44379.556</v>
      </c>
      <c r="H376" s="43">
        <f t="shared" si="35"/>
        <v>-65</v>
      </c>
      <c r="I376" s="52" t="s">
        <v>340</v>
      </c>
      <c r="J376" s="53" t="s">
        <v>341</v>
      </c>
      <c r="K376" s="52">
        <v>-65</v>
      </c>
      <c r="L376" s="52" t="s">
        <v>215</v>
      </c>
      <c r="M376" s="53" t="s">
        <v>1496</v>
      </c>
      <c r="N376" s="53"/>
      <c r="O376" s="54" t="s">
        <v>311</v>
      </c>
      <c r="P376" s="55" t="s">
        <v>2597</v>
      </c>
    </row>
    <row r="377" spans="1:16" ht="13.5" thickBot="1" x14ac:dyDescent="0.25">
      <c r="A377" s="43" t="str">
        <f t="shared" si="30"/>
        <v>BAVM 18 </v>
      </c>
      <c r="B377" s="5" t="str">
        <f t="shared" si="31"/>
        <v>I</v>
      </c>
      <c r="C377" s="43">
        <f t="shared" si="32"/>
        <v>44384.542999999998</v>
      </c>
      <c r="D377" s="21" t="str">
        <f t="shared" si="33"/>
        <v>vis</v>
      </c>
      <c r="E377" s="51">
        <f>VLOOKUP(C377,Active!C$21:E$974,3,FALSE)</f>
        <v>-62.999240888913036</v>
      </c>
      <c r="F377" s="5" t="s">
        <v>1317</v>
      </c>
      <c r="G377" s="21" t="str">
        <f t="shared" si="34"/>
        <v>44384.543</v>
      </c>
      <c r="H377" s="43">
        <f t="shared" si="35"/>
        <v>-63</v>
      </c>
      <c r="I377" s="52" t="s">
        <v>343</v>
      </c>
      <c r="J377" s="53" t="s">
        <v>344</v>
      </c>
      <c r="K377" s="52">
        <v>-63</v>
      </c>
      <c r="L377" s="52" t="s">
        <v>245</v>
      </c>
      <c r="M377" s="53" t="s">
        <v>1496</v>
      </c>
      <c r="N377" s="53"/>
      <c r="O377" s="54" t="s">
        <v>2628</v>
      </c>
      <c r="P377" s="55" t="s">
        <v>2597</v>
      </c>
    </row>
    <row r="378" spans="1:16" ht="13.5" thickBot="1" x14ac:dyDescent="0.25">
      <c r="A378" s="43" t="str">
        <f t="shared" si="30"/>
        <v> ORI 93 </v>
      </c>
      <c r="B378" s="5" t="str">
        <f t="shared" si="31"/>
        <v>I</v>
      </c>
      <c r="C378" s="43">
        <f t="shared" si="32"/>
        <v>44389.525999999998</v>
      </c>
      <c r="D378" s="21" t="str">
        <f t="shared" si="33"/>
        <v>vis</v>
      </c>
      <c r="E378" s="51">
        <f>VLOOKUP(C378,Active!C$21:E$974,3,FALSE)</f>
        <v>-61.000482341392313</v>
      </c>
      <c r="F378" s="5" t="s">
        <v>1317</v>
      </c>
      <c r="G378" s="21" t="str">
        <f t="shared" si="34"/>
        <v>44389.526</v>
      </c>
      <c r="H378" s="43">
        <f t="shared" si="35"/>
        <v>-61</v>
      </c>
      <c r="I378" s="52" t="s">
        <v>347</v>
      </c>
      <c r="J378" s="53" t="s">
        <v>348</v>
      </c>
      <c r="K378" s="52">
        <v>-61</v>
      </c>
      <c r="L378" s="52" t="s">
        <v>227</v>
      </c>
      <c r="M378" s="53" t="s">
        <v>1496</v>
      </c>
      <c r="N378" s="53"/>
      <c r="O378" s="54" t="s">
        <v>2649</v>
      </c>
      <c r="P378" s="54" t="s">
        <v>2650</v>
      </c>
    </row>
    <row r="379" spans="1:16" ht="13.5" thickBot="1" x14ac:dyDescent="0.25">
      <c r="A379" s="43" t="str">
        <f t="shared" si="30"/>
        <v>BAVM 18 </v>
      </c>
      <c r="B379" s="5" t="str">
        <f t="shared" si="31"/>
        <v>I</v>
      </c>
      <c r="C379" s="43">
        <f t="shared" si="32"/>
        <v>44394.512000000002</v>
      </c>
      <c r="D379" s="21" t="str">
        <f t="shared" si="33"/>
        <v>vis</v>
      </c>
      <c r="E379" s="51">
        <f>VLOOKUP(C379,Active!C$21:E$974,3,FALSE)</f>
        <v>-59.00052044736325</v>
      </c>
      <c r="F379" s="5" t="s">
        <v>1317</v>
      </c>
      <c r="G379" s="21" t="str">
        <f t="shared" si="34"/>
        <v>44394.512</v>
      </c>
      <c r="H379" s="43">
        <f t="shared" si="35"/>
        <v>-59</v>
      </c>
      <c r="I379" s="52" t="s">
        <v>349</v>
      </c>
      <c r="J379" s="53" t="s">
        <v>350</v>
      </c>
      <c r="K379" s="52">
        <v>-59</v>
      </c>
      <c r="L379" s="52" t="s">
        <v>227</v>
      </c>
      <c r="M379" s="53" t="s">
        <v>1496</v>
      </c>
      <c r="N379" s="53"/>
      <c r="O379" s="54" t="s">
        <v>311</v>
      </c>
      <c r="P379" s="55" t="s">
        <v>2597</v>
      </c>
    </row>
    <row r="380" spans="1:16" ht="13.5" thickBot="1" x14ac:dyDescent="0.25">
      <c r="A380" s="43" t="str">
        <f t="shared" si="30"/>
        <v>BAVM 18 </v>
      </c>
      <c r="B380" s="5" t="str">
        <f t="shared" si="31"/>
        <v>I</v>
      </c>
      <c r="C380" s="43">
        <f t="shared" si="32"/>
        <v>44399.497000000003</v>
      </c>
      <c r="D380" s="21" t="str">
        <f t="shared" si="33"/>
        <v>vis</v>
      </c>
      <c r="E380" s="51">
        <f>VLOOKUP(C380,Active!C$21:E$974,3,FALSE)</f>
        <v>-57.000959668837936</v>
      </c>
      <c r="F380" s="5" t="s">
        <v>1317</v>
      </c>
      <c r="G380" s="21" t="str">
        <f t="shared" si="34"/>
        <v>44399.497</v>
      </c>
      <c r="H380" s="43">
        <f t="shared" si="35"/>
        <v>-57</v>
      </c>
      <c r="I380" s="52" t="s">
        <v>351</v>
      </c>
      <c r="J380" s="53" t="s">
        <v>352</v>
      </c>
      <c r="K380" s="52">
        <v>-57</v>
      </c>
      <c r="L380" s="52" t="s">
        <v>3601</v>
      </c>
      <c r="M380" s="53" t="s">
        <v>1496</v>
      </c>
      <c r="N380" s="53"/>
      <c r="O380" s="54" t="s">
        <v>311</v>
      </c>
      <c r="P380" s="55" t="s">
        <v>2597</v>
      </c>
    </row>
    <row r="381" spans="1:16" ht="13.5" thickBot="1" x14ac:dyDescent="0.25">
      <c r="A381" s="43" t="str">
        <f t="shared" si="30"/>
        <v>BAVM 18 </v>
      </c>
      <c r="B381" s="5" t="str">
        <f t="shared" si="31"/>
        <v>I</v>
      </c>
      <c r="C381" s="43">
        <f t="shared" si="32"/>
        <v>44404.491999999998</v>
      </c>
      <c r="D381" s="21" t="str">
        <f t="shared" si="33"/>
        <v>vis</v>
      </c>
      <c r="E381" s="51">
        <f>VLOOKUP(C381,Active!C$21:E$974,3,FALSE)</f>
        <v>-54.997387735292612</v>
      </c>
      <c r="F381" s="5" t="s">
        <v>1317</v>
      </c>
      <c r="G381" s="21" t="str">
        <f t="shared" si="34"/>
        <v>44404.492</v>
      </c>
      <c r="H381" s="43">
        <f t="shared" si="35"/>
        <v>-55</v>
      </c>
      <c r="I381" s="52" t="s">
        <v>353</v>
      </c>
      <c r="J381" s="53" t="s">
        <v>354</v>
      </c>
      <c r="K381" s="52">
        <v>-55</v>
      </c>
      <c r="L381" s="52" t="s">
        <v>3750</v>
      </c>
      <c r="M381" s="53" t="s">
        <v>1496</v>
      </c>
      <c r="N381" s="53"/>
      <c r="O381" s="54" t="s">
        <v>2658</v>
      </c>
      <c r="P381" s="55" t="s">
        <v>2597</v>
      </c>
    </row>
    <row r="382" spans="1:16" ht="13.5" thickBot="1" x14ac:dyDescent="0.25">
      <c r="A382" s="43" t="str">
        <f t="shared" si="30"/>
        <v>IBVS 187 </v>
      </c>
      <c r="B382" s="5" t="str">
        <f t="shared" si="31"/>
        <v>I</v>
      </c>
      <c r="C382" s="43">
        <f t="shared" si="32"/>
        <v>44409.47</v>
      </c>
      <c r="D382" s="21" t="str">
        <f t="shared" si="33"/>
        <v>vis</v>
      </c>
      <c r="E382" s="51">
        <f>VLOOKUP(C382,Active!C$21:E$974,3,FALSE)</f>
        <v>-53.000634765281895</v>
      </c>
      <c r="F382" s="5" t="s">
        <v>1317</v>
      </c>
      <c r="G382" s="21" t="str">
        <f t="shared" si="34"/>
        <v>44409.470</v>
      </c>
      <c r="H382" s="43">
        <f t="shared" si="35"/>
        <v>-53</v>
      </c>
      <c r="I382" s="52" t="s">
        <v>358</v>
      </c>
      <c r="J382" s="53" t="s">
        <v>359</v>
      </c>
      <c r="K382" s="52">
        <v>-53</v>
      </c>
      <c r="L382" s="52" t="s">
        <v>3601</v>
      </c>
      <c r="M382" s="53" t="s">
        <v>1496</v>
      </c>
      <c r="N382" s="53"/>
      <c r="O382" s="54" t="s">
        <v>2566</v>
      </c>
      <c r="P382" s="55" t="s">
        <v>2567</v>
      </c>
    </row>
    <row r="383" spans="1:16" ht="13.5" thickBot="1" x14ac:dyDescent="0.25">
      <c r="A383" s="43" t="str">
        <f t="shared" si="30"/>
        <v>BAVM 18 </v>
      </c>
      <c r="B383" s="5" t="str">
        <f t="shared" si="31"/>
        <v>I</v>
      </c>
      <c r="C383" s="43">
        <f t="shared" si="32"/>
        <v>44414.457000000002</v>
      </c>
      <c r="D383" s="21" t="str">
        <f t="shared" si="33"/>
        <v>vis</v>
      </c>
      <c r="E383" s="51">
        <f>VLOOKUP(C383,Active!C$21:E$974,3,FALSE)</f>
        <v>-51.000271755751996</v>
      </c>
      <c r="F383" s="5" t="s">
        <v>1317</v>
      </c>
      <c r="G383" s="21" t="str">
        <f t="shared" si="34"/>
        <v>44414.457</v>
      </c>
      <c r="H383" s="43">
        <f t="shared" si="35"/>
        <v>-51</v>
      </c>
      <c r="I383" s="52" t="s">
        <v>360</v>
      </c>
      <c r="J383" s="53" t="s">
        <v>361</v>
      </c>
      <c r="K383" s="52">
        <v>-51</v>
      </c>
      <c r="L383" s="52" t="s">
        <v>227</v>
      </c>
      <c r="M383" s="53" t="s">
        <v>1496</v>
      </c>
      <c r="N383" s="53"/>
      <c r="O383" s="54" t="s">
        <v>304</v>
      </c>
      <c r="P383" s="55" t="s">
        <v>2597</v>
      </c>
    </row>
    <row r="384" spans="1:16" ht="13.5" thickBot="1" x14ac:dyDescent="0.25">
      <c r="A384" s="43" t="str">
        <f t="shared" si="30"/>
        <v>IBVS 187 </v>
      </c>
      <c r="B384" s="5" t="str">
        <f t="shared" si="31"/>
        <v>I</v>
      </c>
      <c r="C384" s="43">
        <f t="shared" si="32"/>
        <v>44424.44</v>
      </c>
      <c r="D384" s="21" t="str">
        <f t="shared" si="33"/>
        <v>vis</v>
      </c>
      <c r="E384" s="51">
        <f>VLOOKUP(C384,Active!C$21:E$974,3,FALSE)</f>
        <v>-46.995935697173017</v>
      </c>
      <c r="F384" s="5" t="s">
        <v>1317</v>
      </c>
      <c r="G384" s="21" t="str">
        <f t="shared" si="34"/>
        <v>44424.440</v>
      </c>
      <c r="H384" s="43">
        <f t="shared" si="35"/>
        <v>-47</v>
      </c>
      <c r="I384" s="52" t="s">
        <v>362</v>
      </c>
      <c r="J384" s="53" t="s">
        <v>363</v>
      </c>
      <c r="K384" s="52">
        <v>-47</v>
      </c>
      <c r="L384" s="52" t="s">
        <v>94</v>
      </c>
      <c r="M384" s="53" t="s">
        <v>1496</v>
      </c>
      <c r="N384" s="53"/>
      <c r="O384" s="54" t="s">
        <v>2566</v>
      </c>
      <c r="P384" s="55" t="s">
        <v>2567</v>
      </c>
    </row>
    <row r="385" spans="1:16" ht="13.5" thickBot="1" x14ac:dyDescent="0.25">
      <c r="A385" s="43" t="str">
        <f t="shared" si="30"/>
        <v>BAVM 18 </v>
      </c>
      <c r="B385" s="5" t="str">
        <f t="shared" si="31"/>
        <v>I</v>
      </c>
      <c r="C385" s="43">
        <f t="shared" si="32"/>
        <v>44429.421000000002</v>
      </c>
      <c r="D385" s="21" t="str">
        <f t="shared" si="33"/>
        <v>vis</v>
      </c>
      <c r="E385" s="51">
        <f>VLOOKUP(C385,Active!C$21:E$974,3,FALSE)</f>
        <v>-44.997979380656879</v>
      </c>
      <c r="F385" s="5" t="s">
        <v>1317</v>
      </c>
      <c r="G385" s="21" t="str">
        <f t="shared" si="34"/>
        <v>44429.421</v>
      </c>
      <c r="H385" s="43">
        <f t="shared" si="35"/>
        <v>-45</v>
      </c>
      <c r="I385" s="52" t="s">
        <v>364</v>
      </c>
      <c r="J385" s="53" t="s">
        <v>365</v>
      </c>
      <c r="K385" s="52">
        <v>-45</v>
      </c>
      <c r="L385" s="52" t="s">
        <v>366</v>
      </c>
      <c r="M385" s="53" t="s">
        <v>1496</v>
      </c>
      <c r="N385" s="53"/>
      <c r="O385" s="54" t="s">
        <v>311</v>
      </c>
      <c r="P385" s="55" t="s">
        <v>2597</v>
      </c>
    </row>
    <row r="386" spans="1:16" ht="13.5" thickBot="1" x14ac:dyDescent="0.25">
      <c r="A386" s="43" t="str">
        <f t="shared" si="30"/>
        <v> AN 289.191 </v>
      </c>
      <c r="B386" s="5" t="str">
        <f t="shared" si="31"/>
        <v>I</v>
      </c>
      <c r="C386" s="43">
        <f t="shared" si="32"/>
        <v>44429.423000000003</v>
      </c>
      <c r="D386" s="21" t="str">
        <f t="shared" si="33"/>
        <v>vis</v>
      </c>
      <c r="E386" s="51">
        <f>VLOOKUP(C386,Active!C$21:E$974,3,FALSE)</f>
        <v>-44.997177149652295</v>
      </c>
      <c r="F386" s="5" t="s">
        <v>1317</v>
      </c>
      <c r="G386" s="21" t="str">
        <f t="shared" si="34"/>
        <v>44429.423</v>
      </c>
      <c r="H386" s="43">
        <f t="shared" si="35"/>
        <v>-45</v>
      </c>
      <c r="I386" s="52" t="s">
        <v>368</v>
      </c>
      <c r="J386" s="53" t="s">
        <v>369</v>
      </c>
      <c r="K386" s="52">
        <v>-45</v>
      </c>
      <c r="L386" s="52" t="s">
        <v>3750</v>
      </c>
      <c r="M386" s="53" t="s">
        <v>1496</v>
      </c>
      <c r="N386" s="53" t="s">
        <v>106</v>
      </c>
      <c r="O386" s="54" t="s">
        <v>2670</v>
      </c>
      <c r="P386" s="54" t="s">
        <v>2610</v>
      </c>
    </row>
    <row r="387" spans="1:16" ht="13.5" thickBot="1" x14ac:dyDescent="0.25">
      <c r="A387" s="43" t="str">
        <f t="shared" si="30"/>
        <v>BAVM 18 </v>
      </c>
      <c r="B387" s="5" t="str">
        <f t="shared" si="31"/>
        <v>I</v>
      </c>
      <c r="C387" s="43">
        <f t="shared" si="32"/>
        <v>44444.373</v>
      </c>
      <c r="D387" s="21" t="str">
        <f t="shared" si="33"/>
        <v>vis</v>
      </c>
      <c r="E387" s="51">
        <f>VLOOKUP(C387,Active!C$21:E$974,3,FALSE)</f>
        <v>-39.000500391589284</v>
      </c>
      <c r="F387" s="5" t="s">
        <v>1317</v>
      </c>
      <c r="G387" s="21" t="str">
        <f t="shared" si="34"/>
        <v>44444.373</v>
      </c>
      <c r="H387" s="43">
        <f t="shared" si="35"/>
        <v>-39</v>
      </c>
      <c r="I387" s="52" t="s">
        <v>370</v>
      </c>
      <c r="J387" s="53" t="s">
        <v>371</v>
      </c>
      <c r="K387" s="52">
        <v>-39</v>
      </c>
      <c r="L387" s="52" t="s">
        <v>227</v>
      </c>
      <c r="M387" s="53" t="s">
        <v>1496</v>
      </c>
      <c r="N387" s="53"/>
      <c r="O387" s="54" t="s">
        <v>2628</v>
      </c>
      <c r="P387" s="55" t="s">
        <v>2597</v>
      </c>
    </row>
    <row r="388" spans="1:16" ht="13.5" thickBot="1" x14ac:dyDescent="0.25">
      <c r="A388" s="43" t="str">
        <f t="shared" si="30"/>
        <v> ORI 95 </v>
      </c>
      <c r="B388" s="5" t="str">
        <f t="shared" si="31"/>
        <v>I</v>
      </c>
      <c r="C388" s="43">
        <f t="shared" si="32"/>
        <v>44451.853600000002</v>
      </c>
      <c r="D388" s="21" t="str">
        <f t="shared" si="33"/>
        <v>vis</v>
      </c>
      <c r="E388" s="51">
        <f>VLOOKUP(C388,Active!C$21:E$974,3,FALSE)</f>
        <v>-35.999915765743765</v>
      </c>
      <c r="F388" s="5" t="s">
        <v>1317</v>
      </c>
      <c r="G388" s="21" t="str">
        <f t="shared" si="34"/>
        <v>44451.8536</v>
      </c>
      <c r="H388" s="43">
        <f t="shared" si="35"/>
        <v>-36</v>
      </c>
      <c r="I388" s="52" t="s">
        <v>372</v>
      </c>
      <c r="J388" s="53" t="s">
        <v>373</v>
      </c>
      <c r="K388" s="52">
        <v>-36</v>
      </c>
      <c r="L388" s="52" t="s">
        <v>374</v>
      </c>
      <c r="M388" s="53" t="s">
        <v>105</v>
      </c>
      <c r="N388" s="53"/>
      <c r="O388" s="54" t="s">
        <v>2649</v>
      </c>
      <c r="P388" s="54" t="s">
        <v>2675</v>
      </c>
    </row>
    <row r="389" spans="1:16" ht="13.5" thickBot="1" x14ac:dyDescent="0.25">
      <c r="A389" s="43" t="str">
        <f t="shared" si="30"/>
        <v>BAVM 18 </v>
      </c>
      <c r="B389" s="5" t="str">
        <f t="shared" si="31"/>
        <v>I</v>
      </c>
      <c r="C389" s="43">
        <f t="shared" si="32"/>
        <v>44454.351999999999</v>
      </c>
      <c r="D389" s="21" t="str">
        <f t="shared" si="33"/>
        <v>vis</v>
      </c>
      <c r="E389" s="51">
        <f>VLOOKUP(C389,Active!C$21:E$974,3,FALSE)</f>
        <v>-34.997768795019475</v>
      </c>
      <c r="F389" s="5" t="s">
        <v>1317</v>
      </c>
      <c r="G389" s="21" t="str">
        <f t="shared" si="34"/>
        <v>44454.352</v>
      </c>
      <c r="H389" s="43">
        <f t="shared" si="35"/>
        <v>-35</v>
      </c>
      <c r="I389" s="52" t="s">
        <v>375</v>
      </c>
      <c r="J389" s="53" t="s">
        <v>376</v>
      </c>
      <c r="K389" s="52">
        <v>-35</v>
      </c>
      <c r="L389" s="52" t="s">
        <v>201</v>
      </c>
      <c r="M389" s="53" t="s">
        <v>1496</v>
      </c>
      <c r="N389" s="53"/>
      <c r="O389" s="54" t="s">
        <v>2628</v>
      </c>
      <c r="P389" s="55" t="s">
        <v>2597</v>
      </c>
    </row>
    <row r="390" spans="1:16" ht="13.5" thickBot="1" x14ac:dyDescent="0.25">
      <c r="A390" s="43" t="str">
        <f t="shared" si="30"/>
        <v>IBVS 187 </v>
      </c>
      <c r="B390" s="5" t="str">
        <f t="shared" si="31"/>
        <v>I</v>
      </c>
      <c r="C390" s="43">
        <f t="shared" si="32"/>
        <v>44456.840499999998</v>
      </c>
      <c r="D390" s="21" t="str">
        <f t="shared" si="33"/>
        <v>vis</v>
      </c>
      <c r="E390" s="51">
        <f>VLOOKUP(C390,Active!C$21:E$974,3,FALSE)</f>
        <v>-33.999592867765998</v>
      </c>
      <c r="F390" s="5" t="s">
        <v>1317</v>
      </c>
      <c r="G390" s="21" t="str">
        <f t="shared" si="34"/>
        <v>44456.8405</v>
      </c>
      <c r="H390" s="43">
        <f t="shared" si="35"/>
        <v>-34</v>
      </c>
      <c r="I390" s="52" t="s">
        <v>377</v>
      </c>
      <c r="J390" s="53" t="s">
        <v>378</v>
      </c>
      <c r="K390" s="52">
        <v>-34</v>
      </c>
      <c r="L390" s="52" t="s">
        <v>379</v>
      </c>
      <c r="M390" s="53" t="s">
        <v>105</v>
      </c>
      <c r="N390" s="53"/>
      <c r="O390" s="54" t="s">
        <v>2566</v>
      </c>
      <c r="P390" s="55" t="s">
        <v>2567</v>
      </c>
    </row>
    <row r="391" spans="1:16" ht="13.5" thickBot="1" x14ac:dyDescent="0.25">
      <c r="A391" s="43" t="str">
        <f t="shared" si="30"/>
        <v>IBVS 129 </v>
      </c>
      <c r="B391" s="5" t="str">
        <f t="shared" si="31"/>
        <v>I</v>
      </c>
      <c r="C391" s="43">
        <f t="shared" si="32"/>
        <v>44459.34</v>
      </c>
      <c r="D391" s="21" t="str">
        <f t="shared" si="33"/>
        <v>vis</v>
      </c>
      <c r="E391" s="51">
        <f>VLOOKUP(C391,Active!C$21:E$974,3,FALSE)</f>
        <v>-32.997004669988748</v>
      </c>
      <c r="F391" s="5" t="s">
        <v>1317</v>
      </c>
      <c r="G391" s="21" t="str">
        <f t="shared" si="34"/>
        <v>44459.340</v>
      </c>
      <c r="H391" s="43">
        <f t="shared" si="35"/>
        <v>-33</v>
      </c>
      <c r="I391" s="52" t="s">
        <v>380</v>
      </c>
      <c r="J391" s="53" t="s">
        <v>381</v>
      </c>
      <c r="K391" s="52">
        <v>-33</v>
      </c>
      <c r="L391" s="52" t="s">
        <v>3750</v>
      </c>
      <c r="M391" s="53" t="s">
        <v>1496</v>
      </c>
      <c r="N391" s="53"/>
      <c r="O391" s="54" t="s">
        <v>2619</v>
      </c>
      <c r="P391" s="55" t="s">
        <v>2681</v>
      </c>
    </row>
    <row r="392" spans="1:16" ht="13.5" thickBot="1" x14ac:dyDescent="0.25">
      <c r="A392" s="43" t="str">
        <f t="shared" si="30"/>
        <v>IBVS 129 </v>
      </c>
      <c r="B392" s="5" t="str">
        <f t="shared" si="31"/>
        <v>I</v>
      </c>
      <c r="C392" s="43">
        <f t="shared" si="32"/>
        <v>44459.347999999998</v>
      </c>
      <c r="D392" s="21" t="str">
        <f t="shared" si="33"/>
        <v>vis</v>
      </c>
      <c r="E392" s="51">
        <f>VLOOKUP(C392,Active!C$21:E$974,3,FALSE)</f>
        <v>-32.993795745970395</v>
      </c>
      <c r="F392" s="5" t="s">
        <v>1317</v>
      </c>
      <c r="G392" s="21" t="str">
        <f t="shared" si="34"/>
        <v>44459.348</v>
      </c>
      <c r="H392" s="43">
        <f t="shared" si="35"/>
        <v>-33</v>
      </c>
      <c r="I392" s="52" t="s">
        <v>382</v>
      </c>
      <c r="J392" s="53" t="s">
        <v>383</v>
      </c>
      <c r="K392" s="52">
        <v>-33</v>
      </c>
      <c r="L392" s="52" t="s">
        <v>384</v>
      </c>
      <c r="M392" s="53" t="s">
        <v>1496</v>
      </c>
      <c r="N392" s="53"/>
      <c r="O392" s="54" t="s">
        <v>2619</v>
      </c>
      <c r="P392" s="55" t="s">
        <v>2681</v>
      </c>
    </row>
    <row r="393" spans="1:16" ht="13.5" thickBot="1" x14ac:dyDescent="0.25">
      <c r="A393" s="43" t="str">
        <f t="shared" si="30"/>
        <v>IBVS 187 </v>
      </c>
      <c r="B393" s="5" t="str">
        <f t="shared" si="31"/>
        <v>I</v>
      </c>
      <c r="C393" s="43">
        <f t="shared" si="32"/>
        <v>44461.826999999997</v>
      </c>
      <c r="D393" s="21" t="str">
        <f t="shared" si="33"/>
        <v>vis</v>
      </c>
      <c r="E393" s="51">
        <f>VLOOKUP(C393,Active!C$21:E$974,3,FALSE)</f>
        <v>-31.999430415987973</v>
      </c>
      <c r="F393" s="5" t="s">
        <v>1317</v>
      </c>
      <c r="G393" s="21" t="str">
        <f t="shared" si="34"/>
        <v>44461.8270</v>
      </c>
      <c r="H393" s="43">
        <f t="shared" si="35"/>
        <v>-32</v>
      </c>
      <c r="I393" s="52" t="s">
        <v>385</v>
      </c>
      <c r="J393" s="53" t="s">
        <v>386</v>
      </c>
      <c r="K393" s="52">
        <v>-32</v>
      </c>
      <c r="L393" s="52" t="s">
        <v>387</v>
      </c>
      <c r="M393" s="53" t="s">
        <v>105</v>
      </c>
      <c r="N393" s="53"/>
      <c r="O393" s="54" t="s">
        <v>2566</v>
      </c>
      <c r="P393" s="55" t="s">
        <v>2567</v>
      </c>
    </row>
    <row r="394" spans="1:16" ht="13.5" thickBot="1" x14ac:dyDescent="0.25">
      <c r="A394" s="43" t="str">
        <f t="shared" si="30"/>
        <v>IBVS 129 </v>
      </c>
      <c r="B394" s="5" t="str">
        <f t="shared" si="31"/>
        <v>I</v>
      </c>
      <c r="C394" s="43">
        <f t="shared" si="32"/>
        <v>44471.798600000002</v>
      </c>
      <c r="D394" s="21" t="str">
        <f t="shared" si="33"/>
        <v>vis</v>
      </c>
      <c r="E394" s="51">
        <f>VLOOKUP(C394,Active!C$21:E$974,3,FALSE)</f>
        <v>-27.99966707413251</v>
      </c>
      <c r="F394" s="5" t="s">
        <v>1317</v>
      </c>
      <c r="G394" s="21" t="str">
        <f t="shared" si="34"/>
        <v>44471.7986</v>
      </c>
      <c r="H394" s="43">
        <f t="shared" si="35"/>
        <v>-28</v>
      </c>
      <c r="I394" s="52" t="s">
        <v>388</v>
      </c>
      <c r="J394" s="53" t="s">
        <v>389</v>
      </c>
      <c r="K394" s="52">
        <v>-28</v>
      </c>
      <c r="L394" s="52" t="s">
        <v>3873</v>
      </c>
      <c r="M394" s="53" t="s">
        <v>105</v>
      </c>
      <c r="N394" s="53"/>
      <c r="O394" s="54" t="s">
        <v>2619</v>
      </c>
      <c r="P394" s="55" t="s">
        <v>2681</v>
      </c>
    </row>
    <row r="395" spans="1:16" ht="13.5" thickBot="1" x14ac:dyDescent="0.25">
      <c r="A395" s="43" t="str">
        <f t="shared" ref="A395:A458" si="36">P395</f>
        <v> ORI 95 </v>
      </c>
      <c r="B395" s="5" t="str">
        <f t="shared" ref="B395:B458" si="37">IF(H395=INT(H395),"I","II")</f>
        <v>I</v>
      </c>
      <c r="C395" s="43">
        <f t="shared" ref="C395:C458" si="38">1*G395</f>
        <v>44496.727599999998</v>
      </c>
      <c r="D395" s="21" t="str">
        <f t="shared" ref="D395:D458" si="39">VLOOKUP(F395,I$1:J$5,2,FALSE)</f>
        <v>vis</v>
      </c>
      <c r="E395" s="51">
        <f>VLOOKUP(C395,Active!C$21:E$974,3,FALSE)</f>
        <v>-18.000258719499698</v>
      </c>
      <c r="F395" s="5" t="s">
        <v>1317</v>
      </c>
      <c r="G395" s="21" t="str">
        <f t="shared" ref="G395:G458" si="40">MID(I395,3,LEN(I395)-3)</f>
        <v>44496.7276</v>
      </c>
      <c r="H395" s="43">
        <f t="shared" ref="H395:H458" si="41">1*K395</f>
        <v>-18</v>
      </c>
      <c r="I395" s="52" t="s">
        <v>390</v>
      </c>
      <c r="J395" s="53" t="s">
        <v>391</v>
      </c>
      <c r="K395" s="52">
        <v>-18</v>
      </c>
      <c r="L395" s="52" t="s">
        <v>392</v>
      </c>
      <c r="M395" s="53" t="s">
        <v>105</v>
      </c>
      <c r="N395" s="53"/>
      <c r="O395" s="54" t="s">
        <v>2649</v>
      </c>
      <c r="P395" s="54" t="s">
        <v>2675</v>
      </c>
    </row>
    <row r="396" spans="1:16" ht="13.5" thickBot="1" x14ac:dyDescent="0.25">
      <c r="A396" s="43" t="str">
        <f t="shared" si="36"/>
        <v> ORI 97 </v>
      </c>
      <c r="B396" s="5" t="str">
        <f t="shared" si="37"/>
        <v>I</v>
      </c>
      <c r="C396" s="43">
        <f t="shared" si="38"/>
        <v>44496.728000000003</v>
      </c>
      <c r="D396" s="21" t="str">
        <f t="shared" si="39"/>
        <v>vis</v>
      </c>
      <c r="E396" s="51">
        <f>VLOOKUP(C396,Active!C$21:E$974,3,FALSE)</f>
        <v>-18.000098273297031</v>
      </c>
      <c r="F396" s="5" t="s">
        <v>1317</v>
      </c>
      <c r="G396" s="21" t="str">
        <f t="shared" si="40"/>
        <v>44496.728</v>
      </c>
      <c r="H396" s="43">
        <f t="shared" si="41"/>
        <v>-18</v>
      </c>
      <c r="I396" s="52" t="s">
        <v>393</v>
      </c>
      <c r="J396" s="53" t="s">
        <v>394</v>
      </c>
      <c r="K396" s="52">
        <v>-18</v>
      </c>
      <c r="L396" s="52" t="s">
        <v>3591</v>
      </c>
      <c r="M396" s="53" t="s">
        <v>1496</v>
      </c>
      <c r="N396" s="53"/>
      <c r="O396" s="54" t="s">
        <v>2693</v>
      </c>
      <c r="P396" s="54" t="s">
        <v>2694</v>
      </c>
    </row>
    <row r="397" spans="1:16" ht="13.5" thickBot="1" x14ac:dyDescent="0.25">
      <c r="A397" s="43" t="str">
        <f t="shared" si="36"/>
        <v> ORI 98 </v>
      </c>
      <c r="B397" s="5" t="str">
        <f t="shared" si="37"/>
        <v>I</v>
      </c>
      <c r="C397" s="43">
        <f t="shared" si="38"/>
        <v>44506.696000000004</v>
      </c>
      <c r="D397" s="21" t="str">
        <f t="shared" si="39"/>
        <v>vis</v>
      </c>
      <c r="E397" s="51">
        <f>VLOOKUP(C397,Active!C$21:E$974,3,FALSE)</f>
        <v>-14.001778947250992</v>
      </c>
      <c r="F397" s="5" t="s">
        <v>1317</v>
      </c>
      <c r="G397" s="21" t="str">
        <f t="shared" si="40"/>
        <v>44506.696</v>
      </c>
      <c r="H397" s="43">
        <f t="shared" si="41"/>
        <v>-14</v>
      </c>
      <c r="I397" s="52" t="s">
        <v>395</v>
      </c>
      <c r="J397" s="53" t="s">
        <v>396</v>
      </c>
      <c r="K397" s="52">
        <v>-14</v>
      </c>
      <c r="L397" s="52" t="s">
        <v>255</v>
      </c>
      <c r="M397" s="53" t="s">
        <v>1496</v>
      </c>
      <c r="N397" s="53"/>
      <c r="O397" s="54" t="s">
        <v>2649</v>
      </c>
      <c r="P397" s="54" t="s">
        <v>2697</v>
      </c>
    </row>
    <row r="398" spans="1:16" ht="13.5" thickBot="1" x14ac:dyDescent="0.25">
      <c r="A398" s="43" t="str">
        <f t="shared" si="36"/>
        <v> ORI 100 </v>
      </c>
      <c r="B398" s="5" t="str">
        <f t="shared" si="37"/>
        <v>I</v>
      </c>
      <c r="C398" s="43">
        <f t="shared" si="38"/>
        <v>44531.631200000003</v>
      </c>
      <c r="D398" s="21" t="str">
        <f t="shared" si="39"/>
        <v>vis</v>
      </c>
      <c r="E398" s="51">
        <f>VLOOKUP(C398,Active!C$21:E$974,3,FALSE)</f>
        <v>-3.9998836765030839</v>
      </c>
      <c r="F398" s="5" t="s">
        <v>1317</v>
      </c>
      <c r="G398" s="21" t="str">
        <f t="shared" si="40"/>
        <v>44531.6312</v>
      </c>
      <c r="H398" s="43">
        <f t="shared" si="41"/>
        <v>-4</v>
      </c>
      <c r="I398" s="52" t="s">
        <v>397</v>
      </c>
      <c r="J398" s="53" t="s">
        <v>398</v>
      </c>
      <c r="K398" s="52">
        <v>-4</v>
      </c>
      <c r="L398" s="52" t="s">
        <v>3884</v>
      </c>
      <c r="M398" s="53" t="s">
        <v>105</v>
      </c>
      <c r="N398" s="53"/>
      <c r="O398" s="54" t="s">
        <v>2628</v>
      </c>
      <c r="P398" s="54" t="s">
        <v>2700</v>
      </c>
    </row>
    <row r="399" spans="1:16" ht="13.5" thickBot="1" x14ac:dyDescent="0.25">
      <c r="A399" s="43" t="str">
        <f t="shared" si="36"/>
        <v> ORI 100 </v>
      </c>
      <c r="B399" s="5" t="str">
        <f t="shared" si="37"/>
        <v>I</v>
      </c>
      <c r="C399" s="43">
        <f t="shared" si="38"/>
        <v>44531.633999999998</v>
      </c>
      <c r="D399" s="21" t="str">
        <f t="shared" si="39"/>
        <v>vis</v>
      </c>
      <c r="E399" s="51">
        <f>VLOOKUP(C399,Active!C$21:E$974,3,FALSE)</f>
        <v>-3.9987605530989976</v>
      </c>
      <c r="F399" s="5" t="s">
        <v>1317</v>
      </c>
      <c r="G399" s="21" t="str">
        <f t="shared" si="40"/>
        <v>44531.634</v>
      </c>
      <c r="H399" s="43">
        <f t="shared" si="41"/>
        <v>-4</v>
      </c>
      <c r="I399" s="52" t="s">
        <v>399</v>
      </c>
      <c r="J399" s="53" t="s">
        <v>400</v>
      </c>
      <c r="K399" s="52">
        <v>-4</v>
      </c>
      <c r="L399" s="52" t="s">
        <v>223</v>
      </c>
      <c r="M399" s="53" t="s">
        <v>1496</v>
      </c>
      <c r="N399" s="53"/>
      <c r="O399" s="54" t="s">
        <v>2649</v>
      </c>
      <c r="P399" s="54" t="s">
        <v>2700</v>
      </c>
    </row>
    <row r="400" spans="1:16" ht="13.5" thickBot="1" x14ac:dyDescent="0.25">
      <c r="A400" s="43" t="str">
        <f t="shared" si="36"/>
        <v> AN 291.112 </v>
      </c>
      <c r="B400" s="5" t="str">
        <f t="shared" si="37"/>
        <v>I</v>
      </c>
      <c r="C400" s="43">
        <f t="shared" si="38"/>
        <v>44541.603199999998</v>
      </c>
      <c r="D400" s="21" t="str">
        <f t="shared" si="39"/>
        <v>vis</v>
      </c>
      <c r="E400" s="51">
        <f>VLOOKUP(C400,Active!C$21:E$974,3,FALSE)</f>
        <v>4.0111549207862073E-5</v>
      </c>
      <c r="F400" s="5" t="s">
        <v>1317</v>
      </c>
      <c r="G400" s="21" t="str">
        <f t="shared" si="40"/>
        <v>44541.6032</v>
      </c>
      <c r="H400" s="43">
        <f t="shared" si="41"/>
        <v>0</v>
      </c>
      <c r="I400" s="52" t="s">
        <v>401</v>
      </c>
      <c r="J400" s="53" t="s">
        <v>402</v>
      </c>
      <c r="K400" s="52">
        <v>0</v>
      </c>
      <c r="L400" s="52" t="s">
        <v>3898</v>
      </c>
      <c r="M400" s="53" t="s">
        <v>105</v>
      </c>
      <c r="N400" s="53" t="s">
        <v>106</v>
      </c>
      <c r="O400" s="54" t="s">
        <v>2706</v>
      </c>
      <c r="P400" s="54" t="s">
        <v>2707</v>
      </c>
    </row>
    <row r="401" spans="1:16" ht="13.5" thickBot="1" x14ac:dyDescent="0.25">
      <c r="A401" s="43" t="str">
        <f t="shared" si="36"/>
        <v> ORI 100 </v>
      </c>
      <c r="B401" s="5" t="str">
        <f t="shared" si="37"/>
        <v>I</v>
      </c>
      <c r="C401" s="43">
        <f t="shared" si="38"/>
        <v>44546.591500000002</v>
      </c>
      <c r="D401" s="21" t="str">
        <f t="shared" si="39"/>
        <v>vis</v>
      </c>
      <c r="E401" s="51">
        <f>VLOOKUP(C401,Active!C$21:E$974,3,FALSE)</f>
        <v>2.000924571233401</v>
      </c>
      <c r="F401" s="5" t="s">
        <v>1317</v>
      </c>
      <c r="G401" s="21" t="str">
        <f t="shared" si="40"/>
        <v>44546.5915</v>
      </c>
      <c r="H401" s="43">
        <f t="shared" si="41"/>
        <v>2</v>
      </c>
      <c r="I401" s="52" t="s">
        <v>403</v>
      </c>
      <c r="J401" s="53" t="s">
        <v>404</v>
      </c>
      <c r="K401" s="52">
        <v>2</v>
      </c>
      <c r="L401" s="52" t="s">
        <v>405</v>
      </c>
      <c r="M401" s="53" t="s">
        <v>105</v>
      </c>
      <c r="N401" s="53"/>
      <c r="O401" s="54" t="s">
        <v>2649</v>
      </c>
      <c r="P401" s="54" t="s">
        <v>2700</v>
      </c>
    </row>
    <row r="402" spans="1:16" ht="13.5" thickBot="1" x14ac:dyDescent="0.25">
      <c r="A402" s="43" t="str">
        <f t="shared" si="36"/>
        <v> ORI 100 </v>
      </c>
      <c r="B402" s="5" t="str">
        <f t="shared" si="37"/>
        <v>I</v>
      </c>
      <c r="C402" s="43">
        <f t="shared" si="38"/>
        <v>44561.548000000003</v>
      </c>
      <c r="D402" s="21" t="str">
        <f t="shared" si="39"/>
        <v>vis</v>
      </c>
      <c r="E402" s="51">
        <f>VLOOKUP(C402,Active!C$21:E$974,3,FALSE)</f>
        <v>8.000208580062047</v>
      </c>
      <c r="F402" s="5" t="s">
        <v>1317</v>
      </c>
      <c r="G402" s="21" t="str">
        <f t="shared" si="40"/>
        <v>44561.548</v>
      </c>
      <c r="H402" s="43">
        <f t="shared" si="41"/>
        <v>8</v>
      </c>
      <c r="I402" s="52" t="s">
        <v>406</v>
      </c>
      <c r="J402" s="53" t="s">
        <v>407</v>
      </c>
      <c r="K402" s="52">
        <v>8</v>
      </c>
      <c r="L402" s="52" t="s">
        <v>215</v>
      </c>
      <c r="M402" s="53" t="s">
        <v>1496</v>
      </c>
      <c r="N402" s="53"/>
      <c r="O402" s="54" t="s">
        <v>2628</v>
      </c>
      <c r="P402" s="54" t="s">
        <v>2700</v>
      </c>
    </row>
    <row r="403" spans="1:16" ht="13.5" thickBot="1" x14ac:dyDescent="0.25">
      <c r="A403" s="43" t="str">
        <f t="shared" si="36"/>
        <v>IBVS 180 </v>
      </c>
      <c r="B403" s="5" t="str">
        <f t="shared" si="37"/>
        <v>I</v>
      </c>
      <c r="C403" s="43">
        <f t="shared" si="38"/>
        <v>44586.476000000002</v>
      </c>
      <c r="D403" s="21" t="str">
        <f t="shared" si="39"/>
        <v>vis</v>
      </c>
      <c r="E403" s="51">
        <f>VLOOKUP(C403,Active!C$21:E$974,3,FALSE)</f>
        <v>17.999215819194028</v>
      </c>
      <c r="F403" s="5" t="s">
        <v>1317</v>
      </c>
      <c r="G403" s="21" t="str">
        <f t="shared" si="40"/>
        <v>44586.476</v>
      </c>
      <c r="H403" s="43">
        <f t="shared" si="41"/>
        <v>18</v>
      </c>
      <c r="I403" s="52" t="s">
        <v>409</v>
      </c>
      <c r="J403" s="53" t="s">
        <v>410</v>
      </c>
      <c r="K403" s="52">
        <v>18</v>
      </c>
      <c r="L403" s="52" t="s">
        <v>3601</v>
      </c>
      <c r="M403" s="53" t="s">
        <v>1496</v>
      </c>
      <c r="N403" s="53"/>
      <c r="O403" s="54" t="s">
        <v>2619</v>
      </c>
      <c r="P403" s="55" t="s">
        <v>2637</v>
      </c>
    </row>
    <row r="404" spans="1:16" ht="13.5" thickBot="1" x14ac:dyDescent="0.25">
      <c r="A404" s="43" t="str">
        <f t="shared" si="36"/>
        <v>IBVS 221 </v>
      </c>
      <c r="B404" s="5" t="str">
        <f t="shared" si="37"/>
        <v>I</v>
      </c>
      <c r="C404" s="43">
        <f t="shared" si="38"/>
        <v>44591.472999999998</v>
      </c>
      <c r="D404" s="21" t="str">
        <f t="shared" si="39"/>
        <v>vis</v>
      </c>
      <c r="E404" s="51">
        <f>VLOOKUP(C404,Active!C$21:E$974,3,FALSE)</f>
        <v>20.003589983743939</v>
      </c>
      <c r="F404" s="5" t="s">
        <v>1317</v>
      </c>
      <c r="G404" s="21" t="str">
        <f t="shared" si="40"/>
        <v>44591.473</v>
      </c>
      <c r="H404" s="43">
        <f t="shared" si="41"/>
        <v>20</v>
      </c>
      <c r="I404" s="52" t="s">
        <v>411</v>
      </c>
      <c r="J404" s="53" t="s">
        <v>412</v>
      </c>
      <c r="K404" s="52">
        <v>20</v>
      </c>
      <c r="L404" s="52" t="s">
        <v>3598</v>
      </c>
      <c r="M404" s="53" t="s">
        <v>1496</v>
      </c>
      <c r="N404" s="53"/>
      <c r="O404" s="54" t="s">
        <v>2619</v>
      </c>
      <c r="P404" s="55" t="s">
        <v>2717</v>
      </c>
    </row>
    <row r="405" spans="1:16" ht="13.5" thickBot="1" x14ac:dyDescent="0.25">
      <c r="A405" s="43" t="str">
        <f t="shared" si="36"/>
        <v>IBVS 221 </v>
      </c>
      <c r="B405" s="5" t="str">
        <f t="shared" si="37"/>
        <v>I</v>
      </c>
      <c r="C405" s="43">
        <f t="shared" si="38"/>
        <v>44601.434000000001</v>
      </c>
      <c r="D405" s="21" t="str">
        <f t="shared" si="39"/>
        <v>vis</v>
      </c>
      <c r="E405" s="51">
        <f>VLOOKUP(C405,Active!C$21:E$974,3,FALSE)</f>
        <v>23.999101501275383</v>
      </c>
      <c r="F405" s="5" t="s">
        <v>1317</v>
      </c>
      <c r="G405" s="21" t="str">
        <f t="shared" si="40"/>
        <v>44601.434</v>
      </c>
      <c r="H405" s="43">
        <f t="shared" si="41"/>
        <v>24</v>
      </c>
      <c r="I405" s="52" t="s">
        <v>413</v>
      </c>
      <c r="J405" s="53" t="s">
        <v>414</v>
      </c>
      <c r="K405" s="52">
        <v>24</v>
      </c>
      <c r="L405" s="52" t="s">
        <v>3601</v>
      </c>
      <c r="M405" s="53" t="s">
        <v>1496</v>
      </c>
      <c r="N405" s="53"/>
      <c r="O405" s="54" t="s">
        <v>2619</v>
      </c>
      <c r="P405" s="55" t="s">
        <v>2717</v>
      </c>
    </row>
    <row r="406" spans="1:16" ht="13.5" thickBot="1" x14ac:dyDescent="0.25">
      <c r="A406" s="43" t="str">
        <f t="shared" si="36"/>
        <v>IBVS 221 </v>
      </c>
      <c r="B406" s="5" t="str">
        <f t="shared" si="37"/>
        <v>I</v>
      </c>
      <c r="C406" s="43">
        <f t="shared" si="38"/>
        <v>44611.404000000002</v>
      </c>
      <c r="D406" s="21" t="str">
        <f t="shared" si="39"/>
        <v>vis</v>
      </c>
      <c r="E406" s="51">
        <f>VLOOKUP(C406,Active!C$21:E$974,3,FALSE)</f>
        <v>27.998223058326008</v>
      </c>
      <c r="F406" s="5" t="s">
        <v>1317</v>
      </c>
      <c r="G406" s="21" t="str">
        <f t="shared" si="40"/>
        <v>44611.404</v>
      </c>
      <c r="H406" s="43">
        <f t="shared" si="41"/>
        <v>28</v>
      </c>
      <c r="I406" s="52" t="s">
        <v>415</v>
      </c>
      <c r="J406" s="53" t="s">
        <v>416</v>
      </c>
      <c r="K406" s="52">
        <v>28</v>
      </c>
      <c r="L406" s="52" t="s">
        <v>255</v>
      </c>
      <c r="M406" s="53" t="s">
        <v>1496</v>
      </c>
      <c r="N406" s="53"/>
      <c r="O406" s="54" t="s">
        <v>2619</v>
      </c>
      <c r="P406" s="55" t="s">
        <v>2717</v>
      </c>
    </row>
    <row r="407" spans="1:16" ht="13.5" thickBot="1" x14ac:dyDescent="0.25">
      <c r="A407" s="43" t="str">
        <f t="shared" si="36"/>
        <v>IBVS 221 </v>
      </c>
      <c r="B407" s="5" t="str">
        <f t="shared" si="37"/>
        <v>I</v>
      </c>
      <c r="C407" s="43">
        <f t="shared" si="38"/>
        <v>44626.364999999998</v>
      </c>
      <c r="D407" s="21" t="str">
        <f t="shared" si="39"/>
        <v>vis</v>
      </c>
      <c r="E407" s="51">
        <f>VLOOKUP(C407,Active!C$21:E$974,3,FALSE)</f>
        <v>33.999312086912788</v>
      </c>
      <c r="F407" s="5" t="s">
        <v>1317</v>
      </c>
      <c r="G407" s="21" t="str">
        <f t="shared" si="40"/>
        <v>44626.365</v>
      </c>
      <c r="H407" s="43">
        <f t="shared" si="41"/>
        <v>34</v>
      </c>
      <c r="I407" s="52" t="s">
        <v>417</v>
      </c>
      <c r="J407" s="53" t="s">
        <v>418</v>
      </c>
      <c r="K407" s="52">
        <v>34</v>
      </c>
      <c r="L407" s="52" t="s">
        <v>3601</v>
      </c>
      <c r="M407" s="53" t="s">
        <v>1496</v>
      </c>
      <c r="N407" s="53"/>
      <c r="O407" s="54" t="s">
        <v>2619</v>
      </c>
      <c r="P407" s="55" t="s">
        <v>2717</v>
      </c>
    </row>
    <row r="408" spans="1:16" ht="13.5" thickBot="1" x14ac:dyDescent="0.25">
      <c r="A408" s="43" t="str">
        <f t="shared" si="36"/>
        <v>VSB 47 </v>
      </c>
      <c r="B408" s="5" t="str">
        <f t="shared" si="37"/>
        <v>I</v>
      </c>
      <c r="C408" s="43">
        <f t="shared" si="38"/>
        <v>44631.355000000003</v>
      </c>
      <c r="D408" s="21" t="str">
        <f t="shared" si="39"/>
        <v>vis</v>
      </c>
      <c r="E408" s="51">
        <f>VLOOKUP(C408,Active!C$21:E$974,3,FALSE)</f>
        <v>36.00087844295102</v>
      </c>
      <c r="F408" s="5" t="s">
        <v>1317</v>
      </c>
      <c r="G408" s="21" t="str">
        <f t="shared" si="40"/>
        <v>44631.355</v>
      </c>
      <c r="H408" s="43">
        <f t="shared" si="41"/>
        <v>36</v>
      </c>
      <c r="I408" s="52" t="s">
        <v>419</v>
      </c>
      <c r="J408" s="53" t="s">
        <v>420</v>
      </c>
      <c r="K408" s="52">
        <v>36</v>
      </c>
      <c r="L408" s="52" t="s">
        <v>245</v>
      </c>
      <c r="M408" s="53" t="s">
        <v>1496</v>
      </c>
      <c r="N408" s="53"/>
      <c r="O408" s="54" t="s">
        <v>2728</v>
      </c>
      <c r="P408" s="55" t="s">
        <v>301</v>
      </c>
    </row>
    <row r="409" spans="1:16" ht="13.5" thickBot="1" x14ac:dyDescent="0.25">
      <c r="A409" s="43" t="str">
        <f t="shared" si="36"/>
        <v>VSB 47 </v>
      </c>
      <c r="B409" s="5" t="str">
        <f t="shared" si="37"/>
        <v>I</v>
      </c>
      <c r="C409" s="43">
        <f t="shared" si="38"/>
        <v>44631.358</v>
      </c>
      <c r="D409" s="21" t="str">
        <f t="shared" si="39"/>
        <v>vis</v>
      </c>
      <c r="E409" s="51">
        <f>VLOOKUP(C409,Active!C$21:E$974,3,FALSE)</f>
        <v>36.00208178945644</v>
      </c>
      <c r="F409" s="5" t="s">
        <v>1317</v>
      </c>
      <c r="G409" s="21" t="str">
        <f t="shared" si="40"/>
        <v>44631.358</v>
      </c>
      <c r="H409" s="43">
        <f t="shared" si="41"/>
        <v>36</v>
      </c>
      <c r="I409" s="52" t="s">
        <v>422</v>
      </c>
      <c r="J409" s="53" t="s">
        <v>423</v>
      </c>
      <c r="K409" s="52">
        <v>36</v>
      </c>
      <c r="L409" s="52" t="s">
        <v>366</v>
      </c>
      <c r="M409" s="53" t="s">
        <v>1496</v>
      </c>
      <c r="N409" s="53"/>
      <c r="O409" s="54" t="s">
        <v>2728</v>
      </c>
      <c r="P409" s="55" t="s">
        <v>301</v>
      </c>
    </row>
    <row r="410" spans="1:16" ht="13.5" thickBot="1" x14ac:dyDescent="0.25">
      <c r="A410" s="43" t="str">
        <f t="shared" si="36"/>
        <v>VSB 47 </v>
      </c>
      <c r="B410" s="5" t="str">
        <f t="shared" si="37"/>
        <v>I</v>
      </c>
      <c r="C410" s="43">
        <f t="shared" si="38"/>
        <v>44631.360999999997</v>
      </c>
      <c r="D410" s="21" t="str">
        <f t="shared" si="39"/>
        <v>vis</v>
      </c>
      <c r="E410" s="51">
        <f>VLOOKUP(C410,Active!C$21:E$974,3,FALSE)</f>
        <v>36.003285135961868</v>
      </c>
      <c r="F410" s="5" t="s">
        <v>1317</v>
      </c>
      <c r="G410" s="21" t="str">
        <f t="shared" si="40"/>
        <v>44631.361</v>
      </c>
      <c r="H410" s="43">
        <f t="shared" si="41"/>
        <v>36</v>
      </c>
      <c r="I410" s="52" t="s">
        <v>425</v>
      </c>
      <c r="J410" s="53" t="s">
        <v>426</v>
      </c>
      <c r="K410" s="52">
        <v>36</v>
      </c>
      <c r="L410" s="52" t="s">
        <v>3393</v>
      </c>
      <c r="M410" s="53" t="s">
        <v>1496</v>
      </c>
      <c r="N410" s="53"/>
      <c r="O410" s="54" t="s">
        <v>2728</v>
      </c>
      <c r="P410" s="55" t="s">
        <v>301</v>
      </c>
    </row>
    <row r="411" spans="1:16" ht="13.5" thickBot="1" x14ac:dyDescent="0.25">
      <c r="A411" s="43" t="str">
        <f t="shared" si="36"/>
        <v>VSB 47 </v>
      </c>
      <c r="B411" s="5" t="str">
        <f t="shared" si="37"/>
        <v>I</v>
      </c>
      <c r="C411" s="43">
        <f t="shared" si="38"/>
        <v>44633.845500000003</v>
      </c>
      <c r="D411" s="21" t="str">
        <f t="shared" si="39"/>
        <v>vis</v>
      </c>
      <c r="E411" s="51">
        <f>VLOOKUP(C411,Active!C$21:E$974,3,FALSE)</f>
        <v>36.999856601209089</v>
      </c>
      <c r="F411" s="5" t="s">
        <v>1317</v>
      </c>
      <c r="G411" s="21" t="str">
        <f t="shared" si="40"/>
        <v>44633.8455</v>
      </c>
      <c r="H411" s="43">
        <f t="shared" si="41"/>
        <v>37</v>
      </c>
      <c r="I411" s="52" t="s">
        <v>427</v>
      </c>
      <c r="J411" s="53" t="s">
        <v>428</v>
      </c>
      <c r="K411" s="52">
        <v>37</v>
      </c>
      <c r="L411" s="52" t="s">
        <v>429</v>
      </c>
      <c r="M411" s="53" t="s">
        <v>105</v>
      </c>
      <c r="N411" s="53"/>
      <c r="O411" s="54" t="s">
        <v>2728</v>
      </c>
      <c r="P411" s="55" t="s">
        <v>301</v>
      </c>
    </row>
    <row r="412" spans="1:16" ht="13.5" thickBot="1" x14ac:dyDescent="0.25">
      <c r="A412" s="43" t="str">
        <f t="shared" si="36"/>
        <v>VSB 47 </v>
      </c>
      <c r="B412" s="5" t="str">
        <f t="shared" si="37"/>
        <v>I</v>
      </c>
      <c r="C412" s="43">
        <f t="shared" si="38"/>
        <v>44636.332999999999</v>
      </c>
      <c r="D412" s="21" t="str">
        <f t="shared" si="39"/>
        <v>vis</v>
      </c>
      <c r="E412" s="51">
        <f>VLOOKUP(C412,Active!C$21:E$974,3,FALSE)</f>
        <v>37.997631412958825</v>
      </c>
      <c r="F412" s="5" t="s">
        <v>1317</v>
      </c>
      <c r="G412" s="21" t="str">
        <f t="shared" si="40"/>
        <v>44636.333</v>
      </c>
      <c r="H412" s="43">
        <f t="shared" si="41"/>
        <v>38</v>
      </c>
      <c r="I412" s="52" t="s">
        <v>431</v>
      </c>
      <c r="J412" s="53" t="s">
        <v>432</v>
      </c>
      <c r="K412" s="52">
        <v>38</v>
      </c>
      <c r="L412" s="52" t="s">
        <v>266</v>
      </c>
      <c r="M412" s="53" t="s">
        <v>1496</v>
      </c>
      <c r="N412" s="53"/>
      <c r="O412" s="54" t="s">
        <v>2728</v>
      </c>
      <c r="P412" s="55" t="s">
        <v>301</v>
      </c>
    </row>
    <row r="413" spans="1:16" ht="13.5" thickBot="1" x14ac:dyDescent="0.25">
      <c r="A413" s="43" t="str">
        <f t="shared" si="36"/>
        <v>VSB 47 </v>
      </c>
      <c r="B413" s="5" t="str">
        <f t="shared" si="37"/>
        <v>I</v>
      </c>
      <c r="C413" s="43">
        <f t="shared" si="38"/>
        <v>44636.338000000003</v>
      </c>
      <c r="D413" s="21" t="str">
        <f t="shared" si="39"/>
        <v>vis</v>
      </c>
      <c r="E413" s="51">
        <f>VLOOKUP(C413,Active!C$21:E$974,3,FALSE)</f>
        <v>37.99963699047175</v>
      </c>
      <c r="F413" s="5" t="s">
        <v>1317</v>
      </c>
      <c r="G413" s="21" t="str">
        <f t="shared" si="40"/>
        <v>44636.338</v>
      </c>
      <c r="H413" s="43">
        <f t="shared" si="41"/>
        <v>38</v>
      </c>
      <c r="I413" s="52" t="s">
        <v>433</v>
      </c>
      <c r="J413" s="53" t="s">
        <v>434</v>
      </c>
      <c r="K413" s="52">
        <v>38</v>
      </c>
      <c r="L413" s="52" t="s">
        <v>227</v>
      </c>
      <c r="M413" s="53" t="s">
        <v>1496</v>
      </c>
      <c r="N413" s="53"/>
      <c r="O413" s="54" t="s">
        <v>2728</v>
      </c>
      <c r="P413" s="55" t="s">
        <v>301</v>
      </c>
    </row>
    <row r="414" spans="1:16" ht="13.5" thickBot="1" x14ac:dyDescent="0.25">
      <c r="A414" s="43" t="str">
        <f t="shared" si="36"/>
        <v>VSB 47 </v>
      </c>
      <c r="B414" s="5" t="str">
        <f t="shared" si="37"/>
        <v>I</v>
      </c>
      <c r="C414" s="43">
        <f t="shared" si="38"/>
        <v>44636.341</v>
      </c>
      <c r="D414" s="21" t="str">
        <f t="shared" si="39"/>
        <v>vis</v>
      </c>
      <c r="E414" s="51">
        <f>VLOOKUP(C414,Active!C$21:E$974,3,FALSE)</f>
        <v>38.00084033697717</v>
      </c>
      <c r="F414" s="5" t="s">
        <v>1317</v>
      </c>
      <c r="G414" s="21" t="str">
        <f t="shared" si="40"/>
        <v>44636.341</v>
      </c>
      <c r="H414" s="43">
        <f t="shared" si="41"/>
        <v>38</v>
      </c>
      <c r="I414" s="52" t="s">
        <v>435</v>
      </c>
      <c r="J414" s="53" t="s">
        <v>436</v>
      </c>
      <c r="K414" s="52">
        <v>38</v>
      </c>
      <c r="L414" s="52" t="s">
        <v>245</v>
      </c>
      <c r="M414" s="53" t="s">
        <v>1496</v>
      </c>
      <c r="N414" s="53"/>
      <c r="O414" s="54" t="s">
        <v>614</v>
      </c>
      <c r="P414" s="55" t="s">
        <v>301</v>
      </c>
    </row>
    <row r="415" spans="1:16" ht="13.5" thickBot="1" x14ac:dyDescent="0.25">
      <c r="A415" s="43" t="str">
        <f t="shared" si="36"/>
        <v> AN 291.112 </v>
      </c>
      <c r="B415" s="5" t="str">
        <f t="shared" si="37"/>
        <v>I</v>
      </c>
      <c r="C415" s="43">
        <f t="shared" si="38"/>
        <v>44636.343999999997</v>
      </c>
      <c r="D415" s="21" t="str">
        <f t="shared" si="39"/>
        <v>vis</v>
      </c>
      <c r="E415" s="51">
        <f>VLOOKUP(C415,Active!C$21:E$974,3,FALSE)</f>
        <v>38.00204368348259</v>
      </c>
      <c r="F415" s="5" t="s">
        <v>1317</v>
      </c>
      <c r="G415" s="21" t="str">
        <f t="shared" si="40"/>
        <v>44636.344</v>
      </c>
      <c r="H415" s="43">
        <f t="shared" si="41"/>
        <v>38</v>
      </c>
      <c r="I415" s="52" t="s">
        <v>438</v>
      </c>
      <c r="J415" s="53" t="s">
        <v>439</v>
      </c>
      <c r="K415" s="52">
        <v>38</v>
      </c>
      <c r="L415" s="52" t="s">
        <v>366</v>
      </c>
      <c r="M415" s="53" t="s">
        <v>1496</v>
      </c>
      <c r="N415" s="53"/>
      <c r="O415" s="54" t="s">
        <v>618</v>
      </c>
      <c r="P415" s="54" t="s">
        <v>2707</v>
      </c>
    </row>
    <row r="416" spans="1:16" ht="13.5" thickBot="1" x14ac:dyDescent="0.25">
      <c r="A416" s="43" t="str">
        <f t="shared" si="36"/>
        <v> AN 291.112 </v>
      </c>
      <c r="B416" s="5" t="str">
        <f t="shared" si="37"/>
        <v>I</v>
      </c>
      <c r="C416" s="43">
        <f t="shared" si="38"/>
        <v>44636.345000000001</v>
      </c>
      <c r="D416" s="21" t="str">
        <f t="shared" si="39"/>
        <v>vis</v>
      </c>
      <c r="E416" s="51">
        <f>VLOOKUP(C416,Active!C$21:E$974,3,FALSE)</f>
        <v>38.002444798986339</v>
      </c>
      <c r="F416" s="5" t="s">
        <v>1317</v>
      </c>
      <c r="G416" s="21" t="str">
        <f t="shared" si="40"/>
        <v>44636.345</v>
      </c>
      <c r="H416" s="43">
        <f t="shared" si="41"/>
        <v>38</v>
      </c>
      <c r="I416" s="52" t="s">
        <v>440</v>
      </c>
      <c r="J416" s="53" t="s">
        <v>441</v>
      </c>
      <c r="K416" s="52">
        <v>38</v>
      </c>
      <c r="L416" s="52" t="s">
        <v>201</v>
      </c>
      <c r="M416" s="53" t="s">
        <v>1496</v>
      </c>
      <c r="N416" s="53"/>
      <c r="O416" s="54" t="s">
        <v>622</v>
      </c>
      <c r="P416" s="54" t="s">
        <v>2707</v>
      </c>
    </row>
    <row r="417" spans="1:16" ht="13.5" thickBot="1" x14ac:dyDescent="0.25">
      <c r="A417" s="43" t="str">
        <f t="shared" si="36"/>
        <v> ORI 105 </v>
      </c>
      <c r="B417" s="5" t="str">
        <f t="shared" si="37"/>
        <v>I</v>
      </c>
      <c r="C417" s="43">
        <f t="shared" si="38"/>
        <v>44646.317000000003</v>
      </c>
      <c r="D417" s="21" t="str">
        <f t="shared" si="39"/>
        <v>vis</v>
      </c>
      <c r="E417" s="51">
        <f>VLOOKUP(C417,Active!C$21:E$974,3,FALSE)</f>
        <v>42.002368587041552</v>
      </c>
      <c r="F417" s="5" t="s">
        <v>1317</v>
      </c>
      <c r="G417" s="21" t="str">
        <f t="shared" si="40"/>
        <v>44646.317</v>
      </c>
      <c r="H417" s="43">
        <f t="shared" si="41"/>
        <v>42</v>
      </c>
      <c r="I417" s="52" t="s">
        <v>443</v>
      </c>
      <c r="J417" s="53" t="s">
        <v>444</v>
      </c>
      <c r="K417" s="52">
        <v>42</v>
      </c>
      <c r="L417" s="52" t="s">
        <v>201</v>
      </c>
      <c r="M417" s="53" t="s">
        <v>1496</v>
      </c>
      <c r="N417" s="53"/>
      <c r="O417" s="54" t="s">
        <v>2649</v>
      </c>
      <c r="P417" s="54" t="s">
        <v>625</v>
      </c>
    </row>
    <row r="418" spans="1:16" ht="13.5" thickBot="1" x14ac:dyDescent="0.25">
      <c r="A418" s="43" t="str">
        <f t="shared" si="36"/>
        <v> ORI 105 </v>
      </c>
      <c r="B418" s="5" t="str">
        <f t="shared" si="37"/>
        <v>I</v>
      </c>
      <c r="C418" s="43">
        <f t="shared" si="38"/>
        <v>44651.296999999999</v>
      </c>
      <c r="D418" s="21" t="str">
        <f t="shared" si="39"/>
        <v>vis</v>
      </c>
      <c r="E418" s="51">
        <f>VLOOKUP(C418,Active!C$21:E$974,3,FALSE)</f>
        <v>43.999923788053941</v>
      </c>
      <c r="F418" s="5" t="s">
        <v>1317</v>
      </c>
      <c r="G418" s="21" t="str">
        <f t="shared" si="40"/>
        <v>44651.297</v>
      </c>
      <c r="H418" s="43">
        <f t="shared" si="41"/>
        <v>44</v>
      </c>
      <c r="I418" s="52" t="s">
        <v>446</v>
      </c>
      <c r="J418" s="53" t="s">
        <v>447</v>
      </c>
      <c r="K418" s="52">
        <v>44</v>
      </c>
      <c r="L418" s="52" t="s">
        <v>3591</v>
      </c>
      <c r="M418" s="53" t="s">
        <v>1496</v>
      </c>
      <c r="N418" s="53"/>
      <c r="O418" s="54" t="s">
        <v>2649</v>
      </c>
      <c r="P418" s="54" t="s">
        <v>625</v>
      </c>
    </row>
    <row r="419" spans="1:16" ht="13.5" thickBot="1" x14ac:dyDescent="0.25">
      <c r="A419" s="43" t="str">
        <f t="shared" si="36"/>
        <v> COSP 9.168 </v>
      </c>
      <c r="B419" s="5" t="str">
        <f t="shared" si="37"/>
        <v>I</v>
      </c>
      <c r="C419" s="43">
        <f t="shared" si="38"/>
        <v>44658.7768</v>
      </c>
      <c r="D419" s="21" t="str">
        <f t="shared" si="39"/>
        <v>vis</v>
      </c>
      <c r="E419" s="51">
        <f>VLOOKUP(C419,Active!C$21:E$974,3,FALSE)</f>
        <v>47.000187521497033</v>
      </c>
      <c r="F419" s="5" t="s">
        <v>1317</v>
      </c>
      <c r="G419" s="21" t="str">
        <f t="shared" si="40"/>
        <v>44658.7768</v>
      </c>
      <c r="H419" s="43">
        <f t="shared" si="41"/>
        <v>47</v>
      </c>
      <c r="I419" s="52" t="s">
        <v>448</v>
      </c>
      <c r="J419" s="53" t="s">
        <v>449</v>
      </c>
      <c r="K419" s="52">
        <v>47</v>
      </c>
      <c r="L419" s="52" t="s">
        <v>450</v>
      </c>
      <c r="M419" s="53" t="s">
        <v>105</v>
      </c>
      <c r="N419" s="53" t="s">
        <v>106</v>
      </c>
      <c r="O419" s="54" t="s">
        <v>107</v>
      </c>
      <c r="P419" s="54" t="s">
        <v>631</v>
      </c>
    </row>
    <row r="420" spans="1:16" ht="13.5" thickBot="1" x14ac:dyDescent="0.25">
      <c r="A420" s="43" t="str">
        <f t="shared" si="36"/>
        <v>IBVS 795 </v>
      </c>
      <c r="B420" s="5" t="str">
        <f t="shared" si="37"/>
        <v>I</v>
      </c>
      <c r="C420" s="43">
        <f t="shared" si="38"/>
        <v>44708.639000000003</v>
      </c>
      <c r="D420" s="21" t="str">
        <f t="shared" si="39"/>
        <v>vis</v>
      </c>
      <c r="E420" s="51">
        <f>VLOOKUP(C420,Active!C$21:E$974,3,FALSE)</f>
        <v>67.000688915876083</v>
      </c>
      <c r="F420" s="5" t="s">
        <v>1317</v>
      </c>
      <c r="G420" s="21" t="str">
        <f t="shared" si="40"/>
        <v>44708.639</v>
      </c>
      <c r="H420" s="43">
        <f t="shared" si="41"/>
        <v>67</v>
      </c>
      <c r="I420" s="52" t="s">
        <v>452</v>
      </c>
      <c r="J420" s="53" t="s">
        <v>453</v>
      </c>
      <c r="K420" s="52">
        <v>67</v>
      </c>
      <c r="L420" s="52" t="s">
        <v>245</v>
      </c>
      <c r="M420" s="53" t="s">
        <v>1496</v>
      </c>
      <c r="N420" s="53"/>
      <c r="O420" s="54" t="s">
        <v>634</v>
      </c>
      <c r="P420" s="55" t="s">
        <v>635</v>
      </c>
    </row>
    <row r="421" spans="1:16" ht="13.5" thickBot="1" x14ac:dyDescent="0.25">
      <c r="A421" s="43" t="str">
        <f t="shared" si="36"/>
        <v>IBVS 795 </v>
      </c>
      <c r="B421" s="5" t="str">
        <f t="shared" si="37"/>
        <v>I</v>
      </c>
      <c r="C421" s="43">
        <f t="shared" si="38"/>
        <v>44733.569000000003</v>
      </c>
      <c r="D421" s="21" t="str">
        <f t="shared" si="39"/>
        <v>vis</v>
      </c>
      <c r="E421" s="51">
        <f>VLOOKUP(C421,Active!C$21:E$974,3,FALSE)</f>
        <v>77.000498386012652</v>
      </c>
      <c r="F421" s="5" t="s">
        <v>1317</v>
      </c>
      <c r="G421" s="21" t="str">
        <f t="shared" si="40"/>
        <v>44733.569</v>
      </c>
      <c r="H421" s="43">
        <f t="shared" si="41"/>
        <v>77</v>
      </c>
      <c r="I421" s="52" t="s">
        <v>455</v>
      </c>
      <c r="J421" s="53" t="s">
        <v>456</v>
      </c>
      <c r="K421" s="52">
        <v>77</v>
      </c>
      <c r="L421" s="52" t="s">
        <v>215</v>
      </c>
      <c r="M421" s="53" t="s">
        <v>1496</v>
      </c>
      <c r="N421" s="53"/>
      <c r="O421" s="54" t="s">
        <v>634</v>
      </c>
      <c r="P421" s="55" t="s">
        <v>635</v>
      </c>
    </row>
    <row r="422" spans="1:16" ht="13.5" thickBot="1" x14ac:dyDescent="0.25">
      <c r="A422" s="43" t="str">
        <f t="shared" si="36"/>
        <v>IBVS 795 </v>
      </c>
      <c r="B422" s="5" t="str">
        <f t="shared" si="37"/>
        <v>I</v>
      </c>
      <c r="C422" s="43">
        <f t="shared" si="38"/>
        <v>44733.578000000001</v>
      </c>
      <c r="D422" s="21" t="str">
        <f t="shared" si="39"/>
        <v>vis</v>
      </c>
      <c r="E422" s="51">
        <f>VLOOKUP(C422,Active!C$21:E$974,3,FALSE)</f>
        <v>77.00410842553184</v>
      </c>
      <c r="F422" s="5" t="s">
        <v>1317</v>
      </c>
      <c r="G422" s="21" t="str">
        <f t="shared" si="40"/>
        <v>44733.578</v>
      </c>
      <c r="H422" s="43">
        <f t="shared" si="41"/>
        <v>77</v>
      </c>
      <c r="I422" s="52" t="s">
        <v>457</v>
      </c>
      <c r="J422" s="53" t="s">
        <v>458</v>
      </c>
      <c r="K422" s="52">
        <v>77</v>
      </c>
      <c r="L422" s="52" t="s">
        <v>94</v>
      </c>
      <c r="M422" s="53" t="s">
        <v>1496</v>
      </c>
      <c r="N422" s="53"/>
      <c r="O422" s="54" t="s">
        <v>634</v>
      </c>
      <c r="P422" s="55" t="s">
        <v>635</v>
      </c>
    </row>
    <row r="423" spans="1:16" ht="13.5" thickBot="1" x14ac:dyDescent="0.25">
      <c r="A423" s="43" t="str">
        <f t="shared" si="36"/>
        <v>IBVS 795 </v>
      </c>
      <c r="B423" s="5" t="str">
        <f t="shared" si="37"/>
        <v>I</v>
      </c>
      <c r="C423" s="43">
        <f t="shared" si="38"/>
        <v>44738.557000000001</v>
      </c>
      <c r="D423" s="21" t="str">
        <f t="shared" si="39"/>
        <v>vis</v>
      </c>
      <c r="E423" s="51">
        <f>VLOOKUP(C423,Active!C$21:E$974,3,FALSE)</f>
        <v>79.001262511043393</v>
      </c>
      <c r="F423" s="5" t="s">
        <v>1317</v>
      </c>
      <c r="G423" s="21" t="str">
        <f t="shared" si="40"/>
        <v>44738.557</v>
      </c>
      <c r="H423" s="43">
        <f t="shared" si="41"/>
        <v>79</v>
      </c>
      <c r="I423" s="52" t="s">
        <v>459</v>
      </c>
      <c r="J423" s="53" t="s">
        <v>460</v>
      </c>
      <c r="K423" s="52">
        <v>79</v>
      </c>
      <c r="L423" s="52" t="s">
        <v>223</v>
      </c>
      <c r="M423" s="53" t="s">
        <v>1496</v>
      </c>
      <c r="N423" s="53"/>
      <c r="O423" s="54" t="s">
        <v>634</v>
      </c>
      <c r="P423" s="55" t="s">
        <v>635</v>
      </c>
    </row>
    <row r="424" spans="1:16" ht="13.5" thickBot="1" x14ac:dyDescent="0.25">
      <c r="A424" s="43" t="str">
        <f t="shared" si="36"/>
        <v>IBVS 795 </v>
      </c>
      <c r="B424" s="5" t="str">
        <f t="shared" si="37"/>
        <v>I</v>
      </c>
      <c r="C424" s="43">
        <f t="shared" si="38"/>
        <v>44753.516000000003</v>
      </c>
      <c r="D424" s="21" t="str">
        <f t="shared" si="39"/>
        <v>vis</v>
      </c>
      <c r="E424" s="51">
        <f>VLOOKUP(C424,Active!C$21:E$974,3,FALSE)</f>
        <v>85.001549308628498</v>
      </c>
      <c r="F424" s="5" t="s">
        <v>1317</v>
      </c>
      <c r="G424" s="21" t="str">
        <f t="shared" si="40"/>
        <v>44753.516</v>
      </c>
      <c r="H424" s="43">
        <f t="shared" si="41"/>
        <v>85</v>
      </c>
      <c r="I424" s="52" t="s">
        <v>461</v>
      </c>
      <c r="J424" s="53" t="s">
        <v>462</v>
      </c>
      <c r="K424" s="52">
        <v>85</v>
      </c>
      <c r="L424" s="52" t="s">
        <v>3252</v>
      </c>
      <c r="M424" s="53" t="s">
        <v>1496</v>
      </c>
      <c r="N424" s="53"/>
      <c r="O424" s="54" t="s">
        <v>634</v>
      </c>
      <c r="P424" s="55" t="s">
        <v>635</v>
      </c>
    </row>
    <row r="425" spans="1:16" ht="13.5" thickBot="1" x14ac:dyDescent="0.25">
      <c r="A425" s="43" t="str">
        <f t="shared" si="36"/>
        <v>VSB 47 </v>
      </c>
      <c r="B425" s="5" t="str">
        <f t="shared" si="37"/>
        <v>I</v>
      </c>
      <c r="C425" s="43">
        <f t="shared" si="38"/>
        <v>44758.5</v>
      </c>
      <c r="D425" s="21" t="str">
        <f t="shared" si="39"/>
        <v>vis</v>
      </c>
      <c r="E425" s="51">
        <f>VLOOKUP(C425,Active!C$21:E$974,3,FALSE)</f>
        <v>87.000708971650056</v>
      </c>
      <c r="F425" s="5" t="s">
        <v>1317</v>
      </c>
      <c r="G425" s="21" t="str">
        <f t="shared" si="40"/>
        <v>44758.500</v>
      </c>
      <c r="H425" s="43">
        <f t="shared" si="41"/>
        <v>87</v>
      </c>
      <c r="I425" s="52" t="s">
        <v>463</v>
      </c>
      <c r="J425" s="53" t="s">
        <v>464</v>
      </c>
      <c r="K425" s="52">
        <v>87</v>
      </c>
      <c r="L425" s="52" t="s">
        <v>245</v>
      </c>
      <c r="M425" s="53" t="s">
        <v>1496</v>
      </c>
      <c r="N425" s="53"/>
      <c r="O425" s="54" t="s">
        <v>2728</v>
      </c>
      <c r="P425" s="55" t="s">
        <v>301</v>
      </c>
    </row>
    <row r="426" spans="1:16" ht="13.5" thickBot="1" x14ac:dyDescent="0.25">
      <c r="A426" s="43" t="str">
        <f t="shared" si="36"/>
        <v>IBVS 795 </v>
      </c>
      <c r="B426" s="5" t="str">
        <f t="shared" si="37"/>
        <v>I</v>
      </c>
      <c r="C426" s="43">
        <f t="shared" si="38"/>
        <v>44783.434000000001</v>
      </c>
      <c r="D426" s="21" t="str">
        <f t="shared" si="39"/>
        <v>vis</v>
      </c>
      <c r="E426" s="51">
        <f>VLOOKUP(C426,Active!C$21:E$974,3,FALSE)</f>
        <v>97.002122903795794</v>
      </c>
      <c r="F426" s="5" t="s">
        <v>1317</v>
      </c>
      <c r="G426" s="21" t="str">
        <f t="shared" si="40"/>
        <v>44783.434</v>
      </c>
      <c r="H426" s="43">
        <f t="shared" si="41"/>
        <v>97</v>
      </c>
      <c r="I426" s="52" t="s">
        <v>466</v>
      </c>
      <c r="J426" s="53" t="s">
        <v>467</v>
      </c>
      <c r="K426" s="52">
        <v>97</v>
      </c>
      <c r="L426" s="52" t="s">
        <v>366</v>
      </c>
      <c r="M426" s="53" t="s">
        <v>1496</v>
      </c>
      <c r="N426" s="53"/>
      <c r="O426" s="54" t="s">
        <v>2619</v>
      </c>
      <c r="P426" s="55" t="s">
        <v>635</v>
      </c>
    </row>
    <row r="427" spans="1:16" ht="13.5" thickBot="1" x14ac:dyDescent="0.25">
      <c r="A427" s="43" t="str">
        <f t="shared" si="36"/>
        <v>VSB 47 </v>
      </c>
      <c r="B427" s="5" t="str">
        <f t="shared" si="37"/>
        <v>I</v>
      </c>
      <c r="C427" s="43">
        <f t="shared" si="38"/>
        <v>44793.392</v>
      </c>
      <c r="D427" s="21" t="str">
        <f t="shared" si="39"/>
        <v>vis</v>
      </c>
      <c r="E427" s="51">
        <f>VLOOKUP(C427,Active!C$21:E$974,3,FALSE)</f>
        <v>100.9964310748189</v>
      </c>
      <c r="F427" s="5" t="s">
        <v>1317</v>
      </c>
      <c r="G427" s="21" t="str">
        <f t="shared" si="40"/>
        <v>44793.392</v>
      </c>
      <c r="H427" s="43">
        <f t="shared" si="41"/>
        <v>101</v>
      </c>
      <c r="I427" s="52" t="s">
        <v>468</v>
      </c>
      <c r="J427" s="53" t="s">
        <v>469</v>
      </c>
      <c r="K427" s="52">
        <v>101</v>
      </c>
      <c r="L427" s="52" t="s">
        <v>3237</v>
      </c>
      <c r="M427" s="53" t="s">
        <v>1496</v>
      </c>
      <c r="N427" s="53"/>
      <c r="O427" s="54" t="s">
        <v>2728</v>
      </c>
      <c r="P427" s="55" t="s">
        <v>301</v>
      </c>
    </row>
    <row r="428" spans="1:16" ht="13.5" thickBot="1" x14ac:dyDescent="0.25">
      <c r="A428" s="43" t="str">
        <f t="shared" si="36"/>
        <v>VSB 47 </v>
      </c>
      <c r="B428" s="5" t="str">
        <f t="shared" si="37"/>
        <v>I</v>
      </c>
      <c r="C428" s="43">
        <f t="shared" si="38"/>
        <v>44820.825799999999</v>
      </c>
      <c r="D428" s="21" t="str">
        <f t="shared" si="39"/>
        <v>vis</v>
      </c>
      <c r="E428" s="51">
        <f>VLOOKUP(C428,Active!C$21:E$974,3,FALSE)</f>
        <v>112.00055353939243</v>
      </c>
      <c r="F428" s="5" t="s">
        <v>1317</v>
      </c>
      <c r="G428" s="21" t="str">
        <f t="shared" si="40"/>
        <v>44820.8258</v>
      </c>
      <c r="H428" s="43">
        <f t="shared" si="41"/>
        <v>112</v>
      </c>
      <c r="I428" s="52" t="s">
        <v>471</v>
      </c>
      <c r="J428" s="53" t="s">
        <v>472</v>
      </c>
      <c r="K428" s="52">
        <v>112</v>
      </c>
      <c r="L428" s="52" t="s">
        <v>387</v>
      </c>
      <c r="M428" s="53" t="s">
        <v>105</v>
      </c>
      <c r="N428" s="53"/>
      <c r="O428" s="54" t="s">
        <v>2728</v>
      </c>
      <c r="P428" s="55" t="s">
        <v>301</v>
      </c>
    </row>
    <row r="429" spans="1:16" ht="13.5" thickBot="1" x14ac:dyDescent="0.25">
      <c r="A429" s="43" t="str">
        <f t="shared" si="36"/>
        <v>VSB 47 </v>
      </c>
      <c r="B429" s="5" t="str">
        <f t="shared" si="37"/>
        <v>I</v>
      </c>
      <c r="C429" s="43">
        <f t="shared" si="38"/>
        <v>44828.315000000002</v>
      </c>
      <c r="D429" s="21" t="str">
        <f t="shared" si="39"/>
        <v>vis</v>
      </c>
      <c r="E429" s="51">
        <f>VLOOKUP(C429,Active!C$21:E$974,3,FALSE)</f>
        <v>115.00458775855738</v>
      </c>
      <c r="F429" s="5" t="s">
        <v>1317</v>
      </c>
      <c r="G429" s="21" t="str">
        <f t="shared" si="40"/>
        <v>44828.315</v>
      </c>
      <c r="H429" s="43">
        <f t="shared" si="41"/>
        <v>115</v>
      </c>
      <c r="I429" s="52" t="s">
        <v>473</v>
      </c>
      <c r="J429" s="53" t="s">
        <v>474</v>
      </c>
      <c r="K429" s="52">
        <v>115</v>
      </c>
      <c r="L429" s="52" t="s">
        <v>357</v>
      </c>
      <c r="M429" s="53" t="s">
        <v>1496</v>
      </c>
      <c r="N429" s="53"/>
      <c r="O429" s="54" t="s">
        <v>2728</v>
      </c>
      <c r="P429" s="55" t="s">
        <v>301</v>
      </c>
    </row>
    <row r="430" spans="1:16" ht="13.5" thickBot="1" x14ac:dyDescent="0.25">
      <c r="A430" s="43" t="str">
        <f t="shared" si="36"/>
        <v>VSB 47 </v>
      </c>
      <c r="B430" s="5" t="str">
        <f t="shared" si="37"/>
        <v>I</v>
      </c>
      <c r="C430" s="43">
        <f t="shared" si="38"/>
        <v>44830.797899999998</v>
      </c>
      <c r="D430" s="21" t="str">
        <f t="shared" si="39"/>
        <v>vis</v>
      </c>
      <c r="E430" s="51">
        <f>VLOOKUP(C430,Active!C$21:E$974,3,FALSE)</f>
        <v>116.00051743899685</v>
      </c>
      <c r="F430" s="5" t="s">
        <v>1317</v>
      </c>
      <c r="G430" s="21" t="str">
        <f t="shared" si="40"/>
        <v>44830.7979</v>
      </c>
      <c r="H430" s="43">
        <f t="shared" si="41"/>
        <v>116</v>
      </c>
      <c r="I430" s="52" t="s">
        <v>475</v>
      </c>
      <c r="J430" s="53" t="s">
        <v>476</v>
      </c>
      <c r="K430" s="52">
        <v>116</v>
      </c>
      <c r="L430" s="52" t="s">
        <v>477</v>
      </c>
      <c r="M430" s="53" t="s">
        <v>105</v>
      </c>
      <c r="N430" s="53"/>
      <c r="O430" s="54" t="s">
        <v>614</v>
      </c>
      <c r="P430" s="55" t="s">
        <v>301</v>
      </c>
    </row>
    <row r="431" spans="1:16" ht="13.5" thickBot="1" x14ac:dyDescent="0.25">
      <c r="A431" s="43" t="str">
        <f t="shared" si="36"/>
        <v>VSB 47 </v>
      </c>
      <c r="B431" s="5" t="str">
        <f t="shared" si="37"/>
        <v>I</v>
      </c>
      <c r="C431" s="43">
        <f t="shared" si="38"/>
        <v>44833.302000000003</v>
      </c>
      <c r="D431" s="21" t="str">
        <f t="shared" si="39"/>
        <v>vis</v>
      </c>
      <c r="E431" s="51">
        <f>VLOOKUP(C431,Active!C$21:E$974,3,FALSE)</f>
        <v>117.00495076808728</v>
      </c>
      <c r="F431" s="5" t="s">
        <v>1317</v>
      </c>
      <c r="G431" s="21" t="str">
        <f t="shared" si="40"/>
        <v>44833.302</v>
      </c>
      <c r="H431" s="43">
        <f t="shared" si="41"/>
        <v>117</v>
      </c>
      <c r="I431" s="52" t="s">
        <v>478</v>
      </c>
      <c r="J431" s="53" t="s">
        <v>479</v>
      </c>
      <c r="K431" s="52">
        <v>117</v>
      </c>
      <c r="L431" s="52" t="s">
        <v>480</v>
      </c>
      <c r="M431" s="53" t="s">
        <v>1496</v>
      </c>
      <c r="N431" s="53"/>
      <c r="O431" s="54" t="s">
        <v>2728</v>
      </c>
      <c r="P431" s="55" t="s">
        <v>301</v>
      </c>
    </row>
    <row r="432" spans="1:16" ht="13.5" thickBot="1" x14ac:dyDescent="0.25">
      <c r="A432" s="43" t="str">
        <f t="shared" si="36"/>
        <v>VSB 47 </v>
      </c>
      <c r="B432" s="5" t="str">
        <f t="shared" si="37"/>
        <v>I</v>
      </c>
      <c r="C432" s="43">
        <f t="shared" si="38"/>
        <v>44835.781000000003</v>
      </c>
      <c r="D432" s="21" t="str">
        <f t="shared" si="39"/>
        <v>vis</v>
      </c>
      <c r="E432" s="51">
        <f>VLOOKUP(C432,Active!C$21:E$974,3,FALSE)</f>
        <v>117.9993160980697</v>
      </c>
      <c r="F432" s="5" t="s">
        <v>1317</v>
      </c>
      <c r="G432" s="21" t="str">
        <f t="shared" si="40"/>
        <v>44835.781</v>
      </c>
      <c r="H432" s="43">
        <f t="shared" si="41"/>
        <v>118</v>
      </c>
      <c r="I432" s="52" t="s">
        <v>481</v>
      </c>
      <c r="J432" s="53" t="s">
        <v>482</v>
      </c>
      <c r="K432" s="52">
        <v>118</v>
      </c>
      <c r="L432" s="52" t="s">
        <v>3601</v>
      </c>
      <c r="M432" s="53" t="s">
        <v>1496</v>
      </c>
      <c r="N432" s="53"/>
      <c r="O432" s="54" t="s">
        <v>2728</v>
      </c>
      <c r="P432" s="55" t="s">
        <v>301</v>
      </c>
    </row>
    <row r="433" spans="1:16" ht="13.5" thickBot="1" x14ac:dyDescent="0.25">
      <c r="A433" s="43" t="str">
        <f t="shared" si="36"/>
        <v>VSB 47 </v>
      </c>
      <c r="B433" s="5" t="str">
        <f t="shared" si="37"/>
        <v>I</v>
      </c>
      <c r="C433" s="43">
        <f t="shared" si="38"/>
        <v>44835.783300000003</v>
      </c>
      <c r="D433" s="21" t="str">
        <f t="shared" si="39"/>
        <v>vis</v>
      </c>
      <c r="E433" s="51">
        <f>VLOOKUP(C433,Active!C$21:E$974,3,FALSE)</f>
        <v>118.00023866372483</v>
      </c>
      <c r="F433" s="5" t="s">
        <v>1317</v>
      </c>
      <c r="G433" s="21" t="str">
        <f t="shared" si="40"/>
        <v>44835.7833</v>
      </c>
      <c r="H433" s="43">
        <f t="shared" si="41"/>
        <v>118</v>
      </c>
      <c r="I433" s="52" t="s">
        <v>483</v>
      </c>
      <c r="J433" s="53" t="s">
        <v>484</v>
      </c>
      <c r="K433" s="52">
        <v>118</v>
      </c>
      <c r="L433" s="52" t="s">
        <v>3887</v>
      </c>
      <c r="M433" s="53" t="s">
        <v>105</v>
      </c>
      <c r="N433" s="53"/>
      <c r="O433" s="54" t="s">
        <v>2728</v>
      </c>
      <c r="P433" s="55" t="s">
        <v>301</v>
      </c>
    </row>
    <row r="434" spans="1:16" ht="13.5" thickBot="1" x14ac:dyDescent="0.25">
      <c r="A434" s="43" t="str">
        <f t="shared" si="36"/>
        <v> ORI 106 </v>
      </c>
      <c r="B434" s="5" t="str">
        <f t="shared" si="37"/>
        <v>I</v>
      </c>
      <c r="C434" s="43">
        <f t="shared" si="38"/>
        <v>44840.768600000003</v>
      </c>
      <c r="D434" s="21" t="str">
        <f t="shared" si="39"/>
        <v>vis</v>
      </c>
      <c r="E434" s="51">
        <f>VLOOKUP(C434,Active!C$21:E$974,3,FALSE)</f>
        <v>119.99991977690068</v>
      </c>
      <c r="F434" s="5" t="s">
        <v>1317</v>
      </c>
      <c r="G434" s="21" t="str">
        <f t="shared" si="40"/>
        <v>44840.7686</v>
      </c>
      <c r="H434" s="43">
        <f t="shared" si="41"/>
        <v>120</v>
      </c>
      <c r="I434" s="52" t="s">
        <v>485</v>
      </c>
      <c r="J434" s="53" t="s">
        <v>486</v>
      </c>
      <c r="K434" s="52">
        <v>120</v>
      </c>
      <c r="L434" s="52" t="s">
        <v>487</v>
      </c>
      <c r="M434" s="53" t="s">
        <v>105</v>
      </c>
      <c r="N434" s="53"/>
      <c r="O434" s="54" t="s">
        <v>667</v>
      </c>
      <c r="P434" s="54" t="s">
        <v>668</v>
      </c>
    </row>
    <row r="435" spans="1:16" ht="13.5" thickBot="1" x14ac:dyDescent="0.25">
      <c r="A435" s="43" t="str">
        <f t="shared" si="36"/>
        <v> ORI 106 </v>
      </c>
      <c r="B435" s="5" t="str">
        <f t="shared" si="37"/>
        <v>I</v>
      </c>
      <c r="C435" s="43">
        <f t="shared" si="38"/>
        <v>44848.258000000002</v>
      </c>
      <c r="D435" s="21" t="str">
        <f t="shared" si="39"/>
        <v>vis</v>
      </c>
      <c r="E435" s="51">
        <f>VLOOKUP(C435,Active!C$21:E$974,3,FALSE)</f>
        <v>123.00403421916404</v>
      </c>
      <c r="F435" s="5" t="s">
        <v>1317</v>
      </c>
      <c r="G435" s="21" t="str">
        <f t="shared" si="40"/>
        <v>44848.258</v>
      </c>
      <c r="H435" s="43">
        <f t="shared" si="41"/>
        <v>123</v>
      </c>
      <c r="I435" s="52" t="s">
        <v>488</v>
      </c>
      <c r="J435" s="53" t="s">
        <v>489</v>
      </c>
      <c r="K435" s="52">
        <v>123</v>
      </c>
      <c r="L435" s="52" t="s">
        <v>94</v>
      </c>
      <c r="M435" s="53" t="s">
        <v>1496</v>
      </c>
      <c r="N435" s="53"/>
      <c r="O435" s="54" t="s">
        <v>2628</v>
      </c>
      <c r="P435" s="54" t="s">
        <v>668</v>
      </c>
    </row>
    <row r="436" spans="1:16" ht="13.5" thickBot="1" x14ac:dyDescent="0.25">
      <c r="A436" s="43" t="str">
        <f t="shared" si="36"/>
        <v> ORI 106 </v>
      </c>
      <c r="B436" s="5" t="str">
        <f t="shared" si="37"/>
        <v>I</v>
      </c>
      <c r="C436" s="43">
        <f t="shared" si="38"/>
        <v>44850.741300000002</v>
      </c>
      <c r="D436" s="21" t="str">
        <f t="shared" si="39"/>
        <v>vis</v>
      </c>
      <c r="E436" s="51">
        <f>VLOOKUP(C436,Active!C$21:E$974,3,FALSE)</f>
        <v>124.00012434580619</v>
      </c>
      <c r="F436" s="5" t="s">
        <v>1317</v>
      </c>
      <c r="G436" s="21" t="str">
        <f t="shared" si="40"/>
        <v>44850.7413</v>
      </c>
      <c r="H436" s="43">
        <f t="shared" si="41"/>
        <v>124</v>
      </c>
      <c r="I436" s="52" t="s">
        <v>490</v>
      </c>
      <c r="J436" s="53" t="s">
        <v>491</v>
      </c>
      <c r="K436" s="52">
        <v>124</v>
      </c>
      <c r="L436" s="52" t="s">
        <v>3884</v>
      </c>
      <c r="M436" s="53" t="s">
        <v>105</v>
      </c>
      <c r="N436" s="53"/>
      <c r="O436" s="54" t="s">
        <v>2649</v>
      </c>
      <c r="P436" s="54" t="s">
        <v>668</v>
      </c>
    </row>
    <row r="437" spans="1:16" ht="13.5" thickBot="1" x14ac:dyDescent="0.25">
      <c r="A437" s="43" t="str">
        <f t="shared" si="36"/>
        <v>IBVS 456 </v>
      </c>
      <c r="B437" s="5" t="str">
        <f t="shared" si="37"/>
        <v>I</v>
      </c>
      <c r="C437" s="43">
        <f t="shared" si="38"/>
        <v>44865.701000000001</v>
      </c>
      <c r="D437" s="21" t="str">
        <f t="shared" si="39"/>
        <v>vis</v>
      </c>
      <c r="E437" s="51">
        <f>VLOOKUP(C437,Active!C$21:E$974,3,FALSE)</f>
        <v>130.00069192424158</v>
      </c>
      <c r="F437" s="5" t="s">
        <v>1317</v>
      </c>
      <c r="G437" s="21" t="str">
        <f t="shared" si="40"/>
        <v>44865.701</v>
      </c>
      <c r="H437" s="43">
        <f t="shared" si="41"/>
        <v>130</v>
      </c>
      <c r="I437" s="52" t="s">
        <v>492</v>
      </c>
      <c r="J437" s="53" t="s">
        <v>493</v>
      </c>
      <c r="K437" s="52">
        <v>130</v>
      </c>
      <c r="L437" s="52" t="s">
        <v>245</v>
      </c>
      <c r="M437" s="53" t="s">
        <v>1496</v>
      </c>
      <c r="N437" s="53" t="s">
        <v>106</v>
      </c>
      <c r="O437" s="54" t="s">
        <v>618</v>
      </c>
      <c r="P437" s="55" t="s">
        <v>676</v>
      </c>
    </row>
    <row r="438" spans="1:16" ht="13.5" thickBot="1" x14ac:dyDescent="0.25">
      <c r="A438" s="43" t="str">
        <f t="shared" si="36"/>
        <v>IBVS 394 </v>
      </c>
      <c r="B438" s="5" t="str">
        <f t="shared" si="37"/>
        <v>I</v>
      </c>
      <c r="C438" s="43">
        <f t="shared" si="38"/>
        <v>44870.684999999998</v>
      </c>
      <c r="D438" s="21" t="str">
        <f t="shared" si="39"/>
        <v>vis</v>
      </c>
      <c r="E438" s="51">
        <f>VLOOKUP(C438,Active!C$21:E$974,3,FALSE)</f>
        <v>131.99985158726315</v>
      </c>
      <c r="F438" s="5" t="s">
        <v>1317</v>
      </c>
      <c r="G438" s="21" t="str">
        <f t="shared" si="40"/>
        <v>44870.685</v>
      </c>
      <c r="H438" s="43">
        <f t="shared" si="41"/>
        <v>132</v>
      </c>
      <c r="I438" s="52" t="s">
        <v>494</v>
      </c>
      <c r="J438" s="53" t="s">
        <v>495</v>
      </c>
      <c r="K438" s="52">
        <v>132</v>
      </c>
      <c r="L438" s="52" t="s">
        <v>3591</v>
      </c>
      <c r="M438" s="53" t="s">
        <v>1496</v>
      </c>
      <c r="N438" s="53"/>
      <c r="O438" s="54" t="s">
        <v>2453</v>
      </c>
      <c r="P438" s="55" t="s">
        <v>680</v>
      </c>
    </row>
    <row r="439" spans="1:16" ht="13.5" thickBot="1" x14ac:dyDescent="0.25">
      <c r="A439" s="43" t="str">
        <f t="shared" si="36"/>
        <v>IBVS 394 </v>
      </c>
      <c r="B439" s="5" t="str">
        <f t="shared" si="37"/>
        <v>I</v>
      </c>
      <c r="C439" s="43">
        <f t="shared" si="38"/>
        <v>44870.694000000003</v>
      </c>
      <c r="D439" s="21" t="str">
        <f t="shared" si="39"/>
        <v>vis</v>
      </c>
      <c r="E439" s="51">
        <f>VLOOKUP(C439,Active!C$21:E$974,3,FALSE)</f>
        <v>132.00346162678525</v>
      </c>
      <c r="F439" s="5" t="s">
        <v>1317</v>
      </c>
      <c r="G439" s="21" t="str">
        <f t="shared" si="40"/>
        <v>44870.694</v>
      </c>
      <c r="H439" s="43">
        <f t="shared" si="41"/>
        <v>132</v>
      </c>
      <c r="I439" s="52" t="s">
        <v>496</v>
      </c>
      <c r="J439" s="53" t="s">
        <v>497</v>
      </c>
      <c r="K439" s="52">
        <v>132</v>
      </c>
      <c r="L439" s="52" t="s">
        <v>3598</v>
      </c>
      <c r="M439" s="53" t="s">
        <v>1496</v>
      </c>
      <c r="N439" s="53"/>
      <c r="O439" s="54" t="s">
        <v>2453</v>
      </c>
      <c r="P439" s="55" t="s">
        <v>680</v>
      </c>
    </row>
    <row r="440" spans="1:16" ht="13.5" thickBot="1" x14ac:dyDescent="0.25">
      <c r="A440" s="43" t="str">
        <f t="shared" si="36"/>
        <v> ORI 109 </v>
      </c>
      <c r="B440" s="5" t="str">
        <f t="shared" si="37"/>
        <v>I</v>
      </c>
      <c r="C440" s="43">
        <f t="shared" si="38"/>
        <v>44875.673999999999</v>
      </c>
      <c r="D440" s="21" t="str">
        <f t="shared" si="39"/>
        <v>vis</v>
      </c>
      <c r="E440" s="51">
        <f>VLOOKUP(C440,Active!C$21:E$974,3,FALSE)</f>
        <v>134.00101682779763</v>
      </c>
      <c r="F440" s="5" t="s">
        <v>1317</v>
      </c>
      <c r="G440" s="21" t="str">
        <f t="shared" si="40"/>
        <v>44875.674</v>
      </c>
      <c r="H440" s="43">
        <f t="shared" si="41"/>
        <v>134</v>
      </c>
      <c r="I440" s="52" t="s">
        <v>498</v>
      </c>
      <c r="J440" s="53" t="s">
        <v>499</v>
      </c>
      <c r="K440" s="52">
        <v>134</v>
      </c>
      <c r="L440" s="52" t="s">
        <v>223</v>
      </c>
      <c r="M440" s="53" t="s">
        <v>1496</v>
      </c>
      <c r="N440" s="53"/>
      <c r="O440" s="54" t="s">
        <v>2649</v>
      </c>
      <c r="P440" s="54" t="s">
        <v>686</v>
      </c>
    </row>
    <row r="441" spans="1:16" ht="13.5" thickBot="1" x14ac:dyDescent="0.25">
      <c r="A441" s="43" t="str">
        <f t="shared" si="36"/>
        <v>IBVS 456 </v>
      </c>
      <c r="B441" s="5" t="str">
        <f t="shared" si="37"/>
        <v>I</v>
      </c>
      <c r="C441" s="43">
        <f t="shared" si="38"/>
        <v>44875.678</v>
      </c>
      <c r="D441" s="21" t="str">
        <f t="shared" si="39"/>
        <v>vis</v>
      </c>
      <c r="E441" s="51">
        <f>VLOOKUP(C441,Active!C$21:E$974,3,FALSE)</f>
        <v>134.0026212898068</v>
      </c>
      <c r="F441" s="5" t="s">
        <v>1317</v>
      </c>
      <c r="G441" s="21" t="str">
        <f t="shared" si="40"/>
        <v>44875.678</v>
      </c>
      <c r="H441" s="43">
        <f t="shared" si="41"/>
        <v>134</v>
      </c>
      <c r="I441" s="52" t="s">
        <v>500</v>
      </c>
      <c r="J441" s="53" t="s">
        <v>501</v>
      </c>
      <c r="K441" s="52">
        <v>134</v>
      </c>
      <c r="L441" s="52" t="s">
        <v>3750</v>
      </c>
      <c r="M441" s="53" t="s">
        <v>1496</v>
      </c>
      <c r="N441" s="53" t="s">
        <v>106</v>
      </c>
      <c r="O441" s="54" t="s">
        <v>2706</v>
      </c>
      <c r="P441" s="55" t="s">
        <v>676</v>
      </c>
    </row>
    <row r="442" spans="1:16" ht="13.5" thickBot="1" x14ac:dyDescent="0.25">
      <c r="A442" s="43" t="str">
        <f t="shared" si="36"/>
        <v>IBVS 394 </v>
      </c>
      <c r="B442" s="5" t="str">
        <f t="shared" si="37"/>
        <v>I</v>
      </c>
      <c r="C442" s="43">
        <f t="shared" si="38"/>
        <v>44875.68</v>
      </c>
      <c r="D442" s="21" t="str">
        <f t="shared" si="39"/>
        <v>vis</v>
      </c>
      <c r="E442" s="51">
        <f>VLOOKUP(C442,Active!C$21:E$974,3,FALSE)</f>
        <v>134.0034235208114</v>
      </c>
      <c r="F442" s="5" t="s">
        <v>1317</v>
      </c>
      <c r="G442" s="21" t="str">
        <f t="shared" si="40"/>
        <v>44875.680</v>
      </c>
      <c r="H442" s="43">
        <f t="shared" si="41"/>
        <v>134</v>
      </c>
      <c r="I442" s="52" t="s">
        <v>502</v>
      </c>
      <c r="J442" s="53" t="s">
        <v>503</v>
      </c>
      <c r="K442" s="52">
        <v>134</v>
      </c>
      <c r="L442" s="52" t="s">
        <v>3598</v>
      </c>
      <c r="M442" s="53" t="s">
        <v>1496</v>
      </c>
      <c r="N442" s="53"/>
      <c r="O442" s="54" t="s">
        <v>2453</v>
      </c>
      <c r="P442" s="55" t="s">
        <v>680</v>
      </c>
    </row>
    <row r="443" spans="1:16" ht="13.5" thickBot="1" x14ac:dyDescent="0.25">
      <c r="A443" s="43" t="str">
        <f t="shared" si="36"/>
        <v>IBVS 394 </v>
      </c>
      <c r="B443" s="5" t="str">
        <f t="shared" si="37"/>
        <v>I</v>
      </c>
      <c r="C443" s="43">
        <f t="shared" si="38"/>
        <v>44875.682999999997</v>
      </c>
      <c r="D443" s="21" t="str">
        <f t="shared" si="39"/>
        <v>vis</v>
      </c>
      <c r="E443" s="51">
        <f>VLOOKUP(C443,Active!C$21:E$974,3,FALSE)</f>
        <v>134.0046268673168</v>
      </c>
      <c r="F443" s="5" t="s">
        <v>1317</v>
      </c>
      <c r="G443" s="21" t="str">
        <f t="shared" si="40"/>
        <v>44875.683</v>
      </c>
      <c r="H443" s="43">
        <f t="shared" si="41"/>
        <v>134</v>
      </c>
      <c r="I443" s="52" t="s">
        <v>504</v>
      </c>
      <c r="J443" s="53" t="s">
        <v>505</v>
      </c>
      <c r="K443" s="52">
        <v>134</v>
      </c>
      <c r="L443" s="52" t="s">
        <v>480</v>
      </c>
      <c r="M443" s="53" t="s">
        <v>1496</v>
      </c>
      <c r="N443" s="53"/>
      <c r="O443" s="54" t="s">
        <v>2453</v>
      </c>
      <c r="P443" s="55" t="s">
        <v>680</v>
      </c>
    </row>
    <row r="444" spans="1:16" ht="13.5" thickBot="1" x14ac:dyDescent="0.25">
      <c r="A444" s="43" t="str">
        <f t="shared" si="36"/>
        <v>IBVS 394 </v>
      </c>
      <c r="B444" s="5" t="str">
        <f t="shared" si="37"/>
        <v>I</v>
      </c>
      <c r="C444" s="43">
        <f t="shared" si="38"/>
        <v>44880.658000000003</v>
      </c>
      <c r="D444" s="21" t="str">
        <f t="shared" si="39"/>
        <v>vis</v>
      </c>
      <c r="E444" s="51">
        <f>VLOOKUP(C444,Active!C$21:E$974,3,FALSE)</f>
        <v>136.0001764908221</v>
      </c>
      <c r="F444" s="5" t="s">
        <v>1317</v>
      </c>
      <c r="G444" s="21" t="str">
        <f t="shared" si="40"/>
        <v>44880.658</v>
      </c>
      <c r="H444" s="43">
        <f t="shared" si="41"/>
        <v>136</v>
      </c>
      <c r="I444" s="52" t="s">
        <v>507</v>
      </c>
      <c r="J444" s="53" t="s">
        <v>508</v>
      </c>
      <c r="K444" s="52">
        <v>136</v>
      </c>
      <c r="L444" s="52" t="s">
        <v>270</v>
      </c>
      <c r="M444" s="53" t="s">
        <v>1496</v>
      </c>
      <c r="N444" s="53"/>
      <c r="O444" s="54" t="s">
        <v>2453</v>
      </c>
      <c r="P444" s="55" t="s">
        <v>680</v>
      </c>
    </row>
    <row r="445" spans="1:16" ht="13.5" thickBot="1" x14ac:dyDescent="0.25">
      <c r="A445" s="43" t="str">
        <f t="shared" si="36"/>
        <v> ORI 109 </v>
      </c>
      <c r="B445" s="5" t="str">
        <f t="shared" si="37"/>
        <v>I</v>
      </c>
      <c r="C445" s="43">
        <f t="shared" si="38"/>
        <v>44880.667000000001</v>
      </c>
      <c r="D445" s="21" t="str">
        <f t="shared" si="39"/>
        <v>vis</v>
      </c>
      <c r="E445" s="51">
        <f>VLOOKUP(C445,Active!C$21:E$974,3,FALSE)</f>
        <v>136.0037865303413</v>
      </c>
      <c r="F445" s="5" t="s">
        <v>1317</v>
      </c>
      <c r="G445" s="21" t="str">
        <f t="shared" si="40"/>
        <v>44880.667</v>
      </c>
      <c r="H445" s="43">
        <f t="shared" si="41"/>
        <v>136</v>
      </c>
      <c r="I445" s="52" t="s">
        <v>509</v>
      </c>
      <c r="J445" s="53" t="s">
        <v>510</v>
      </c>
      <c r="K445" s="52">
        <v>136</v>
      </c>
      <c r="L445" s="52" t="s">
        <v>3598</v>
      </c>
      <c r="M445" s="53" t="s">
        <v>1496</v>
      </c>
      <c r="N445" s="53"/>
      <c r="O445" s="54" t="s">
        <v>2649</v>
      </c>
      <c r="P445" s="54" t="s">
        <v>686</v>
      </c>
    </row>
    <row r="446" spans="1:16" ht="13.5" thickBot="1" x14ac:dyDescent="0.25">
      <c r="A446" s="43" t="str">
        <f t="shared" si="36"/>
        <v>IBVS 456 </v>
      </c>
      <c r="B446" s="5" t="str">
        <f t="shared" si="37"/>
        <v>I</v>
      </c>
      <c r="C446" s="43">
        <f t="shared" si="38"/>
        <v>44885.642999999996</v>
      </c>
      <c r="D446" s="21" t="str">
        <f t="shared" si="39"/>
        <v>vis</v>
      </c>
      <c r="E446" s="51">
        <f>VLOOKUP(C446,Active!C$21:E$974,3,FALSE)</f>
        <v>137.99973726934451</v>
      </c>
      <c r="F446" s="5" t="s">
        <v>1317</v>
      </c>
      <c r="G446" s="21" t="str">
        <f t="shared" si="40"/>
        <v>44885.643</v>
      </c>
      <c r="H446" s="43">
        <f t="shared" si="41"/>
        <v>138</v>
      </c>
      <c r="I446" s="52" t="s">
        <v>511</v>
      </c>
      <c r="J446" s="53" t="s">
        <v>512</v>
      </c>
      <c r="K446" s="52">
        <v>138</v>
      </c>
      <c r="L446" s="52" t="s">
        <v>227</v>
      </c>
      <c r="M446" s="53" t="s">
        <v>1496</v>
      </c>
      <c r="N446" s="53" t="s">
        <v>106</v>
      </c>
      <c r="O446" s="54" t="s">
        <v>618</v>
      </c>
      <c r="P446" s="55" t="s">
        <v>676</v>
      </c>
    </row>
    <row r="447" spans="1:16" ht="13.5" thickBot="1" x14ac:dyDescent="0.25">
      <c r="A447" s="43" t="str">
        <f t="shared" si="36"/>
        <v>IBVS 456 </v>
      </c>
      <c r="B447" s="5" t="str">
        <f t="shared" si="37"/>
        <v>I</v>
      </c>
      <c r="C447" s="43">
        <f t="shared" si="38"/>
        <v>44885.652000000002</v>
      </c>
      <c r="D447" s="21" t="str">
        <f t="shared" si="39"/>
        <v>vis</v>
      </c>
      <c r="E447" s="51">
        <f>VLOOKUP(C447,Active!C$21:E$974,3,FALSE)</f>
        <v>138.00334730886661</v>
      </c>
      <c r="F447" s="5" t="s">
        <v>1317</v>
      </c>
      <c r="G447" s="21" t="str">
        <f t="shared" si="40"/>
        <v>44885.652</v>
      </c>
      <c r="H447" s="43">
        <f t="shared" si="41"/>
        <v>138</v>
      </c>
      <c r="I447" s="52" t="s">
        <v>513</v>
      </c>
      <c r="J447" s="53" t="s">
        <v>514</v>
      </c>
      <c r="K447" s="52">
        <v>138</v>
      </c>
      <c r="L447" s="52" t="s">
        <v>3393</v>
      </c>
      <c r="M447" s="53" t="s">
        <v>1496</v>
      </c>
      <c r="N447" s="53" t="s">
        <v>106</v>
      </c>
      <c r="O447" s="54" t="s">
        <v>618</v>
      </c>
      <c r="P447" s="55" t="s">
        <v>676</v>
      </c>
    </row>
    <row r="448" spans="1:16" ht="13.5" thickBot="1" x14ac:dyDescent="0.25">
      <c r="A448" s="43" t="str">
        <f t="shared" si="36"/>
        <v> ORI 110 </v>
      </c>
      <c r="B448" s="5" t="str">
        <f t="shared" si="37"/>
        <v>I</v>
      </c>
      <c r="C448" s="43">
        <f t="shared" si="38"/>
        <v>44895.627999999997</v>
      </c>
      <c r="D448" s="21" t="str">
        <f t="shared" si="39"/>
        <v>vis</v>
      </c>
      <c r="E448" s="51">
        <f>VLOOKUP(C448,Active!C$21:E$974,3,FALSE)</f>
        <v>142.00487555892806</v>
      </c>
      <c r="F448" s="5" t="s">
        <v>1317</v>
      </c>
      <c r="G448" s="21" t="str">
        <f t="shared" si="40"/>
        <v>44895.628</v>
      </c>
      <c r="H448" s="43">
        <f t="shared" si="41"/>
        <v>142</v>
      </c>
      <c r="I448" s="52" t="s">
        <v>516</v>
      </c>
      <c r="J448" s="53" t="s">
        <v>517</v>
      </c>
      <c r="K448" s="52">
        <v>142</v>
      </c>
      <c r="L448" s="52" t="s">
        <v>480</v>
      </c>
      <c r="M448" s="53" t="s">
        <v>1496</v>
      </c>
      <c r="N448" s="53"/>
      <c r="O448" s="54" t="s">
        <v>2693</v>
      </c>
      <c r="P448" s="54" t="s">
        <v>707</v>
      </c>
    </row>
    <row r="449" spans="1:16" ht="13.5" thickBot="1" x14ac:dyDescent="0.25">
      <c r="A449" s="43" t="str">
        <f t="shared" si="36"/>
        <v>IBVS 394 </v>
      </c>
      <c r="B449" s="5" t="str">
        <f t="shared" si="37"/>
        <v>I</v>
      </c>
      <c r="C449" s="43">
        <f t="shared" si="38"/>
        <v>44910.582999999999</v>
      </c>
      <c r="D449" s="21" t="str">
        <f t="shared" si="39"/>
        <v>vis</v>
      </c>
      <c r="E449" s="51">
        <f>VLOOKUP(C449,Active!C$21:E$974,3,FALSE)</f>
        <v>148.00355789450401</v>
      </c>
      <c r="F449" s="5" t="s">
        <v>1317</v>
      </c>
      <c r="G449" s="21" t="str">
        <f t="shared" si="40"/>
        <v>44910.583</v>
      </c>
      <c r="H449" s="43">
        <f t="shared" si="41"/>
        <v>148</v>
      </c>
      <c r="I449" s="52" t="s">
        <v>519</v>
      </c>
      <c r="J449" s="53" t="s">
        <v>520</v>
      </c>
      <c r="K449" s="52">
        <v>148</v>
      </c>
      <c r="L449" s="52" t="s">
        <v>3598</v>
      </c>
      <c r="M449" s="53" t="s">
        <v>1496</v>
      </c>
      <c r="N449" s="53"/>
      <c r="O449" s="54" t="s">
        <v>2453</v>
      </c>
      <c r="P449" s="55" t="s">
        <v>680</v>
      </c>
    </row>
    <row r="450" spans="1:16" ht="13.5" thickBot="1" x14ac:dyDescent="0.25">
      <c r="A450" s="43" t="str">
        <f t="shared" si="36"/>
        <v> ORI 110 </v>
      </c>
      <c r="B450" s="5" t="str">
        <f t="shared" si="37"/>
        <v>I</v>
      </c>
      <c r="C450" s="43">
        <f t="shared" si="38"/>
        <v>44930.516000000003</v>
      </c>
      <c r="D450" s="21" t="str">
        <f t="shared" si="39"/>
        <v>vis</v>
      </c>
      <c r="E450" s="51">
        <f>VLOOKUP(C450,Active!C$21:E$974,3,FALSE)</f>
        <v>155.99899320009067</v>
      </c>
      <c r="F450" s="5" t="s">
        <v>1317</v>
      </c>
      <c r="G450" s="21" t="str">
        <f t="shared" si="40"/>
        <v>44930.516</v>
      </c>
      <c r="H450" s="43">
        <f t="shared" si="41"/>
        <v>156</v>
      </c>
      <c r="I450" s="52" t="s">
        <v>521</v>
      </c>
      <c r="J450" s="53" t="s">
        <v>522</v>
      </c>
      <c r="K450" s="52">
        <v>156</v>
      </c>
      <c r="L450" s="52" t="s">
        <v>1491</v>
      </c>
      <c r="M450" s="53" t="s">
        <v>1496</v>
      </c>
      <c r="N450" s="53"/>
      <c r="O450" s="54" t="s">
        <v>2649</v>
      </c>
      <c r="P450" s="54" t="s">
        <v>707</v>
      </c>
    </row>
    <row r="451" spans="1:16" ht="13.5" thickBot="1" x14ac:dyDescent="0.25">
      <c r="A451" s="43" t="str">
        <f t="shared" si="36"/>
        <v> ORI 110 </v>
      </c>
      <c r="B451" s="5" t="str">
        <f t="shared" si="37"/>
        <v>I</v>
      </c>
      <c r="C451" s="43">
        <f t="shared" si="38"/>
        <v>44970.406999999999</v>
      </c>
      <c r="D451" s="21" t="str">
        <f t="shared" si="39"/>
        <v>vis</v>
      </c>
      <c r="E451" s="51">
        <f>VLOOKUP(C451,Active!C$21:E$974,3,FALSE)</f>
        <v>171.999891698814</v>
      </c>
      <c r="F451" s="5" t="s">
        <v>1317</v>
      </c>
      <c r="G451" s="21" t="str">
        <f t="shared" si="40"/>
        <v>44970.407</v>
      </c>
      <c r="H451" s="43">
        <f t="shared" si="41"/>
        <v>172</v>
      </c>
      <c r="I451" s="52" t="s">
        <v>523</v>
      </c>
      <c r="J451" s="53" t="s">
        <v>524</v>
      </c>
      <c r="K451" s="52">
        <v>172</v>
      </c>
      <c r="L451" s="52" t="s">
        <v>3591</v>
      </c>
      <c r="M451" s="53" t="s">
        <v>1496</v>
      </c>
      <c r="N451" s="53"/>
      <c r="O451" s="54" t="s">
        <v>2628</v>
      </c>
      <c r="P451" s="54" t="s">
        <v>707</v>
      </c>
    </row>
    <row r="452" spans="1:16" ht="13.5" thickBot="1" x14ac:dyDescent="0.25">
      <c r="A452" s="43" t="str">
        <f t="shared" si="36"/>
        <v> ORI 110 </v>
      </c>
      <c r="B452" s="5" t="str">
        <f t="shared" si="37"/>
        <v>I</v>
      </c>
      <c r="C452" s="43">
        <f t="shared" si="38"/>
        <v>44970.411999999997</v>
      </c>
      <c r="D452" s="21" t="str">
        <f t="shared" si="39"/>
        <v>vis</v>
      </c>
      <c r="E452" s="51">
        <f>VLOOKUP(C452,Active!C$21:E$974,3,FALSE)</f>
        <v>172.001897276324</v>
      </c>
      <c r="F452" s="5" t="s">
        <v>1317</v>
      </c>
      <c r="G452" s="21" t="str">
        <f t="shared" si="40"/>
        <v>44970.412</v>
      </c>
      <c r="H452" s="43">
        <f t="shared" si="41"/>
        <v>172</v>
      </c>
      <c r="I452" s="52" t="s">
        <v>526</v>
      </c>
      <c r="J452" s="53" t="s">
        <v>527</v>
      </c>
      <c r="K452" s="52">
        <v>172</v>
      </c>
      <c r="L452" s="52" t="s">
        <v>366</v>
      </c>
      <c r="M452" s="53" t="s">
        <v>1496</v>
      </c>
      <c r="N452" s="53"/>
      <c r="O452" s="54" t="s">
        <v>2649</v>
      </c>
      <c r="P452" s="54" t="s">
        <v>707</v>
      </c>
    </row>
    <row r="453" spans="1:16" ht="13.5" thickBot="1" x14ac:dyDescent="0.25">
      <c r="A453" s="43" t="str">
        <f t="shared" si="36"/>
        <v>IBVS 795 </v>
      </c>
      <c r="B453" s="5" t="str">
        <f t="shared" si="37"/>
        <v>I</v>
      </c>
      <c r="C453" s="43">
        <f t="shared" si="38"/>
        <v>44980.383000000002</v>
      </c>
      <c r="D453" s="21" t="str">
        <f t="shared" si="39"/>
        <v>vis</v>
      </c>
      <c r="E453" s="51">
        <f>VLOOKUP(C453,Active!C$21:E$974,3,FALSE)</f>
        <v>176.00141994887838</v>
      </c>
      <c r="F453" s="5" t="s">
        <v>1317</v>
      </c>
      <c r="G453" s="21" t="str">
        <f t="shared" si="40"/>
        <v>44980.383</v>
      </c>
      <c r="H453" s="43">
        <f t="shared" si="41"/>
        <v>176</v>
      </c>
      <c r="I453" s="52" t="s">
        <v>528</v>
      </c>
      <c r="J453" s="53" t="s">
        <v>529</v>
      </c>
      <c r="K453" s="52">
        <v>176</v>
      </c>
      <c r="L453" s="52" t="s">
        <v>3252</v>
      </c>
      <c r="M453" s="53" t="s">
        <v>1496</v>
      </c>
      <c r="N453" s="53"/>
      <c r="O453" s="54" t="s">
        <v>2619</v>
      </c>
      <c r="P453" s="55" t="s">
        <v>635</v>
      </c>
    </row>
    <row r="454" spans="1:16" ht="13.5" thickBot="1" x14ac:dyDescent="0.25">
      <c r="A454" s="43" t="str">
        <f t="shared" si="36"/>
        <v> BAC 24.298 </v>
      </c>
      <c r="B454" s="5" t="str">
        <f t="shared" si="37"/>
        <v>I</v>
      </c>
      <c r="C454" s="43">
        <f t="shared" si="38"/>
        <v>44985.366999999998</v>
      </c>
      <c r="D454" s="21" t="str">
        <f t="shared" si="39"/>
        <v>vis</v>
      </c>
      <c r="E454" s="51">
        <f>VLOOKUP(C454,Active!C$21:E$974,3,FALSE)</f>
        <v>178.00057961189995</v>
      </c>
      <c r="F454" s="5" t="s">
        <v>1317</v>
      </c>
      <c r="G454" s="21" t="str">
        <f t="shared" si="40"/>
        <v>44985.367</v>
      </c>
      <c r="H454" s="43">
        <f t="shared" si="41"/>
        <v>178</v>
      </c>
      <c r="I454" s="52" t="s">
        <v>530</v>
      </c>
      <c r="J454" s="53" t="s">
        <v>531</v>
      </c>
      <c r="K454" s="52">
        <v>178</v>
      </c>
      <c r="L454" s="52" t="s">
        <v>215</v>
      </c>
      <c r="M454" s="53" t="s">
        <v>1496</v>
      </c>
      <c r="N454" s="53" t="s">
        <v>106</v>
      </c>
      <c r="O454" s="54" t="s">
        <v>722</v>
      </c>
      <c r="P454" s="54" t="s">
        <v>723</v>
      </c>
    </row>
    <row r="455" spans="1:16" ht="13.5" thickBot="1" x14ac:dyDescent="0.25">
      <c r="A455" s="43" t="str">
        <f t="shared" si="36"/>
        <v> BAC 24.298 </v>
      </c>
      <c r="B455" s="5" t="str">
        <f t="shared" si="37"/>
        <v>I</v>
      </c>
      <c r="C455" s="43">
        <f t="shared" si="38"/>
        <v>44985.368999999999</v>
      </c>
      <c r="D455" s="21" t="str">
        <f t="shared" si="39"/>
        <v>vis</v>
      </c>
      <c r="E455" s="51">
        <f>VLOOKUP(C455,Active!C$21:E$974,3,FALSE)</f>
        <v>178.00138184290452</v>
      </c>
      <c r="F455" s="5" t="s">
        <v>1317</v>
      </c>
      <c r="G455" s="21" t="str">
        <f t="shared" si="40"/>
        <v>44985.369</v>
      </c>
      <c r="H455" s="43">
        <f t="shared" si="41"/>
        <v>178</v>
      </c>
      <c r="I455" s="52" t="s">
        <v>532</v>
      </c>
      <c r="J455" s="53" t="s">
        <v>533</v>
      </c>
      <c r="K455" s="52">
        <v>178</v>
      </c>
      <c r="L455" s="52" t="s">
        <v>223</v>
      </c>
      <c r="M455" s="53" t="s">
        <v>1496</v>
      </c>
      <c r="N455" s="53" t="s">
        <v>106</v>
      </c>
      <c r="O455" s="54" t="s">
        <v>722</v>
      </c>
      <c r="P455" s="54" t="s">
        <v>723</v>
      </c>
    </row>
    <row r="456" spans="1:16" ht="13.5" thickBot="1" x14ac:dyDescent="0.25">
      <c r="A456" s="43" t="str">
        <f t="shared" si="36"/>
        <v> BAC 24.298 </v>
      </c>
      <c r="B456" s="5" t="str">
        <f t="shared" si="37"/>
        <v>I</v>
      </c>
      <c r="C456" s="43">
        <f t="shared" si="38"/>
        <v>44995.345000000001</v>
      </c>
      <c r="D456" s="21" t="str">
        <f t="shared" si="39"/>
        <v>vis</v>
      </c>
      <c r="E456" s="51">
        <f>VLOOKUP(C456,Active!C$21:E$974,3,FALSE)</f>
        <v>182.0029100929689</v>
      </c>
      <c r="F456" s="5" t="s">
        <v>1317</v>
      </c>
      <c r="G456" s="21" t="str">
        <f t="shared" si="40"/>
        <v>44995.345</v>
      </c>
      <c r="H456" s="43">
        <f t="shared" si="41"/>
        <v>182</v>
      </c>
      <c r="I456" s="52" t="s">
        <v>534</v>
      </c>
      <c r="J456" s="53" t="s">
        <v>535</v>
      </c>
      <c r="K456" s="52">
        <v>182</v>
      </c>
      <c r="L456" s="52" t="s">
        <v>3750</v>
      </c>
      <c r="M456" s="53" t="s">
        <v>1496</v>
      </c>
      <c r="N456" s="53" t="s">
        <v>106</v>
      </c>
      <c r="O456" s="54" t="s">
        <v>722</v>
      </c>
      <c r="P456" s="54" t="s">
        <v>723</v>
      </c>
    </row>
    <row r="457" spans="1:16" ht="13.5" thickBot="1" x14ac:dyDescent="0.25">
      <c r="A457" s="43" t="str">
        <f t="shared" si="36"/>
        <v> JRAC 71.234 </v>
      </c>
      <c r="B457" s="5" t="str">
        <f t="shared" si="37"/>
        <v>I</v>
      </c>
      <c r="C457" s="43">
        <f t="shared" si="38"/>
        <v>45010.290999999997</v>
      </c>
      <c r="D457" s="21" t="str">
        <f t="shared" si="39"/>
        <v>vis</v>
      </c>
      <c r="E457" s="51">
        <f>VLOOKUP(C457,Active!C$21:E$974,3,FALSE)</f>
        <v>187.99798238902275</v>
      </c>
      <c r="F457" s="5" t="s">
        <v>1317</v>
      </c>
      <c r="G457" s="21" t="str">
        <f t="shared" si="40"/>
        <v>45010.291</v>
      </c>
      <c r="H457" s="43">
        <f t="shared" si="41"/>
        <v>188</v>
      </c>
      <c r="I457" s="52" t="s">
        <v>536</v>
      </c>
      <c r="J457" s="53" t="s">
        <v>537</v>
      </c>
      <c r="K457" s="52">
        <v>188</v>
      </c>
      <c r="L457" s="52" t="s">
        <v>3334</v>
      </c>
      <c r="M457" s="53" t="s">
        <v>1496</v>
      </c>
      <c r="N457" s="53" t="s">
        <v>106</v>
      </c>
      <c r="O457" s="54" t="s">
        <v>722</v>
      </c>
      <c r="P457" s="54" t="s">
        <v>733</v>
      </c>
    </row>
    <row r="458" spans="1:16" ht="13.5" thickBot="1" x14ac:dyDescent="0.25">
      <c r="A458" s="43" t="str">
        <f t="shared" si="36"/>
        <v>IBVS 501 </v>
      </c>
      <c r="B458" s="5" t="str">
        <f t="shared" si="37"/>
        <v>I</v>
      </c>
      <c r="C458" s="43">
        <f t="shared" si="38"/>
        <v>45015.286999999997</v>
      </c>
      <c r="D458" s="21" t="str">
        <f t="shared" si="39"/>
        <v>vis</v>
      </c>
      <c r="E458" s="51">
        <f>VLOOKUP(C458,Active!C$21:E$974,3,FALSE)</f>
        <v>190.00195543807183</v>
      </c>
      <c r="F458" s="5" t="s">
        <v>1317</v>
      </c>
      <c r="G458" s="21" t="str">
        <f t="shared" si="40"/>
        <v>45015.287</v>
      </c>
      <c r="H458" s="43">
        <f t="shared" si="41"/>
        <v>190</v>
      </c>
      <c r="I458" s="52" t="s">
        <v>539</v>
      </c>
      <c r="J458" s="53" t="s">
        <v>540</v>
      </c>
      <c r="K458" s="52">
        <v>190</v>
      </c>
      <c r="L458" s="52" t="s">
        <v>366</v>
      </c>
      <c r="M458" s="53" t="s">
        <v>1496</v>
      </c>
      <c r="N458" s="53" t="s">
        <v>106</v>
      </c>
      <c r="O458" s="54" t="s">
        <v>2453</v>
      </c>
      <c r="P458" s="55" t="s">
        <v>2454</v>
      </c>
    </row>
    <row r="459" spans="1:16" ht="13.5" thickBot="1" x14ac:dyDescent="0.25">
      <c r="A459" s="43" t="str">
        <f t="shared" ref="A459:A522" si="42">P459</f>
        <v> ORI 112 </v>
      </c>
      <c r="B459" s="5" t="str">
        <f t="shared" ref="B459:B522" si="43">IF(H459=INT(H459),"I","II")</f>
        <v>I</v>
      </c>
      <c r="C459" s="43">
        <f t="shared" ref="C459:C522" si="44">1*G459</f>
        <v>45022.762999999999</v>
      </c>
      <c r="D459" s="21" t="str">
        <f t="shared" ref="D459:D522" si="45">VLOOKUP(F459,I$1:J$5,2,FALSE)</f>
        <v>vis</v>
      </c>
      <c r="E459" s="51">
        <f>VLOOKUP(C459,Active!C$21:E$974,3,FALSE)</f>
        <v>193.00069493260708</v>
      </c>
      <c r="F459" s="5" t="s">
        <v>1317</v>
      </c>
      <c r="G459" s="21" t="str">
        <f t="shared" ref="G459:G522" si="46">MID(I459,3,LEN(I459)-3)</f>
        <v>45022.763</v>
      </c>
      <c r="H459" s="43">
        <f t="shared" ref="H459:H522" si="47">1*K459</f>
        <v>193</v>
      </c>
      <c r="I459" s="52" t="s">
        <v>541</v>
      </c>
      <c r="J459" s="53" t="s">
        <v>542</v>
      </c>
      <c r="K459" s="52">
        <v>193</v>
      </c>
      <c r="L459" s="52" t="s">
        <v>245</v>
      </c>
      <c r="M459" s="53" t="s">
        <v>1496</v>
      </c>
      <c r="N459" s="53"/>
      <c r="O459" s="54" t="s">
        <v>2649</v>
      </c>
      <c r="P459" s="54" t="s">
        <v>739</v>
      </c>
    </row>
    <row r="460" spans="1:16" ht="13.5" thickBot="1" x14ac:dyDescent="0.25">
      <c r="A460" s="43" t="str">
        <f t="shared" si="42"/>
        <v> ORI 112 </v>
      </c>
      <c r="B460" s="5" t="str">
        <f t="shared" si="43"/>
        <v>I</v>
      </c>
      <c r="C460" s="43">
        <f t="shared" si="44"/>
        <v>45037.716999999997</v>
      </c>
      <c r="D460" s="21" t="str">
        <f t="shared" si="45"/>
        <v>vis</v>
      </c>
      <c r="E460" s="51" t="e">
        <f>VLOOKUP(C460,Active!C$21:E$974,3,FALSE)</f>
        <v>#N/A</v>
      </c>
      <c r="F460" s="5" t="s">
        <v>1317</v>
      </c>
      <c r="G460" s="21" t="str">
        <f t="shared" si="46"/>
        <v>45037.717</v>
      </c>
      <c r="H460" s="43">
        <f t="shared" si="47"/>
        <v>199</v>
      </c>
      <c r="I460" s="52" t="s">
        <v>543</v>
      </c>
      <c r="J460" s="53" t="s">
        <v>544</v>
      </c>
      <c r="K460" s="52">
        <v>199</v>
      </c>
      <c r="L460" s="52" t="s">
        <v>1491</v>
      </c>
      <c r="M460" s="53" t="s">
        <v>1496</v>
      </c>
      <c r="N460" s="53"/>
      <c r="O460" s="54" t="s">
        <v>667</v>
      </c>
      <c r="P460" s="54" t="s">
        <v>739</v>
      </c>
    </row>
    <row r="461" spans="1:16" ht="13.5" thickBot="1" x14ac:dyDescent="0.25">
      <c r="A461" s="43" t="str">
        <f t="shared" si="42"/>
        <v> ORI 112 </v>
      </c>
      <c r="B461" s="5" t="str">
        <f t="shared" si="43"/>
        <v>I</v>
      </c>
      <c r="C461" s="43">
        <f t="shared" si="44"/>
        <v>45052.678999999996</v>
      </c>
      <c r="D461" s="21" t="str">
        <f t="shared" si="45"/>
        <v>vis</v>
      </c>
      <c r="E461" s="51" t="e">
        <f>VLOOKUP(C461,Active!C$21:E$974,3,FALSE)</f>
        <v>#N/A</v>
      </c>
      <c r="F461" s="5" t="s">
        <v>1317</v>
      </c>
      <c r="G461" s="21" t="str">
        <f t="shared" si="46"/>
        <v>45052.679</v>
      </c>
      <c r="H461" s="43">
        <f t="shared" si="47"/>
        <v>205</v>
      </c>
      <c r="I461" s="52" t="s">
        <v>545</v>
      </c>
      <c r="J461" s="53" t="s">
        <v>546</v>
      </c>
      <c r="K461" s="52">
        <v>205</v>
      </c>
      <c r="L461" s="52" t="s">
        <v>215</v>
      </c>
      <c r="M461" s="53" t="s">
        <v>1496</v>
      </c>
      <c r="N461" s="53"/>
      <c r="O461" s="54" t="s">
        <v>2693</v>
      </c>
      <c r="P461" s="54" t="s">
        <v>739</v>
      </c>
    </row>
    <row r="462" spans="1:16" ht="13.5" thickBot="1" x14ac:dyDescent="0.25">
      <c r="A462" s="43" t="str">
        <f t="shared" si="42"/>
        <v> ORI 112 </v>
      </c>
      <c r="B462" s="5" t="str">
        <f t="shared" si="43"/>
        <v>I</v>
      </c>
      <c r="C462" s="43">
        <f t="shared" si="44"/>
        <v>45092.576000000001</v>
      </c>
      <c r="D462" s="21" t="str">
        <f t="shared" si="45"/>
        <v>vis</v>
      </c>
      <c r="E462" s="51" t="e">
        <f>VLOOKUP(C462,Active!C$21:E$974,3,FALSE)</f>
        <v>#N/A</v>
      </c>
      <c r="F462" s="5" t="s">
        <v>1317</v>
      </c>
      <c r="G462" s="21" t="str">
        <f t="shared" si="46"/>
        <v>45092.576</v>
      </c>
      <c r="H462" s="43">
        <f t="shared" si="47"/>
        <v>221</v>
      </c>
      <c r="I462" s="52" t="s">
        <v>547</v>
      </c>
      <c r="J462" s="53" t="s">
        <v>548</v>
      </c>
      <c r="K462" s="52">
        <v>221</v>
      </c>
      <c r="L462" s="52" t="s">
        <v>3598</v>
      </c>
      <c r="M462" s="53" t="s">
        <v>1496</v>
      </c>
      <c r="N462" s="53"/>
      <c r="O462" s="54" t="s">
        <v>2649</v>
      </c>
      <c r="P462" s="54" t="s">
        <v>739</v>
      </c>
    </row>
    <row r="463" spans="1:16" ht="13.5" thickBot="1" x14ac:dyDescent="0.25">
      <c r="A463" s="43" t="str">
        <f t="shared" si="42"/>
        <v> ORI 113 </v>
      </c>
      <c r="B463" s="5" t="str">
        <f t="shared" si="43"/>
        <v>I</v>
      </c>
      <c r="C463" s="43">
        <f t="shared" si="44"/>
        <v>45097.555999999997</v>
      </c>
      <c r="D463" s="21" t="str">
        <f t="shared" si="45"/>
        <v>vis</v>
      </c>
      <c r="E463" s="51" t="e">
        <f>VLOOKUP(C463,Active!C$21:E$974,3,FALSE)</f>
        <v>#N/A</v>
      </c>
      <c r="F463" s="5" t="s">
        <v>1317</v>
      </c>
      <c r="G463" s="21" t="str">
        <f t="shared" si="46"/>
        <v>45097.556</v>
      </c>
      <c r="H463" s="43">
        <f t="shared" si="47"/>
        <v>223</v>
      </c>
      <c r="I463" s="52" t="s">
        <v>550</v>
      </c>
      <c r="J463" s="53" t="s">
        <v>551</v>
      </c>
      <c r="K463" s="52">
        <v>223</v>
      </c>
      <c r="L463" s="52" t="s">
        <v>223</v>
      </c>
      <c r="M463" s="53" t="s">
        <v>1496</v>
      </c>
      <c r="N463" s="53"/>
      <c r="O463" s="54" t="s">
        <v>2649</v>
      </c>
      <c r="P463" s="54" t="s">
        <v>748</v>
      </c>
    </row>
    <row r="464" spans="1:16" ht="13.5" thickBot="1" x14ac:dyDescent="0.25">
      <c r="A464" s="43" t="str">
        <f t="shared" si="42"/>
        <v>IBVS 795 </v>
      </c>
      <c r="B464" s="5" t="str">
        <f t="shared" si="43"/>
        <v>I</v>
      </c>
      <c r="C464" s="43">
        <f t="shared" si="44"/>
        <v>45102.54</v>
      </c>
      <c r="D464" s="21" t="str">
        <f t="shared" si="45"/>
        <v>vis</v>
      </c>
      <c r="E464" s="51" t="e">
        <f>VLOOKUP(C464,Active!C$21:E$974,3,FALSE)</f>
        <v>#N/A</v>
      </c>
      <c r="F464" s="5" t="s">
        <v>1317</v>
      </c>
      <c r="G464" s="21" t="str">
        <f t="shared" si="46"/>
        <v>45102.540</v>
      </c>
      <c r="H464" s="43">
        <f t="shared" si="47"/>
        <v>225</v>
      </c>
      <c r="I464" s="52" t="s">
        <v>552</v>
      </c>
      <c r="J464" s="53" t="s">
        <v>553</v>
      </c>
      <c r="K464" s="52">
        <v>225</v>
      </c>
      <c r="L464" s="52" t="s">
        <v>215</v>
      </c>
      <c r="M464" s="53" t="s">
        <v>1496</v>
      </c>
      <c r="N464" s="53"/>
      <c r="O464" s="54" t="s">
        <v>751</v>
      </c>
      <c r="P464" s="55" t="s">
        <v>635</v>
      </c>
    </row>
    <row r="465" spans="1:16" ht="13.5" thickBot="1" x14ac:dyDescent="0.25">
      <c r="A465" s="43" t="str">
        <f t="shared" si="42"/>
        <v> ORI 114 </v>
      </c>
      <c r="B465" s="5" t="str">
        <f t="shared" si="43"/>
        <v>I</v>
      </c>
      <c r="C465" s="43">
        <f t="shared" si="44"/>
        <v>45122.485999999997</v>
      </c>
      <c r="D465" s="21" t="str">
        <f t="shared" si="45"/>
        <v>vis</v>
      </c>
      <c r="E465" s="51" t="e">
        <f>VLOOKUP(C465,Active!C$21:E$974,3,FALSE)</f>
        <v>#N/A</v>
      </c>
      <c r="F465" s="5" t="s">
        <v>1317</v>
      </c>
      <c r="G465" s="21" t="str">
        <f t="shared" si="46"/>
        <v>45122.486</v>
      </c>
      <c r="H465" s="43">
        <f t="shared" si="47"/>
        <v>233</v>
      </c>
      <c r="I465" s="52" t="s">
        <v>557</v>
      </c>
      <c r="J465" s="53" t="s">
        <v>558</v>
      </c>
      <c r="K465" s="52">
        <v>233</v>
      </c>
      <c r="L465" s="52" t="s">
        <v>223</v>
      </c>
      <c r="M465" s="53" t="s">
        <v>1496</v>
      </c>
      <c r="N465" s="53"/>
      <c r="O465" s="54" t="s">
        <v>2649</v>
      </c>
      <c r="P465" s="54" t="s">
        <v>754</v>
      </c>
    </row>
    <row r="466" spans="1:16" ht="13.5" thickBot="1" x14ac:dyDescent="0.25">
      <c r="A466" s="43" t="str">
        <f t="shared" si="42"/>
        <v> ORI 114 </v>
      </c>
      <c r="B466" s="5" t="str">
        <f t="shared" si="43"/>
        <v>I</v>
      </c>
      <c r="C466" s="43">
        <f t="shared" si="44"/>
        <v>45167.375999999997</v>
      </c>
      <c r="D466" s="21" t="str">
        <f t="shared" si="45"/>
        <v>vis</v>
      </c>
      <c r="E466" s="51" t="e">
        <f>VLOOKUP(C466,Active!C$21:E$974,3,FALSE)</f>
        <v>#N/A</v>
      </c>
      <c r="F466" s="5" t="s">
        <v>1317</v>
      </c>
      <c r="G466" s="21" t="str">
        <f t="shared" si="46"/>
        <v>45167.376</v>
      </c>
      <c r="H466" s="43">
        <f t="shared" si="47"/>
        <v>251</v>
      </c>
      <c r="I466" s="52" t="s">
        <v>562</v>
      </c>
      <c r="J466" s="53" t="s">
        <v>563</v>
      </c>
      <c r="K466" s="52">
        <v>251</v>
      </c>
      <c r="L466" s="52" t="s">
        <v>196</v>
      </c>
      <c r="M466" s="53" t="s">
        <v>1496</v>
      </c>
      <c r="N466" s="53"/>
      <c r="O466" s="54" t="s">
        <v>2649</v>
      </c>
      <c r="P466" s="54" t="s">
        <v>754</v>
      </c>
    </row>
    <row r="467" spans="1:16" ht="13.5" thickBot="1" x14ac:dyDescent="0.25">
      <c r="A467" s="43" t="str">
        <f t="shared" si="42"/>
        <v> ORI 114 </v>
      </c>
      <c r="B467" s="5" t="str">
        <f t="shared" si="43"/>
        <v>I</v>
      </c>
      <c r="C467" s="43">
        <f t="shared" si="44"/>
        <v>45179.825199999999</v>
      </c>
      <c r="D467" s="21" t="str">
        <f t="shared" si="45"/>
        <v>vis</v>
      </c>
      <c r="E467" s="51" t="e">
        <f>VLOOKUP(C467,Active!C$21:E$974,3,FALSE)</f>
        <v>#N/A</v>
      </c>
      <c r="F467" s="5" t="s">
        <v>1317</v>
      </c>
      <c r="G467" s="21" t="str">
        <f t="shared" si="46"/>
        <v>45179.8252</v>
      </c>
      <c r="H467" s="43">
        <f t="shared" si="47"/>
        <v>256</v>
      </c>
      <c r="I467" s="52" t="s">
        <v>566</v>
      </c>
      <c r="J467" s="53" t="s">
        <v>567</v>
      </c>
      <c r="K467" s="52">
        <v>256</v>
      </c>
      <c r="L467" s="52" t="s">
        <v>568</v>
      </c>
      <c r="M467" s="53" t="s">
        <v>105</v>
      </c>
      <c r="N467" s="53"/>
      <c r="O467" s="54" t="s">
        <v>667</v>
      </c>
      <c r="P467" s="54" t="s">
        <v>754</v>
      </c>
    </row>
    <row r="468" spans="1:16" ht="13.5" thickBot="1" x14ac:dyDescent="0.25">
      <c r="A468" s="43" t="str">
        <f t="shared" si="42"/>
        <v> BAC 24.298 </v>
      </c>
      <c r="B468" s="5" t="str">
        <f t="shared" si="43"/>
        <v>I</v>
      </c>
      <c r="C468" s="43">
        <f t="shared" si="44"/>
        <v>45199.771000000001</v>
      </c>
      <c r="D468" s="21" t="str">
        <f t="shared" si="45"/>
        <v>vis</v>
      </c>
      <c r="E468" s="51" t="e">
        <f>VLOOKUP(C468,Active!C$21:E$974,3,FALSE)</f>
        <v>#N/A</v>
      </c>
      <c r="F468" s="5" t="s">
        <v>1317</v>
      </c>
      <c r="G468" s="21" t="str">
        <f t="shared" si="46"/>
        <v>45199.771</v>
      </c>
      <c r="H468" s="43">
        <f t="shared" si="47"/>
        <v>264</v>
      </c>
      <c r="I468" s="52" t="s">
        <v>569</v>
      </c>
      <c r="J468" s="53" t="s">
        <v>570</v>
      </c>
      <c r="K468" s="52">
        <v>264</v>
      </c>
      <c r="L468" s="52" t="s">
        <v>223</v>
      </c>
      <c r="M468" s="53" t="s">
        <v>1496</v>
      </c>
      <c r="N468" s="53" t="s">
        <v>106</v>
      </c>
      <c r="O468" s="54" t="s">
        <v>722</v>
      </c>
      <c r="P468" s="54" t="s">
        <v>723</v>
      </c>
    </row>
    <row r="469" spans="1:16" ht="13.5" thickBot="1" x14ac:dyDescent="0.25">
      <c r="A469" s="43" t="str">
        <f t="shared" si="42"/>
        <v> ORI 115 </v>
      </c>
      <c r="B469" s="5" t="str">
        <f t="shared" si="43"/>
        <v>I</v>
      </c>
      <c r="C469" s="43">
        <f t="shared" si="44"/>
        <v>45229.685299999997</v>
      </c>
      <c r="D469" s="21" t="str">
        <f t="shared" si="45"/>
        <v>vis</v>
      </c>
      <c r="E469" s="51" t="e">
        <f>VLOOKUP(C469,Active!C$21:E$974,3,FALSE)</f>
        <v>#N/A</v>
      </c>
      <c r="F469" s="5" t="s">
        <v>1317</v>
      </c>
      <c r="G469" s="21" t="str">
        <f t="shared" si="46"/>
        <v>45229.6853</v>
      </c>
      <c r="H469" s="43">
        <f t="shared" si="47"/>
        <v>276</v>
      </c>
      <c r="I469" s="52" t="s">
        <v>571</v>
      </c>
      <c r="J469" s="53" t="s">
        <v>572</v>
      </c>
      <c r="K469" s="52">
        <v>276</v>
      </c>
      <c r="L469" s="52" t="s">
        <v>573</v>
      </c>
      <c r="M469" s="53" t="s">
        <v>105</v>
      </c>
      <c r="N469" s="53"/>
      <c r="O469" s="54" t="s">
        <v>667</v>
      </c>
      <c r="P469" s="54" t="s">
        <v>764</v>
      </c>
    </row>
    <row r="470" spans="1:16" ht="13.5" thickBot="1" x14ac:dyDescent="0.25">
      <c r="A470" s="43" t="str">
        <f t="shared" si="42"/>
        <v> ORI 115 </v>
      </c>
      <c r="B470" s="5" t="str">
        <f t="shared" si="43"/>
        <v>I</v>
      </c>
      <c r="C470" s="43">
        <f t="shared" si="44"/>
        <v>45229.688000000002</v>
      </c>
      <c r="D470" s="21" t="str">
        <f t="shared" si="45"/>
        <v>vis</v>
      </c>
      <c r="E470" s="51" t="e">
        <f>VLOOKUP(C470,Active!C$21:E$974,3,FALSE)</f>
        <v>#N/A</v>
      </c>
      <c r="F470" s="5" t="s">
        <v>1317</v>
      </c>
      <c r="G470" s="21" t="str">
        <f t="shared" si="46"/>
        <v>45229.688</v>
      </c>
      <c r="H470" s="43">
        <f t="shared" si="47"/>
        <v>276</v>
      </c>
      <c r="I470" s="52" t="s">
        <v>576</v>
      </c>
      <c r="J470" s="53" t="s">
        <v>577</v>
      </c>
      <c r="K470" s="52">
        <v>276</v>
      </c>
      <c r="L470" s="52" t="s">
        <v>3252</v>
      </c>
      <c r="M470" s="53" t="s">
        <v>1496</v>
      </c>
      <c r="N470" s="53"/>
      <c r="O470" s="54" t="s">
        <v>2628</v>
      </c>
      <c r="P470" s="54" t="s">
        <v>764</v>
      </c>
    </row>
    <row r="471" spans="1:16" ht="13.5" thickBot="1" x14ac:dyDescent="0.25">
      <c r="A471" s="43" t="str">
        <f t="shared" si="42"/>
        <v> ORI 115 </v>
      </c>
      <c r="B471" s="5" t="str">
        <f t="shared" si="43"/>
        <v>I</v>
      </c>
      <c r="C471" s="43">
        <f t="shared" si="44"/>
        <v>45259.603499999997</v>
      </c>
      <c r="D471" s="21" t="str">
        <f t="shared" si="45"/>
        <v>vis</v>
      </c>
      <c r="E471" s="51" t="e">
        <f>VLOOKUP(C471,Active!C$21:E$974,3,FALSE)</f>
        <v>#N/A</v>
      </c>
      <c r="F471" s="5" t="s">
        <v>1317</v>
      </c>
      <c r="G471" s="21" t="str">
        <f t="shared" si="46"/>
        <v>45259.6035</v>
      </c>
      <c r="H471" s="43">
        <f t="shared" si="47"/>
        <v>288</v>
      </c>
      <c r="I471" s="52" t="s">
        <v>578</v>
      </c>
      <c r="J471" s="53" t="s">
        <v>579</v>
      </c>
      <c r="K471" s="52">
        <v>288</v>
      </c>
      <c r="L471" s="52" t="s">
        <v>580</v>
      </c>
      <c r="M471" s="53" t="s">
        <v>105</v>
      </c>
      <c r="N471" s="53"/>
      <c r="O471" s="54" t="s">
        <v>2649</v>
      </c>
      <c r="P471" s="54" t="s">
        <v>764</v>
      </c>
    </row>
    <row r="472" spans="1:16" ht="13.5" thickBot="1" x14ac:dyDescent="0.25">
      <c r="A472" s="43" t="str">
        <f t="shared" si="42"/>
        <v> ORI 115 </v>
      </c>
      <c r="B472" s="5" t="str">
        <f t="shared" si="43"/>
        <v>I</v>
      </c>
      <c r="C472" s="43">
        <f t="shared" si="44"/>
        <v>45264.591</v>
      </c>
      <c r="D472" s="21" t="str">
        <f t="shared" si="45"/>
        <v>vis</v>
      </c>
      <c r="E472" s="51" t="e">
        <f>VLOOKUP(C472,Active!C$21:E$974,3,FALSE)</f>
        <v>#N/A</v>
      </c>
      <c r="F472" s="5" t="s">
        <v>1317</v>
      </c>
      <c r="G472" s="21" t="str">
        <f t="shared" si="46"/>
        <v>45264.5910</v>
      </c>
      <c r="H472" s="43">
        <f t="shared" si="47"/>
        <v>290</v>
      </c>
      <c r="I472" s="52" t="s">
        <v>581</v>
      </c>
      <c r="J472" s="53" t="s">
        <v>582</v>
      </c>
      <c r="K472" s="52">
        <v>290</v>
      </c>
      <c r="L472" s="52" t="s">
        <v>583</v>
      </c>
      <c r="M472" s="53" t="s">
        <v>105</v>
      </c>
      <c r="N472" s="53"/>
      <c r="O472" s="54" t="s">
        <v>2649</v>
      </c>
      <c r="P472" s="54" t="s">
        <v>764</v>
      </c>
    </row>
    <row r="473" spans="1:16" ht="13.5" thickBot="1" x14ac:dyDescent="0.25">
      <c r="A473" s="43" t="str">
        <f t="shared" si="42"/>
        <v> ORI 116 </v>
      </c>
      <c r="B473" s="5" t="str">
        <f t="shared" si="43"/>
        <v>I</v>
      </c>
      <c r="C473" s="43">
        <f t="shared" si="44"/>
        <v>45294.514000000003</v>
      </c>
      <c r="D473" s="21" t="str">
        <f t="shared" si="45"/>
        <v>vis</v>
      </c>
      <c r="E473" s="51" t="e">
        <f>VLOOKUP(C473,Active!C$21:E$974,3,FALSE)</f>
        <v>#N/A</v>
      </c>
      <c r="F473" s="5" t="s">
        <v>1317</v>
      </c>
      <c r="G473" s="21" t="str">
        <f t="shared" si="46"/>
        <v>45294.514</v>
      </c>
      <c r="H473" s="43">
        <f t="shared" si="47"/>
        <v>302</v>
      </c>
      <c r="I473" s="52" t="s">
        <v>588</v>
      </c>
      <c r="J473" s="53" t="s">
        <v>589</v>
      </c>
      <c r="K473" s="52">
        <v>302</v>
      </c>
      <c r="L473" s="52" t="s">
        <v>357</v>
      </c>
      <c r="M473" s="53" t="s">
        <v>1496</v>
      </c>
      <c r="N473" s="53"/>
      <c r="O473" s="54" t="s">
        <v>667</v>
      </c>
      <c r="P473" s="54" t="s">
        <v>773</v>
      </c>
    </row>
    <row r="474" spans="1:16" ht="13.5" thickBot="1" x14ac:dyDescent="0.25">
      <c r="A474" s="43" t="str">
        <f t="shared" si="42"/>
        <v> ORI 116 </v>
      </c>
      <c r="B474" s="5" t="str">
        <f t="shared" si="43"/>
        <v>I</v>
      </c>
      <c r="C474" s="43">
        <f t="shared" si="44"/>
        <v>45324.430999999997</v>
      </c>
      <c r="D474" s="21" t="str">
        <f t="shared" si="45"/>
        <v>vis</v>
      </c>
      <c r="E474" s="51" t="e">
        <f>VLOOKUP(C474,Active!C$21:E$974,3,FALSE)</f>
        <v>#N/A</v>
      </c>
      <c r="F474" s="5" t="s">
        <v>1317</v>
      </c>
      <c r="G474" s="21" t="str">
        <f t="shared" si="46"/>
        <v>45324.431</v>
      </c>
      <c r="H474" s="43">
        <f t="shared" si="47"/>
        <v>314</v>
      </c>
      <c r="I474" s="52" t="s">
        <v>591</v>
      </c>
      <c r="J474" s="53" t="s">
        <v>592</v>
      </c>
      <c r="K474" s="52">
        <v>314</v>
      </c>
      <c r="L474" s="52" t="s">
        <v>357</v>
      </c>
      <c r="M474" s="53" t="s">
        <v>1496</v>
      </c>
      <c r="N474" s="53"/>
      <c r="O474" s="54" t="s">
        <v>2649</v>
      </c>
      <c r="P474" s="54" t="s">
        <v>773</v>
      </c>
    </row>
    <row r="475" spans="1:16" ht="13.5" thickBot="1" x14ac:dyDescent="0.25">
      <c r="A475" s="43" t="str">
        <f t="shared" si="42"/>
        <v>IBVS 844 </v>
      </c>
      <c r="B475" s="5" t="str">
        <f t="shared" si="43"/>
        <v>I</v>
      </c>
      <c r="C475" s="43">
        <f t="shared" si="44"/>
        <v>45334.396999999997</v>
      </c>
      <c r="D475" s="21" t="str">
        <f t="shared" si="45"/>
        <v>vis</v>
      </c>
      <c r="E475" s="51" t="e">
        <f>VLOOKUP(C475,Active!C$21:E$974,3,FALSE)</f>
        <v>#N/A</v>
      </c>
      <c r="F475" s="5" t="s">
        <v>1317</v>
      </c>
      <c r="G475" s="21" t="str">
        <f t="shared" si="46"/>
        <v>45334.397</v>
      </c>
      <c r="H475" s="43">
        <f t="shared" si="47"/>
        <v>318</v>
      </c>
      <c r="I475" s="52" t="s">
        <v>594</v>
      </c>
      <c r="J475" s="53" t="s">
        <v>595</v>
      </c>
      <c r="K475" s="52">
        <v>318</v>
      </c>
      <c r="L475" s="52" t="s">
        <v>366</v>
      </c>
      <c r="M475" s="53" t="s">
        <v>1496</v>
      </c>
      <c r="N475" s="53" t="s">
        <v>106</v>
      </c>
      <c r="O475" s="54" t="s">
        <v>778</v>
      </c>
      <c r="P475" s="55" t="s">
        <v>779</v>
      </c>
    </row>
    <row r="476" spans="1:16" ht="13.5" thickBot="1" x14ac:dyDescent="0.25">
      <c r="A476" s="43" t="str">
        <f t="shared" si="42"/>
        <v>IBVS 795 </v>
      </c>
      <c r="B476" s="5" t="str">
        <f t="shared" si="43"/>
        <v>I</v>
      </c>
      <c r="C476" s="43">
        <f t="shared" si="44"/>
        <v>45334.404000000002</v>
      </c>
      <c r="D476" s="21" t="str">
        <f t="shared" si="45"/>
        <v>vis</v>
      </c>
      <c r="E476" s="51" t="e">
        <f>VLOOKUP(C476,Active!C$21:E$974,3,FALSE)</f>
        <v>#N/A</v>
      </c>
      <c r="F476" s="5" t="s">
        <v>1317</v>
      </c>
      <c r="G476" s="21" t="str">
        <f t="shared" si="46"/>
        <v>45334.404</v>
      </c>
      <c r="H476" s="43">
        <f t="shared" si="47"/>
        <v>318</v>
      </c>
      <c r="I476" s="52" t="s">
        <v>596</v>
      </c>
      <c r="J476" s="53" t="s">
        <v>597</v>
      </c>
      <c r="K476" s="52">
        <v>318</v>
      </c>
      <c r="L476" s="52" t="s">
        <v>480</v>
      </c>
      <c r="M476" s="53" t="s">
        <v>1496</v>
      </c>
      <c r="N476" s="53"/>
      <c r="O476" s="54" t="s">
        <v>2619</v>
      </c>
      <c r="P476" s="55" t="s">
        <v>635</v>
      </c>
    </row>
    <row r="477" spans="1:16" ht="13.5" thickBot="1" x14ac:dyDescent="0.25">
      <c r="A477" s="43" t="str">
        <f t="shared" si="42"/>
        <v> ORI 116 </v>
      </c>
      <c r="B477" s="5" t="str">
        <f t="shared" si="43"/>
        <v>I</v>
      </c>
      <c r="C477" s="43">
        <f t="shared" si="44"/>
        <v>45349.364999999998</v>
      </c>
      <c r="D477" s="21" t="str">
        <f t="shared" si="45"/>
        <v>vis</v>
      </c>
      <c r="E477" s="51" t="e">
        <f>VLOOKUP(C477,Active!C$21:E$974,3,FALSE)</f>
        <v>#N/A</v>
      </c>
      <c r="F477" s="5" t="s">
        <v>1317</v>
      </c>
      <c r="G477" s="21" t="str">
        <f t="shared" si="46"/>
        <v>45349.365</v>
      </c>
      <c r="H477" s="43">
        <f t="shared" si="47"/>
        <v>324</v>
      </c>
      <c r="I477" s="52" t="s">
        <v>598</v>
      </c>
      <c r="J477" s="53" t="s">
        <v>599</v>
      </c>
      <c r="K477" s="52">
        <v>324</v>
      </c>
      <c r="L477" s="52" t="s">
        <v>384</v>
      </c>
      <c r="M477" s="53" t="s">
        <v>1496</v>
      </c>
      <c r="N477" s="53"/>
      <c r="O477" s="54" t="s">
        <v>2628</v>
      </c>
      <c r="P477" s="54" t="s">
        <v>773</v>
      </c>
    </row>
    <row r="478" spans="1:16" ht="13.5" thickBot="1" x14ac:dyDescent="0.25">
      <c r="A478" s="43" t="str">
        <f t="shared" si="42"/>
        <v> ORI 116 </v>
      </c>
      <c r="B478" s="5" t="str">
        <f t="shared" si="43"/>
        <v>I</v>
      </c>
      <c r="C478" s="43">
        <f t="shared" si="44"/>
        <v>45349.364999999998</v>
      </c>
      <c r="D478" s="21" t="str">
        <f t="shared" si="45"/>
        <v>vis</v>
      </c>
      <c r="E478" s="51" t="e">
        <f>VLOOKUP(C478,Active!C$21:E$974,3,FALSE)</f>
        <v>#N/A</v>
      </c>
      <c r="F478" s="5" t="s">
        <v>1317</v>
      </c>
      <c r="G478" s="21" t="str">
        <f t="shared" si="46"/>
        <v>45349.365</v>
      </c>
      <c r="H478" s="43">
        <f t="shared" si="47"/>
        <v>324</v>
      </c>
      <c r="I478" s="52" t="s">
        <v>598</v>
      </c>
      <c r="J478" s="53" t="s">
        <v>599</v>
      </c>
      <c r="K478" s="52">
        <v>324</v>
      </c>
      <c r="L478" s="52" t="s">
        <v>384</v>
      </c>
      <c r="M478" s="53" t="s">
        <v>1496</v>
      </c>
      <c r="N478" s="53"/>
      <c r="O478" s="54" t="s">
        <v>667</v>
      </c>
      <c r="P478" s="54" t="s">
        <v>773</v>
      </c>
    </row>
    <row r="479" spans="1:16" ht="13.5" thickBot="1" x14ac:dyDescent="0.25">
      <c r="A479" s="43" t="str">
        <f t="shared" si="42"/>
        <v> ORI 116 </v>
      </c>
      <c r="B479" s="5" t="str">
        <f t="shared" si="43"/>
        <v>I</v>
      </c>
      <c r="C479" s="43">
        <f t="shared" si="44"/>
        <v>45359.33</v>
      </c>
      <c r="D479" s="21" t="str">
        <f t="shared" si="45"/>
        <v>vis</v>
      </c>
      <c r="E479" s="51" t="e">
        <f>VLOOKUP(C479,Active!C$21:E$974,3,FALSE)</f>
        <v>#N/A</v>
      </c>
      <c r="F479" s="5" t="s">
        <v>1317</v>
      </c>
      <c r="G479" s="21" t="str">
        <f t="shared" si="46"/>
        <v>45359.330</v>
      </c>
      <c r="H479" s="43">
        <f t="shared" si="47"/>
        <v>328</v>
      </c>
      <c r="I479" s="52" t="s">
        <v>602</v>
      </c>
      <c r="J479" s="53" t="s">
        <v>603</v>
      </c>
      <c r="K479" s="52">
        <v>328</v>
      </c>
      <c r="L479" s="52" t="s">
        <v>3750</v>
      </c>
      <c r="M479" s="53" t="s">
        <v>1496</v>
      </c>
      <c r="N479" s="53"/>
      <c r="O479" s="54" t="s">
        <v>2628</v>
      </c>
      <c r="P479" s="54" t="s">
        <v>773</v>
      </c>
    </row>
    <row r="480" spans="1:16" ht="13.5" thickBot="1" x14ac:dyDescent="0.25">
      <c r="A480" s="43" t="str">
        <f t="shared" si="42"/>
        <v>IBVS 795 </v>
      </c>
      <c r="B480" s="5" t="str">
        <f t="shared" si="43"/>
        <v>I</v>
      </c>
      <c r="C480" s="43">
        <f t="shared" si="44"/>
        <v>45379.273000000001</v>
      </c>
      <c r="D480" s="21" t="str">
        <f t="shared" si="45"/>
        <v>vis</v>
      </c>
      <c r="E480" s="51" t="e">
        <f>VLOOKUP(C480,Active!C$21:E$974,3,FALSE)</f>
        <v>#N/A</v>
      </c>
      <c r="F480" s="5" t="s">
        <v>1317</v>
      </c>
      <c r="G480" s="21" t="str">
        <f t="shared" si="46"/>
        <v>45379.273</v>
      </c>
      <c r="H480" s="43">
        <f t="shared" si="47"/>
        <v>336</v>
      </c>
      <c r="I480" s="52" t="s">
        <v>604</v>
      </c>
      <c r="J480" s="53" t="s">
        <v>605</v>
      </c>
      <c r="K480" s="52">
        <v>336</v>
      </c>
      <c r="L480" s="52" t="s">
        <v>201</v>
      </c>
      <c r="M480" s="53" t="s">
        <v>1496</v>
      </c>
      <c r="N480" s="53"/>
      <c r="O480" s="54" t="s">
        <v>2619</v>
      </c>
      <c r="P480" s="55" t="s">
        <v>635</v>
      </c>
    </row>
    <row r="481" spans="1:16" ht="13.5" thickBot="1" x14ac:dyDescent="0.25">
      <c r="A481" s="43" t="str">
        <f t="shared" si="42"/>
        <v>IBVS 795 </v>
      </c>
      <c r="B481" s="5" t="str">
        <f t="shared" si="43"/>
        <v>I</v>
      </c>
      <c r="C481" s="43">
        <f t="shared" si="44"/>
        <v>45379.273000000001</v>
      </c>
      <c r="D481" s="21" t="str">
        <f t="shared" si="45"/>
        <v>vis</v>
      </c>
      <c r="E481" s="51" t="e">
        <f>VLOOKUP(C481,Active!C$21:E$974,3,FALSE)</f>
        <v>#N/A</v>
      </c>
      <c r="F481" s="5" t="s">
        <v>1317</v>
      </c>
      <c r="G481" s="21" t="str">
        <f t="shared" si="46"/>
        <v>45379.273</v>
      </c>
      <c r="H481" s="43">
        <f t="shared" si="47"/>
        <v>336</v>
      </c>
      <c r="I481" s="52" t="s">
        <v>604</v>
      </c>
      <c r="J481" s="53" t="s">
        <v>605</v>
      </c>
      <c r="K481" s="52">
        <v>336</v>
      </c>
      <c r="L481" s="52" t="s">
        <v>201</v>
      </c>
      <c r="M481" s="53" t="s">
        <v>1496</v>
      </c>
      <c r="N481" s="53"/>
      <c r="O481" s="54" t="s">
        <v>2619</v>
      </c>
      <c r="P481" s="55" t="s">
        <v>635</v>
      </c>
    </row>
    <row r="482" spans="1:16" ht="13.5" thickBot="1" x14ac:dyDescent="0.25">
      <c r="A482" s="43" t="str">
        <f t="shared" si="42"/>
        <v> AVSJ 4.88 </v>
      </c>
      <c r="B482" s="5" t="str">
        <f t="shared" si="43"/>
        <v>I</v>
      </c>
      <c r="C482" s="43">
        <f t="shared" si="44"/>
        <v>45379.28</v>
      </c>
      <c r="D482" s="21" t="str">
        <f t="shared" si="45"/>
        <v>vis</v>
      </c>
      <c r="E482" s="51" t="e">
        <f>VLOOKUP(C482,Active!C$21:E$974,3,FALSE)</f>
        <v>#N/A</v>
      </c>
      <c r="F482" s="5" t="s">
        <v>1317</v>
      </c>
      <c r="G482" s="21" t="str">
        <f t="shared" si="46"/>
        <v>45379.280</v>
      </c>
      <c r="H482" s="43">
        <f t="shared" si="47"/>
        <v>336</v>
      </c>
      <c r="I482" s="52" t="s">
        <v>606</v>
      </c>
      <c r="J482" s="53" t="s">
        <v>607</v>
      </c>
      <c r="K482" s="52">
        <v>336</v>
      </c>
      <c r="L482" s="52" t="s">
        <v>208</v>
      </c>
      <c r="M482" s="53" t="s">
        <v>1496</v>
      </c>
      <c r="N482" s="53"/>
      <c r="O482" s="54" t="s">
        <v>794</v>
      </c>
      <c r="P482" s="54" t="s">
        <v>795</v>
      </c>
    </row>
    <row r="483" spans="1:16" ht="13.5" thickBot="1" x14ac:dyDescent="0.25">
      <c r="A483" s="43" t="str">
        <f t="shared" si="42"/>
        <v> AVSJ 4.88 </v>
      </c>
      <c r="B483" s="5" t="str">
        <f t="shared" si="43"/>
        <v>I</v>
      </c>
      <c r="C483" s="43">
        <f t="shared" si="44"/>
        <v>45389.245999999999</v>
      </c>
      <c r="D483" s="21" t="str">
        <f t="shared" si="45"/>
        <v>vis</v>
      </c>
      <c r="E483" s="51" t="e">
        <f>VLOOKUP(C483,Active!C$21:E$974,3,FALSE)</f>
        <v>#N/A</v>
      </c>
      <c r="F483" s="5" t="s">
        <v>1317</v>
      </c>
      <c r="G483" s="21" t="str">
        <f t="shared" si="46"/>
        <v>45389.246</v>
      </c>
      <c r="H483" s="43">
        <f t="shared" si="47"/>
        <v>340</v>
      </c>
      <c r="I483" s="52" t="s">
        <v>608</v>
      </c>
      <c r="J483" s="53" t="s">
        <v>2139</v>
      </c>
      <c r="K483" s="52">
        <v>340</v>
      </c>
      <c r="L483" s="52" t="s">
        <v>3750</v>
      </c>
      <c r="M483" s="53" t="s">
        <v>1496</v>
      </c>
      <c r="N483" s="53"/>
      <c r="O483" s="54" t="s">
        <v>796</v>
      </c>
      <c r="P483" s="54" t="s">
        <v>795</v>
      </c>
    </row>
    <row r="484" spans="1:16" ht="13.5" thickBot="1" x14ac:dyDescent="0.25">
      <c r="A484" s="43" t="str">
        <f t="shared" si="42"/>
        <v>IBVS 847 </v>
      </c>
      <c r="B484" s="5" t="str">
        <f t="shared" si="43"/>
        <v>I</v>
      </c>
      <c r="C484" s="43">
        <f t="shared" si="44"/>
        <v>45416.677000000003</v>
      </c>
      <c r="D484" s="21" t="str">
        <f t="shared" si="45"/>
        <v>vis</v>
      </c>
      <c r="E484" s="51" t="e">
        <f>VLOOKUP(C484,Active!C$21:E$974,3,FALSE)</f>
        <v>#N/A</v>
      </c>
      <c r="F484" s="5" t="s">
        <v>1317</v>
      </c>
      <c r="G484" s="21" t="str">
        <f t="shared" si="46"/>
        <v>45416.677</v>
      </c>
      <c r="H484" s="43">
        <f t="shared" si="47"/>
        <v>351</v>
      </c>
      <c r="I484" s="52" t="s">
        <v>2140</v>
      </c>
      <c r="J484" s="53" t="s">
        <v>2141</v>
      </c>
      <c r="K484" s="52">
        <v>351</v>
      </c>
      <c r="L484" s="52" t="s">
        <v>238</v>
      </c>
      <c r="M484" s="53" t="s">
        <v>1496</v>
      </c>
      <c r="N484" s="53" t="s">
        <v>106</v>
      </c>
      <c r="O484" s="54" t="s">
        <v>800</v>
      </c>
      <c r="P484" s="55" t="s">
        <v>801</v>
      </c>
    </row>
    <row r="485" spans="1:16" ht="13.5" thickBot="1" x14ac:dyDescent="0.25">
      <c r="A485" s="43" t="str">
        <f t="shared" si="42"/>
        <v> ORI 118 </v>
      </c>
      <c r="B485" s="5" t="str">
        <f t="shared" si="43"/>
        <v>I</v>
      </c>
      <c r="C485" s="43">
        <f t="shared" si="44"/>
        <v>45441.597999999998</v>
      </c>
      <c r="D485" s="21" t="str">
        <f t="shared" si="45"/>
        <v>vis</v>
      </c>
      <c r="E485" s="51" t="e">
        <f>VLOOKUP(C485,Active!C$21:E$974,3,FALSE)</f>
        <v>#N/A</v>
      </c>
      <c r="F485" s="5" t="s">
        <v>1317</v>
      </c>
      <c r="G485" s="21" t="str">
        <f t="shared" si="46"/>
        <v>45441.598</v>
      </c>
      <c r="H485" s="43">
        <f t="shared" si="47"/>
        <v>361</v>
      </c>
      <c r="I485" s="52" t="s">
        <v>2142</v>
      </c>
      <c r="J485" s="53" t="s">
        <v>2143</v>
      </c>
      <c r="K485" s="52">
        <v>361</v>
      </c>
      <c r="L485" s="52" t="s">
        <v>366</v>
      </c>
      <c r="M485" s="53" t="s">
        <v>1496</v>
      </c>
      <c r="N485" s="53"/>
      <c r="O485" s="54" t="s">
        <v>2693</v>
      </c>
      <c r="P485" s="54" t="s">
        <v>804</v>
      </c>
    </row>
    <row r="486" spans="1:16" ht="13.5" thickBot="1" x14ac:dyDescent="0.25">
      <c r="A486" s="43" t="str">
        <f t="shared" si="42"/>
        <v> BRNO 12 </v>
      </c>
      <c r="B486" s="5" t="str">
        <f t="shared" si="43"/>
        <v>I</v>
      </c>
      <c r="C486" s="43">
        <f t="shared" si="44"/>
        <v>45466.534</v>
      </c>
      <c r="D486" s="21" t="str">
        <f t="shared" si="45"/>
        <v>vis</v>
      </c>
      <c r="E486" s="51" t="e">
        <f>VLOOKUP(C486,Active!C$21:E$974,3,FALSE)</f>
        <v>#N/A</v>
      </c>
      <c r="F486" s="5" t="s">
        <v>1317</v>
      </c>
      <c r="G486" s="21" t="str">
        <f t="shared" si="46"/>
        <v>45466.534</v>
      </c>
      <c r="H486" s="43">
        <f t="shared" si="47"/>
        <v>371</v>
      </c>
      <c r="I486" s="52" t="s">
        <v>2145</v>
      </c>
      <c r="J486" s="53" t="s">
        <v>2146</v>
      </c>
      <c r="K486" s="52">
        <v>371</v>
      </c>
      <c r="L486" s="52" t="s">
        <v>94</v>
      </c>
      <c r="M486" s="53" t="s">
        <v>1496</v>
      </c>
      <c r="N486" s="53"/>
      <c r="O486" s="54" t="s">
        <v>807</v>
      </c>
      <c r="P486" s="54" t="s">
        <v>808</v>
      </c>
    </row>
    <row r="487" spans="1:16" ht="13.5" thickBot="1" x14ac:dyDescent="0.25">
      <c r="A487" s="43" t="str">
        <f t="shared" si="42"/>
        <v> BRNO 12 </v>
      </c>
      <c r="B487" s="5" t="str">
        <f t="shared" si="43"/>
        <v>I</v>
      </c>
      <c r="C487" s="43">
        <f t="shared" si="44"/>
        <v>45471.523000000001</v>
      </c>
      <c r="D487" s="21" t="str">
        <f t="shared" si="45"/>
        <v>vis</v>
      </c>
      <c r="E487" s="51" t="e">
        <f>VLOOKUP(C487,Active!C$21:E$974,3,FALSE)</f>
        <v>#N/A</v>
      </c>
      <c r="F487" s="5" t="s">
        <v>1317</v>
      </c>
      <c r="G487" s="21" t="str">
        <f t="shared" si="46"/>
        <v>45471.523</v>
      </c>
      <c r="H487" s="43">
        <f t="shared" si="47"/>
        <v>373</v>
      </c>
      <c r="I487" s="52" t="s">
        <v>2148</v>
      </c>
      <c r="J487" s="53" t="s">
        <v>2149</v>
      </c>
      <c r="K487" s="52">
        <v>373</v>
      </c>
      <c r="L487" s="52" t="s">
        <v>208</v>
      </c>
      <c r="M487" s="53" t="s">
        <v>1496</v>
      </c>
      <c r="N487" s="53"/>
      <c r="O487" s="54" t="s">
        <v>811</v>
      </c>
      <c r="P487" s="54" t="s">
        <v>808</v>
      </c>
    </row>
    <row r="488" spans="1:16" ht="13.5" thickBot="1" x14ac:dyDescent="0.25">
      <c r="A488" s="43" t="str">
        <f t="shared" si="42"/>
        <v> ORI 118 </v>
      </c>
      <c r="B488" s="5" t="str">
        <f t="shared" si="43"/>
        <v>I</v>
      </c>
      <c r="C488" s="43">
        <f t="shared" si="44"/>
        <v>45481.498</v>
      </c>
      <c r="D488" s="21" t="str">
        <f t="shared" si="45"/>
        <v>vis</v>
      </c>
      <c r="E488" s="51" t="e">
        <f>VLOOKUP(C488,Active!C$21:E$974,3,FALSE)</f>
        <v>#N/A</v>
      </c>
      <c r="F488" s="5" t="s">
        <v>1317</v>
      </c>
      <c r="G488" s="21" t="str">
        <f t="shared" si="46"/>
        <v>45481.498</v>
      </c>
      <c r="H488" s="43">
        <f t="shared" si="47"/>
        <v>377</v>
      </c>
      <c r="I488" s="52" t="s">
        <v>2150</v>
      </c>
      <c r="J488" s="53" t="s">
        <v>2151</v>
      </c>
      <c r="K488" s="52">
        <v>377</v>
      </c>
      <c r="L488" s="52" t="s">
        <v>2152</v>
      </c>
      <c r="M488" s="53" t="s">
        <v>1496</v>
      </c>
      <c r="N488" s="53"/>
      <c r="O488" s="54" t="s">
        <v>2649</v>
      </c>
      <c r="P488" s="54" t="s">
        <v>804</v>
      </c>
    </row>
    <row r="489" spans="1:16" ht="13.5" thickBot="1" x14ac:dyDescent="0.25">
      <c r="A489" s="43" t="str">
        <f t="shared" si="42"/>
        <v> ORI 118 </v>
      </c>
      <c r="B489" s="5" t="str">
        <f t="shared" si="43"/>
        <v>I</v>
      </c>
      <c r="C489" s="43">
        <f t="shared" si="44"/>
        <v>45486.474999999999</v>
      </c>
      <c r="D489" s="21" t="str">
        <f t="shared" si="45"/>
        <v>vis</v>
      </c>
      <c r="E489" s="51" t="e">
        <f>VLOOKUP(C489,Active!C$21:E$974,3,FALSE)</f>
        <v>#N/A</v>
      </c>
      <c r="F489" s="5" t="s">
        <v>1317</v>
      </c>
      <c r="G489" s="21" t="str">
        <f t="shared" si="46"/>
        <v>45486.475</v>
      </c>
      <c r="H489" s="43">
        <f t="shared" si="47"/>
        <v>379</v>
      </c>
      <c r="I489" s="52" t="s">
        <v>2154</v>
      </c>
      <c r="J489" s="53" t="s">
        <v>2155</v>
      </c>
      <c r="K489" s="52">
        <v>379</v>
      </c>
      <c r="L489" s="52" t="s">
        <v>3750</v>
      </c>
      <c r="M489" s="53" t="s">
        <v>1496</v>
      </c>
      <c r="N489" s="53"/>
      <c r="O489" s="54" t="s">
        <v>2649</v>
      </c>
      <c r="P489" s="54" t="s">
        <v>804</v>
      </c>
    </row>
    <row r="490" spans="1:16" ht="13.5" thickBot="1" x14ac:dyDescent="0.25">
      <c r="A490" s="43" t="str">
        <f t="shared" si="42"/>
        <v>IBVS 847 </v>
      </c>
      <c r="B490" s="5" t="str">
        <f t="shared" si="43"/>
        <v>I</v>
      </c>
      <c r="C490" s="43">
        <f t="shared" si="44"/>
        <v>45496.447999999997</v>
      </c>
      <c r="D490" s="21" t="str">
        <f t="shared" si="45"/>
        <v>vis</v>
      </c>
      <c r="E490" s="51" t="e">
        <f>VLOOKUP(C490,Active!C$21:E$974,3,FALSE)</f>
        <v>#N/A</v>
      </c>
      <c r="F490" s="5" t="s">
        <v>1317</v>
      </c>
      <c r="G490" s="21" t="str">
        <f t="shared" si="46"/>
        <v>45496.448</v>
      </c>
      <c r="H490" s="43">
        <f t="shared" si="47"/>
        <v>383</v>
      </c>
      <c r="I490" s="52" t="s">
        <v>2156</v>
      </c>
      <c r="J490" s="53" t="s">
        <v>2157</v>
      </c>
      <c r="K490" s="52">
        <v>383</v>
      </c>
      <c r="L490" s="52" t="s">
        <v>3393</v>
      </c>
      <c r="M490" s="53" t="s">
        <v>1496</v>
      </c>
      <c r="N490" s="53" t="s">
        <v>106</v>
      </c>
      <c r="O490" s="54" t="s">
        <v>800</v>
      </c>
      <c r="P490" s="55" t="s">
        <v>801</v>
      </c>
    </row>
    <row r="491" spans="1:16" ht="13.5" thickBot="1" x14ac:dyDescent="0.25">
      <c r="A491" s="43" t="str">
        <f t="shared" si="42"/>
        <v> AVSJ 4.88 </v>
      </c>
      <c r="B491" s="5" t="str">
        <f t="shared" si="43"/>
        <v>I</v>
      </c>
      <c r="C491" s="43">
        <f t="shared" si="44"/>
        <v>45506.415000000001</v>
      </c>
      <c r="D491" s="21" t="str">
        <f t="shared" si="45"/>
        <v>vis</v>
      </c>
      <c r="E491" s="51" t="e">
        <f>VLOOKUP(C491,Active!C$21:E$974,3,FALSE)</f>
        <v>#N/A</v>
      </c>
      <c r="F491" s="5" t="s">
        <v>1317</v>
      </c>
      <c r="G491" s="21" t="str">
        <f t="shared" si="46"/>
        <v>45506.415</v>
      </c>
      <c r="H491" s="43">
        <f t="shared" si="47"/>
        <v>387</v>
      </c>
      <c r="I491" s="52" t="s">
        <v>2158</v>
      </c>
      <c r="J491" s="53" t="s">
        <v>2159</v>
      </c>
      <c r="K491" s="52">
        <v>387</v>
      </c>
      <c r="L491" s="52" t="s">
        <v>223</v>
      </c>
      <c r="M491" s="53" t="s">
        <v>1496</v>
      </c>
      <c r="N491" s="53"/>
      <c r="O491" s="54" t="s">
        <v>794</v>
      </c>
      <c r="P491" s="54" t="s">
        <v>795</v>
      </c>
    </row>
    <row r="492" spans="1:16" ht="13.5" thickBot="1" x14ac:dyDescent="0.25">
      <c r="A492" s="43" t="str">
        <f t="shared" si="42"/>
        <v> AVSJ 4.88 </v>
      </c>
      <c r="B492" s="5" t="str">
        <f t="shared" si="43"/>
        <v>I</v>
      </c>
      <c r="C492" s="43">
        <f t="shared" si="44"/>
        <v>45511.402999999998</v>
      </c>
      <c r="D492" s="21" t="str">
        <f t="shared" si="45"/>
        <v>vis</v>
      </c>
      <c r="E492" s="51" t="e">
        <f>VLOOKUP(C492,Active!C$21:E$974,3,FALSE)</f>
        <v>#N/A</v>
      </c>
      <c r="F492" s="5" t="s">
        <v>1317</v>
      </c>
      <c r="G492" s="21" t="str">
        <f t="shared" si="46"/>
        <v>45511.403</v>
      </c>
      <c r="H492" s="43">
        <f t="shared" si="47"/>
        <v>389</v>
      </c>
      <c r="I492" s="52" t="s">
        <v>2160</v>
      </c>
      <c r="J492" s="53" t="s">
        <v>2161</v>
      </c>
      <c r="K492" s="52">
        <v>389</v>
      </c>
      <c r="L492" s="52" t="s">
        <v>3252</v>
      </c>
      <c r="M492" s="53" t="s">
        <v>1496</v>
      </c>
      <c r="N492" s="53"/>
      <c r="O492" s="54" t="s">
        <v>823</v>
      </c>
      <c r="P492" s="54" t="s">
        <v>795</v>
      </c>
    </row>
    <row r="493" spans="1:16" ht="13.5" thickBot="1" x14ac:dyDescent="0.25">
      <c r="A493" s="43" t="str">
        <f t="shared" si="42"/>
        <v> AVSJ 4.88 </v>
      </c>
      <c r="B493" s="5" t="str">
        <f t="shared" si="43"/>
        <v>I</v>
      </c>
      <c r="C493" s="43">
        <f t="shared" si="44"/>
        <v>45521.374000000003</v>
      </c>
      <c r="D493" s="21" t="str">
        <f t="shared" si="45"/>
        <v>vis</v>
      </c>
      <c r="E493" s="51" t="e">
        <f>VLOOKUP(C493,Active!C$21:E$974,3,FALSE)</f>
        <v>#N/A</v>
      </c>
      <c r="F493" s="5" t="s">
        <v>1317</v>
      </c>
      <c r="G493" s="21" t="str">
        <f t="shared" si="46"/>
        <v>45521.374</v>
      </c>
      <c r="H493" s="43">
        <f t="shared" si="47"/>
        <v>393</v>
      </c>
      <c r="I493" s="52" t="s">
        <v>2162</v>
      </c>
      <c r="J493" s="53" t="s">
        <v>2163</v>
      </c>
      <c r="K493" s="52">
        <v>393</v>
      </c>
      <c r="L493" s="52" t="s">
        <v>223</v>
      </c>
      <c r="M493" s="53" t="s">
        <v>1496</v>
      </c>
      <c r="N493" s="53"/>
      <c r="O493" s="54" t="s">
        <v>794</v>
      </c>
      <c r="P493" s="54" t="s">
        <v>795</v>
      </c>
    </row>
    <row r="494" spans="1:16" ht="13.5" thickBot="1" x14ac:dyDescent="0.25">
      <c r="A494" s="43" t="str">
        <f t="shared" si="42"/>
        <v>IBVS 501 </v>
      </c>
      <c r="B494" s="5" t="str">
        <f t="shared" si="43"/>
        <v>I</v>
      </c>
      <c r="C494" s="43">
        <f t="shared" si="44"/>
        <v>45538.830900000001</v>
      </c>
      <c r="D494" s="21" t="str">
        <f t="shared" si="45"/>
        <v>vis</v>
      </c>
      <c r="E494" s="51" t="e">
        <f>VLOOKUP(C494,Active!C$21:E$974,3,FALSE)</f>
        <v>#N/A</v>
      </c>
      <c r="F494" s="5" t="s">
        <v>1317</v>
      </c>
      <c r="G494" s="21" t="str">
        <f t="shared" si="46"/>
        <v>45538.8309</v>
      </c>
      <c r="H494" s="43">
        <f t="shared" si="47"/>
        <v>400</v>
      </c>
      <c r="I494" s="52" t="s">
        <v>2164</v>
      </c>
      <c r="J494" s="53" t="s">
        <v>2165</v>
      </c>
      <c r="K494" s="52">
        <v>400</v>
      </c>
      <c r="L494" s="52" t="s">
        <v>2166</v>
      </c>
      <c r="M494" s="53" t="s">
        <v>105</v>
      </c>
      <c r="N494" s="53"/>
      <c r="O494" s="54" t="s">
        <v>2453</v>
      </c>
      <c r="P494" s="55" t="s">
        <v>2454</v>
      </c>
    </row>
    <row r="495" spans="1:16" ht="13.5" thickBot="1" x14ac:dyDescent="0.25">
      <c r="A495" s="43" t="str">
        <f t="shared" si="42"/>
        <v>IBVS 501 </v>
      </c>
      <c r="B495" s="5" t="str">
        <f t="shared" si="43"/>
        <v>I</v>
      </c>
      <c r="C495" s="43">
        <f t="shared" si="44"/>
        <v>45541.324000000001</v>
      </c>
      <c r="D495" s="21" t="str">
        <f t="shared" si="45"/>
        <v>vis</v>
      </c>
      <c r="E495" s="51" t="e">
        <f>VLOOKUP(C495,Active!C$21:E$974,3,FALSE)</f>
        <v>#N/A</v>
      </c>
      <c r="F495" s="5" t="s">
        <v>1317</v>
      </c>
      <c r="G495" s="21" t="str">
        <f t="shared" si="46"/>
        <v>45541.324</v>
      </c>
      <c r="H495" s="43">
        <f t="shared" si="47"/>
        <v>401</v>
      </c>
      <c r="I495" s="52" t="s">
        <v>2167</v>
      </c>
      <c r="J495" s="53" t="s">
        <v>2168</v>
      </c>
      <c r="K495" s="52">
        <v>401</v>
      </c>
      <c r="L495" s="52" t="s">
        <v>3598</v>
      </c>
      <c r="M495" s="53" t="s">
        <v>1496</v>
      </c>
      <c r="N495" s="53"/>
      <c r="O495" s="54" t="s">
        <v>2453</v>
      </c>
      <c r="P495" s="55" t="s">
        <v>2454</v>
      </c>
    </row>
    <row r="496" spans="1:16" ht="13.5" thickBot="1" x14ac:dyDescent="0.25">
      <c r="A496" s="43" t="str">
        <f t="shared" si="42"/>
        <v> ORI 120 </v>
      </c>
      <c r="B496" s="5" t="str">
        <f t="shared" si="43"/>
        <v>I</v>
      </c>
      <c r="C496" s="43">
        <f t="shared" si="44"/>
        <v>45546.31</v>
      </c>
      <c r="D496" s="21" t="str">
        <f t="shared" si="45"/>
        <v>vis</v>
      </c>
      <c r="E496" s="51" t="e">
        <f>VLOOKUP(C496,Active!C$21:E$974,3,FALSE)</f>
        <v>#N/A</v>
      </c>
      <c r="F496" s="5" t="s">
        <v>1317</v>
      </c>
      <c r="G496" s="21" t="str">
        <f t="shared" si="46"/>
        <v>45546.310</v>
      </c>
      <c r="H496" s="43">
        <f t="shared" si="47"/>
        <v>403</v>
      </c>
      <c r="I496" s="52" t="s">
        <v>2169</v>
      </c>
      <c r="J496" s="53" t="s">
        <v>2170</v>
      </c>
      <c r="K496" s="52">
        <v>403</v>
      </c>
      <c r="L496" s="52" t="s">
        <v>3598</v>
      </c>
      <c r="M496" s="53" t="s">
        <v>1496</v>
      </c>
      <c r="N496" s="53"/>
      <c r="O496" s="54" t="s">
        <v>2649</v>
      </c>
      <c r="P496" s="54" t="s">
        <v>832</v>
      </c>
    </row>
    <row r="497" spans="1:16" ht="13.5" thickBot="1" x14ac:dyDescent="0.25">
      <c r="A497" s="43" t="str">
        <f t="shared" si="42"/>
        <v> ORI 120 </v>
      </c>
      <c r="B497" s="5" t="str">
        <f t="shared" si="43"/>
        <v>I</v>
      </c>
      <c r="C497" s="43">
        <f t="shared" si="44"/>
        <v>45548.802799999998</v>
      </c>
      <c r="D497" s="21" t="str">
        <f t="shared" si="45"/>
        <v>vis</v>
      </c>
      <c r="E497" s="51" t="e">
        <f>VLOOKUP(C497,Active!C$21:E$974,3,FALSE)</f>
        <v>#N/A</v>
      </c>
      <c r="F497" s="5" t="s">
        <v>1317</v>
      </c>
      <c r="G497" s="21" t="str">
        <f t="shared" si="46"/>
        <v>45548.8028</v>
      </c>
      <c r="H497" s="43">
        <f t="shared" si="47"/>
        <v>404</v>
      </c>
      <c r="I497" s="52" t="s">
        <v>2171</v>
      </c>
      <c r="J497" s="53" t="s">
        <v>2172</v>
      </c>
      <c r="K497" s="52">
        <v>404</v>
      </c>
      <c r="L497" s="52" t="s">
        <v>2173</v>
      </c>
      <c r="M497" s="53" t="s">
        <v>105</v>
      </c>
      <c r="N497" s="53"/>
      <c r="O497" s="54" t="s">
        <v>2693</v>
      </c>
      <c r="P497" s="54" t="s">
        <v>832</v>
      </c>
    </row>
    <row r="498" spans="1:16" ht="13.5" thickBot="1" x14ac:dyDescent="0.25">
      <c r="A498" s="43" t="str">
        <f t="shared" si="42"/>
        <v>BAVM 25 </v>
      </c>
      <c r="B498" s="5" t="str">
        <f t="shared" si="43"/>
        <v>I</v>
      </c>
      <c r="C498" s="43">
        <f t="shared" si="44"/>
        <v>45558.774599999997</v>
      </c>
      <c r="D498" s="21" t="str">
        <f t="shared" si="45"/>
        <v>vis</v>
      </c>
      <c r="E498" s="51" t="e">
        <f>VLOOKUP(C498,Active!C$21:E$974,3,FALSE)</f>
        <v>#N/A</v>
      </c>
      <c r="F498" s="5" t="s">
        <v>1317</v>
      </c>
      <c r="G498" s="21" t="str">
        <f t="shared" si="46"/>
        <v>45558.7746</v>
      </c>
      <c r="H498" s="43">
        <f t="shared" si="47"/>
        <v>408</v>
      </c>
      <c r="I498" s="52" t="s">
        <v>2175</v>
      </c>
      <c r="J498" s="53" t="s">
        <v>2176</v>
      </c>
      <c r="K498" s="52">
        <v>408</v>
      </c>
      <c r="L498" s="52" t="s">
        <v>2177</v>
      </c>
      <c r="M498" s="53" t="s">
        <v>105</v>
      </c>
      <c r="N498" s="53"/>
      <c r="O498" s="54" t="s">
        <v>311</v>
      </c>
      <c r="P498" s="55" t="s">
        <v>837</v>
      </c>
    </row>
    <row r="499" spans="1:16" ht="13.5" thickBot="1" x14ac:dyDescent="0.25">
      <c r="A499" s="43" t="str">
        <f t="shared" si="42"/>
        <v>IBVS 530 </v>
      </c>
      <c r="B499" s="5" t="str">
        <f t="shared" si="43"/>
        <v>I</v>
      </c>
      <c r="C499" s="43">
        <f t="shared" si="44"/>
        <v>45561.269</v>
      </c>
      <c r="D499" s="21" t="str">
        <f t="shared" si="45"/>
        <v>vis</v>
      </c>
      <c r="E499" s="51" t="e">
        <f>VLOOKUP(C499,Active!C$21:E$974,3,FALSE)</f>
        <v>#N/A</v>
      </c>
      <c r="F499" s="5" t="s">
        <v>1317</v>
      </c>
      <c r="G499" s="21" t="str">
        <f t="shared" si="46"/>
        <v>45561.269</v>
      </c>
      <c r="H499" s="43">
        <f t="shared" si="47"/>
        <v>409</v>
      </c>
      <c r="I499" s="52" t="s">
        <v>2179</v>
      </c>
      <c r="J499" s="53" t="s">
        <v>2180</v>
      </c>
      <c r="K499" s="52">
        <v>409</v>
      </c>
      <c r="L499" s="52" t="s">
        <v>3598</v>
      </c>
      <c r="M499" s="53" t="s">
        <v>1496</v>
      </c>
      <c r="N499" s="53" t="s">
        <v>106</v>
      </c>
      <c r="O499" s="54" t="s">
        <v>841</v>
      </c>
      <c r="P499" s="55" t="s">
        <v>842</v>
      </c>
    </row>
    <row r="500" spans="1:16" ht="13.5" thickBot="1" x14ac:dyDescent="0.25">
      <c r="A500" s="43" t="str">
        <f t="shared" si="42"/>
        <v> ORI 121 </v>
      </c>
      <c r="B500" s="5" t="str">
        <f t="shared" si="43"/>
        <v>I</v>
      </c>
      <c r="C500" s="43">
        <f t="shared" si="44"/>
        <v>45578.722000000002</v>
      </c>
      <c r="D500" s="21" t="str">
        <f t="shared" si="45"/>
        <v>vis</v>
      </c>
      <c r="E500" s="51" t="e">
        <f>VLOOKUP(C500,Active!C$21:E$974,3,FALSE)</f>
        <v>#N/A</v>
      </c>
      <c r="F500" s="5" t="s">
        <v>1317</v>
      </c>
      <c r="G500" s="21" t="str">
        <f t="shared" si="46"/>
        <v>45578.722</v>
      </c>
      <c r="H500" s="43">
        <f t="shared" si="47"/>
        <v>416</v>
      </c>
      <c r="I500" s="52" t="s">
        <v>2181</v>
      </c>
      <c r="J500" s="53" t="s">
        <v>2182</v>
      </c>
      <c r="K500" s="52">
        <v>416</v>
      </c>
      <c r="L500" s="52" t="s">
        <v>357</v>
      </c>
      <c r="M500" s="53" t="s">
        <v>1496</v>
      </c>
      <c r="N500" s="53"/>
      <c r="O500" s="54" t="s">
        <v>2649</v>
      </c>
      <c r="P500" s="54" t="s">
        <v>845</v>
      </c>
    </row>
    <row r="501" spans="1:16" ht="13.5" thickBot="1" x14ac:dyDescent="0.25">
      <c r="A501" s="43" t="str">
        <f t="shared" si="42"/>
        <v> ORI 121 </v>
      </c>
      <c r="B501" s="5" t="str">
        <f t="shared" si="43"/>
        <v>I</v>
      </c>
      <c r="C501" s="43">
        <f t="shared" si="44"/>
        <v>45583.709000000003</v>
      </c>
      <c r="D501" s="21" t="str">
        <f t="shared" si="45"/>
        <v>vis</v>
      </c>
      <c r="E501" s="51" t="e">
        <f>VLOOKUP(C501,Active!C$21:E$974,3,FALSE)</f>
        <v>#N/A</v>
      </c>
      <c r="F501" s="5" t="s">
        <v>1317</v>
      </c>
      <c r="G501" s="21" t="str">
        <f t="shared" si="46"/>
        <v>45583.709</v>
      </c>
      <c r="H501" s="43">
        <f t="shared" si="47"/>
        <v>418</v>
      </c>
      <c r="I501" s="52" t="s">
        <v>2183</v>
      </c>
      <c r="J501" s="53" t="s">
        <v>2184</v>
      </c>
      <c r="K501" s="52">
        <v>418</v>
      </c>
      <c r="L501" s="52" t="s">
        <v>480</v>
      </c>
      <c r="M501" s="53" t="s">
        <v>1496</v>
      </c>
      <c r="N501" s="53"/>
      <c r="O501" s="54" t="s">
        <v>2693</v>
      </c>
      <c r="P501" s="54" t="s">
        <v>845</v>
      </c>
    </row>
    <row r="502" spans="1:16" ht="13.5" thickBot="1" x14ac:dyDescent="0.25">
      <c r="A502" s="43" t="str">
        <f t="shared" si="42"/>
        <v> ORI 121 </v>
      </c>
      <c r="B502" s="5" t="str">
        <f t="shared" si="43"/>
        <v>I</v>
      </c>
      <c r="C502" s="43">
        <f t="shared" si="44"/>
        <v>45588.694000000003</v>
      </c>
      <c r="D502" s="21" t="str">
        <f t="shared" si="45"/>
        <v>vis</v>
      </c>
      <c r="E502" s="51" t="e">
        <f>VLOOKUP(C502,Active!C$21:E$974,3,FALSE)</f>
        <v>#N/A</v>
      </c>
      <c r="F502" s="5" t="s">
        <v>1317</v>
      </c>
      <c r="G502" s="21" t="str">
        <f t="shared" si="46"/>
        <v>45588.694</v>
      </c>
      <c r="H502" s="43">
        <f t="shared" si="47"/>
        <v>420</v>
      </c>
      <c r="I502" s="52" t="s">
        <v>2185</v>
      </c>
      <c r="J502" s="53" t="s">
        <v>2186</v>
      </c>
      <c r="K502" s="52">
        <v>420</v>
      </c>
      <c r="L502" s="52" t="s">
        <v>357</v>
      </c>
      <c r="M502" s="53" t="s">
        <v>1496</v>
      </c>
      <c r="N502" s="53"/>
      <c r="O502" s="54" t="s">
        <v>2649</v>
      </c>
      <c r="P502" s="54" t="s">
        <v>845</v>
      </c>
    </row>
    <row r="503" spans="1:16" ht="13.5" thickBot="1" x14ac:dyDescent="0.25">
      <c r="A503" s="43" t="str">
        <f t="shared" si="42"/>
        <v> ORI 121 </v>
      </c>
      <c r="B503" s="5" t="str">
        <f t="shared" si="43"/>
        <v>I</v>
      </c>
      <c r="C503" s="43">
        <f t="shared" si="44"/>
        <v>45593.678</v>
      </c>
      <c r="D503" s="21" t="str">
        <f t="shared" si="45"/>
        <v>vis</v>
      </c>
      <c r="E503" s="51" t="e">
        <f>VLOOKUP(C503,Active!C$21:E$974,3,FALSE)</f>
        <v>#N/A</v>
      </c>
      <c r="F503" s="5" t="s">
        <v>1317</v>
      </c>
      <c r="G503" s="21" t="str">
        <f t="shared" si="46"/>
        <v>45593.678</v>
      </c>
      <c r="H503" s="43">
        <f t="shared" si="47"/>
        <v>422</v>
      </c>
      <c r="I503" s="52" t="s">
        <v>2188</v>
      </c>
      <c r="J503" s="53" t="s">
        <v>2189</v>
      </c>
      <c r="K503" s="52">
        <v>422</v>
      </c>
      <c r="L503" s="52" t="s">
        <v>3598</v>
      </c>
      <c r="M503" s="53" t="s">
        <v>1496</v>
      </c>
      <c r="N503" s="53"/>
      <c r="O503" s="54" t="s">
        <v>2628</v>
      </c>
      <c r="P503" s="54" t="s">
        <v>845</v>
      </c>
    </row>
    <row r="504" spans="1:16" ht="13.5" thickBot="1" x14ac:dyDescent="0.25">
      <c r="A504" s="43" t="str">
        <f t="shared" si="42"/>
        <v> BRNO 12 </v>
      </c>
      <c r="B504" s="5" t="str">
        <f t="shared" si="43"/>
        <v>I</v>
      </c>
      <c r="C504" s="43">
        <f t="shared" si="44"/>
        <v>45598.667999999998</v>
      </c>
      <c r="D504" s="21" t="str">
        <f t="shared" si="45"/>
        <v>vis</v>
      </c>
      <c r="E504" s="51" t="e">
        <f>VLOOKUP(C504,Active!C$21:E$974,3,FALSE)</f>
        <v>#N/A</v>
      </c>
      <c r="F504" s="5" t="s">
        <v>1317</v>
      </c>
      <c r="G504" s="21" t="str">
        <f t="shared" si="46"/>
        <v>45598.668</v>
      </c>
      <c r="H504" s="43">
        <f t="shared" si="47"/>
        <v>424</v>
      </c>
      <c r="I504" s="52" t="s">
        <v>2190</v>
      </c>
      <c r="J504" s="53" t="s">
        <v>2191</v>
      </c>
      <c r="K504" s="52">
        <v>424</v>
      </c>
      <c r="L504" s="52" t="s">
        <v>208</v>
      </c>
      <c r="M504" s="53" t="s">
        <v>1496</v>
      </c>
      <c r="N504" s="53"/>
      <c r="O504" s="54" t="s">
        <v>854</v>
      </c>
      <c r="P504" s="54" t="s">
        <v>808</v>
      </c>
    </row>
    <row r="505" spans="1:16" ht="13.5" thickBot="1" x14ac:dyDescent="0.25">
      <c r="A505" s="43" t="str">
        <f t="shared" si="42"/>
        <v> BRNO 12 </v>
      </c>
      <c r="B505" s="5" t="str">
        <f t="shared" si="43"/>
        <v>I</v>
      </c>
      <c r="C505" s="43">
        <f t="shared" si="44"/>
        <v>45608.637999999999</v>
      </c>
      <c r="D505" s="21" t="str">
        <f t="shared" si="45"/>
        <v>vis</v>
      </c>
      <c r="E505" s="51" t="e">
        <f>VLOOKUP(C505,Active!C$21:E$974,3,FALSE)</f>
        <v>#N/A</v>
      </c>
      <c r="F505" s="5" t="s">
        <v>1317</v>
      </c>
      <c r="G505" s="21" t="str">
        <f t="shared" si="46"/>
        <v>45608.638</v>
      </c>
      <c r="H505" s="43">
        <f t="shared" si="47"/>
        <v>428</v>
      </c>
      <c r="I505" s="52" t="s">
        <v>2192</v>
      </c>
      <c r="J505" s="53" t="s">
        <v>2193</v>
      </c>
      <c r="K505" s="52">
        <v>428</v>
      </c>
      <c r="L505" s="52" t="s">
        <v>357</v>
      </c>
      <c r="M505" s="53" t="s">
        <v>1496</v>
      </c>
      <c r="N505" s="53"/>
      <c r="O505" s="54" t="s">
        <v>807</v>
      </c>
      <c r="P505" s="54" t="s">
        <v>808</v>
      </c>
    </row>
    <row r="506" spans="1:16" ht="13.5" thickBot="1" x14ac:dyDescent="0.25">
      <c r="A506" s="43" t="str">
        <f t="shared" si="42"/>
        <v> ORI 121 </v>
      </c>
      <c r="B506" s="5" t="str">
        <f t="shared" si="43"/>
        <v>I</v>
      </c>
      <c r="C506" s="43">
        <f t="shared" si="44"/>
        <v>45608.638599999998</v>
      </c>
      <c r="D506" s="21" t="str">
        <f t="shared" si="45"/>
        <v>vis</v>
      </c>
      <c r="E506" s="51" t="e">
        <f>VLOOKUP(C506,Active!C$21:E$974,3,FALSE)</f>
        <v>#N/A</v>
      </c>
      <c r="F506" s="5" t="s">
        <v>1317</v>
      </c>
      <c r="G506" s="21" t="str">
        <f t="shared" si="46"/>
        <v>45608.6386</v>
      </c>
      <c r="H506" s="43">
        <f t="shared" si="47"/>
        <v>428</v>
      </c>
      <c r="I506" s="52" t="s">
        <v>2194</v>
      </c>
      <c r="J506" s="53" t="s">
        <v>2195</v>
      </c>
      <c r="K506" s="52">
        <v>428</v>
      </c>
      <c r="L506" s="52" t="s">
        <v>2196</v>
      </c>
      <c r="M506" s="53" t="s">
        <v>105</v>
      </c>
      <c r="N506" s="53"/>
      <c r="O506" s="54" t="s">
        <v>2649</v>
      </c>
      <c r="P506" s="54" t="s">
        <v>845</v>
      </c>
    </row>
    <row r="507" spans="1:16" ht="13.5" thickBot="1" x14ac:dyDescent="0.25">
      <c r="A507" s="43" t="str">
        <f t="shared" si="42"/>
        <v> ORI 121 </v>
      </c>
      <c r="B507" s="5" t="str">
        <f t="shared" si="43"/>
        <v>I</v>
      </c>
      <c r="C507" s="43">
        <f t="shared" si="44"/>
        <v>45608.642</v>
      </c>
      <c r="D507" s="21" t="str">
        <f t="shared" si="45"/>
        <v>vis</v>
      </c>
      <c r="E507" s="51" t="e">
        <f>VLOOKUP(C507,Active!C$21:E$974,3,FALSE)</f>
        <v>#N/A</v>
      </c>
      <c r="F507" s="5" t="s">
        <v>1317</v>
      </c>
      <c r="G507" s="21" t="str">
        <f t="shared" si="46"/>
        <v>45608.642</v>
      </c>
      <c r="H507" s="43">
        <f t="shared" si="47"/>
        <v>428</v>
      </c>
      <c r="I507" s="52" t="s">
        <v>2197</v>
      </c>
      <c r="J507" s="53" t="s">
        <v>2198</v>
      </c>
      <c r="K507" s="52">
        <v>428</v>
      </c>
      <c r="L507" s="52" t="s">
        <v>384</v>
      </c>
      <c r="M507" s="53" t="s">
        <v>1496</v>
      </c>
      <c r="N507" s="53"/>
      <c r="O507" s="54" t="s">
        <v>2628</v>
      </c>
      <c r="P507" s="54" t="s">
        <v>845</v>
      </c>
    </row>
    <row r="508" spans="1:16" ht="13.5" thickBot="1" x14ac:dyDescent="0.25">
      <c r="A508" s="43" t="str">
        <f t="shared" si="42"/>
        <v> ORI 121 </v>
      </c>
      <c r="B508" s="5" t="str">
        <f t="shared" si="43"/>
        <v>I</v>
      </c>
      <c r="C508" s="43">
        <f t="shared" si="44"/>
        <v>45613.625</v>
      </c>
      <c r="D508" s="21" t="str">
        <f t="shared" si="45"/>
        <v>vis</v>
      </c>
      <c r="E508" s="51" t="e">
        <f>VLOOKUP(C508,Active!C$21:E$974,3,FALSE)</f>
        <v>#N/A</v>
      </c>
      <c r="F508" s="5" t="s">
        <v>1317</v>
      </c>
      <c r="G508" s="21" t="str">
        <f t="shared" si="46"/>
        <v>45613.625</v>
      </c>
      <c r="H508" s="43">
        <f t="shared" si="47"/>
        <v>430</v>
      </c>
      <c r="I508" s="52" t="s">
        <v>2199</v>
      </c>
      <c r="J508" s="53" t="s">
        <v>2200</v>
      </c>
      <c r="K508" s="52">
        <v>430</v>
      </c>
      <c r="L508" s="52" t="s">
        <v>357</v>
      </c>
      <c r="M508" s="53" t="s">
        <v>1496</v>
      </c>
      <c r="N508" s="53"/>
      <c r="O508" s="54" t="s">
        <v>2649</v>
      </c>
      <c r="P508" s="54" t="s">
        <v>845</v>
      </c>
    </row>
    <row r="509" spans="1:16" ht="13.5" thickBot="1" x14ac:dyDescent="0.25">
      <c r="A509" s="43" t="str">
        <f t="shared" si="42"/>
        <v> ORI 121 </v>
      </c>
      <c r="B509" s="5" t="str">
        <f t="shared" si="43"/>
        <v>I</v>
      </c>
      <c r="C509" s="43">
        <f t="shared" si="44"/>
        <v>45613.63</v>
      </c>
      <c r="D509" s="21" t="str">
        <f t="shared" si="45"/>
        <v>vis</v>
      </c>
      <c r="E509" s="51" t="e">
        <f>VLOOKUP(C509,Active!C$21:E$974,3,FALSE)</f>
        <v>#N/A</v>
      </c>
      <c r="F509" s="5" t="s">
        <v>1317</v>
      </c>
      <c r="G509" s="21" t="str">
        <f t="shared" si="46"/>
        <v>45613.630</v>
      </c>
      <c r="H509" s="43">
        <f t="shared" si="47"/>
        <v>430</v>
      </c>
      <c r="I509" s="52" t="s">
        <v>2201</v>
      </c>
      <c r="J509" s="53" t="s">
        <v>2202</v>
      </c>
      <c r="K509" s="52">
        <v>430</v>
      </c>
      <c r="L509" s="52" t="s">
        <v>2152</v>
      </c>
      <c r="M509" s="53" t="s">
        <v>1496</v>
      </c>
      <c r="N509" s="53"/>
      <c r="O509" s="54" t="s">
        <v>2649</v>
      </c>
      <c r="P509" s="54" t="s">
        <v>845</v>
      </c>
    </row>
    <row r="510" spans="1:16" ht="13.5" thickBot="1" x14ac:dyDescent="0.25">
      <c r="A510" s="43" t="str">
        <f t="shared" si="42"/>
        <v> ORI 121 </v>
      </c>
      <c r="B510" s="5" t="str">
        <f t="shared" si="43"/>
        <v>I</v>
      </c>
      <c r="C510" s="43">
        <f t="shared" si="44"/>
        <v>45623.595000000001</v>
      </c>
      <c r="D510" s="21" t="str">
        <f t="shared" si="45"/>
        <v>vis</v>
      </c>
      <c r="E510" s="51" t="e">
        <f>VLOOKUP(C510,Active!C$21:E$974,3,FALSE)</f>
        <v>#N/A</v>
      </c>
      <c r="F510" s="5" t="s">
        <v>1317</v>
      </c>
      <c r="G510" s="21" t="str">
        <f t="shared" si="46"/>
        <v>45623.595</v>
      </c>
      <c r="H510" s="43">
        <f t="shared" si="47"/>
        <v>434</v>
      </c>
      <c r="I510" s="52" t="s">
        <v>2203</v>
      </c>
      <c r="J510" s="53" t="s">
        <v>2204</v>
      </c>
      <c r="K510" s="52">
        <v>434</v>
      </c>
      <c r="L510" s="52" t="s">
        <v>3598</v>
      </c>
      <c r="M510" s="53" t="s">
        <v>1496</v>
      </c>
      <c r="N510" s="53"/>
      <c r="O510" s="54" t="s">
        <v>2649</v>
      </c>
      <c r="P510" s="54" t="s">
        <v>845</v>
      </c>
    </row>
    <row r="511" spans="1:16" ht="13.5" thickBot="1" x14ac:dyDescent="0.25">
      <c r="A511" s="43" t="str">
        <f t="shared" si="42"/>
        <v> AVSJ 4.88 </v>
      </c>
      <c r="B511" s="5" t="str">
        <f t="shared" si="43"/>
        <v>I</v>
      </c>
      <c r="C511" s="43">
        <f t="shared" si="44"/>
        <v>45703.366000000002</v>
      </c>
      <c r="D511" s="21" t="str">
        <f t="shared" si="45"/>
        <v>vis</v>
      </c>
      <c r="E511" s="51" t="e">
        <f>VLOOKUP(C511,Active!C$21:E$974,3,FALSE)</f>
        <v>#N/A</v>
      </c>
      <c r="F511" s="5" t="s">
        <v>1317</v>
      </c>
      <c r="G511" s="21" t="str">
        <f t="shared" si="46"/>
        <v>45703.366</v>
      </c>
      <c r="H511" s="43">
        <f t="shared" si="47"/>
        <v>466</v>
      </c>
      <c r="I511" s="52" t="s">
        <v>2205</v>
      </c>
      <c r="J511" s="53" t="s">
        <v>2206</v>
      </c>
      <c r="K511" s="52">
        <v>466</v>
      </c>
      <c r="L511" s="52" t="s">
        <v>223</v>
      </c>
      <c r="M511" s="53" t="s">
        <v>1496</v>
      </c>
      <c r="N511" s="53"/>
      <c r="O511" s="54" t="s">
        <v>2619</v>
      </c>
      <c r="P511" s="54" t="s">
        <v>795</v>
      </c>
    </row>
    <row r="512" spans="1:16" ht="13.5" thickBot="1" x14ac:dyDescent="0.25">
      <c r="A512" s="43" t="str">
        <f t="shared" si="42"/>
        <v>IBVS 530 </v>
      </c>
      <c r="B512" s="5" t="str">
        <f t="shared" si="43"/>
        <v>I</v>
      </c>
      <c r="C512" s="43">
        <f t="shared" si="44"/>
        <v>45718.341</v>
      </c>
      <c r="D512" s="21" t="str">
        <f t="shared" si="45"/>
        <v>vis</v>
      </c>
      <c r="E512" s="51" t="e">
        <f>VLOOKUP(C512,Active!C$21:E$974,3,FALSE)</f>
        <v>#N/A</v>
      </c>
      <c r="F512" s="5" t="s">
        <v>1317</v>
      </c>
      <c r="G512" s="21" t="str">
        <f t="shared" si="46"/>
        <v>45718.341</v>
      </c>
      <c r="H512" s="43">
        <f t="shared" si="47"/>
        <v>472</v>
      </c>
      <c r="I512" s="52" t="s">
        <v>2207</v>
      </c>
      <c r="J512" s="53" t="s">
        <v>2208</v>
      </c>
      <c r="K512" s="52">
        <v>472</v>
      </c>
      <c r="L512" s="52" t="s">
        <v>2209</v>
      </c>
      <c r="M512" s="53" t="s">
        <v>1496</v>
      </c>
      <c r="N512" s="53" t="s">
        <v>106</v>
      </c>
      <c r="O512" s="54" t="s">
        <v>871</v>
      </c>
      <c r="P512" s="55" t="s">
        <v>842</v>
      </c>
    </row>
    <row r="513" spans="1:16" ht="13.5" thickBot="1" x14ac:dyDescent="0.25">
      <c r="A513" s="43" t="str">
        <f t="shared" si="42"/>
        <v> ORI 121 </v>
      </c>
      <c r="B513" s="5" t="str">
        <f t="shared" si="43"/>
        <v>I</v>
      </c>
      <c r="C513" s="43">
        <f t="shared" si="44"/>
        <v>45720.830199999997</v>
      </c>
      <c r="D513" s="21" t="str">
        <f t="shared" si="45"/>
        <v>vis</v>
      </c>
      <c r="E513" s="51" t="e">
        <f>VLOOKUP(C513,Active!C$21:E$974,3,FALSE)</f>
        <v>#N/A</v>
      </c>
      <c r="F513" s="5" t="s">
        <v>1317</v>
      </c>
      <c r="G513" s="21" t="str">
        <f t="shared" si="46"/>
        <v>45720.8302</v>
      </c>
      <c r="H513" s="43">
        <f t="shared" si="47"/>
        <v>473</v>
      </c>
      <c r="I513" s="52" t="s">
        <v>2211</v>
      </c>
      <c r="J513" s="53" t="s">
        <v>2212</v>
      </c>
      <c r="K513" s="52">
        <v>473</v>
      </c>
      <c r="L513" s="52" t="s">
        <v>2213</v>
      </c>
      <c r="M513" s="53" t="s">
        <v>105</v>
      </c>
      <c r="N513" s="53"/>
      <c r="O513" s="54" t="s">
        <v>2628</v>
      </c>
      <c r="P513" s="54" t="s">
        <v>845</v>
      </c>
    </row>
    <row r="514" spans="1:16" ht="13.5" thickBot="1" x14ac:dyDescent="0.25">
      <c r="A514" s="43" t="str">
        <f t="shared" si="42"/>
        <v>BAVM 25 </v>
      </c>
      <c r="B514" s="5" t="str">
        <f t="shared" si="43"/>
        <v>I</v>
      </c>
      <c r="C514" s="43">
        <f t="shared" si="44"/>
        <v>45750.754999999997</v>
      </c>
      <c r="D514" s="21" t="str">
        <f t="shared" si="45"/>
        <v>vis</v>
      </c>
      <c r="E514" s="51" t="e">
        <f>VLOOKUP(C514,Active!C$21:E$974,3,FALSE)</f>
        <v>#N/A</v>
      </c>
      <c r="F514" s="5" t="s">
        <v>1317</v>
      </c>
      <c r="G514" s="21" t="str">
        <f t="shared" si="46"/>
        <v>45750.755</v>
      </c>
      <c r="H514" s="43">
        <f t="shared" si="47"/>
        <v>485</v>
      </c>
      <c r="I514" s="52" t="s">
        <v>2215</v>
      </c>
      <c r="J514" s="53" t="s">
        <v>2216</v>
      </c>
      <c r="K514" s="52">
        <v>485</v>
      </c>
      <c r="L514" s="52" t="s">
        <v>2217</v>
      </c>
      <c r="M514" s="53" t="s">
        <v>1496</v>
      </c>
      <c r="N514" s="53"/>
      <c r="O514" s="54" t="s">
        <v>876</v>
      </c>
      <c r="P514" s="55" t="s">
        <v>837</v>
      </c>
    </row>
    <row r="515" spans="1:16" ht="13.5" thickBot="1" x14ac:dyDescent="0.25">
      <c r="A515" s="43" t="str">
        <f t="shared" si="42"/>
        <v>BAVM 25 </v>
      </c>
      <c r="B515" s="5" t="str">
        <f t="shared" si="43"/>
        <v>I</v>
      </c>
      <c r="C515" s="43">
        <f t="shared" si="44"/>
        <v>45763.22</v>
      </c>
      <c r="D515" s="21" t="str">
        <f t="shared" si="45"/>
        <v>vis</v>
      </c>
      <c r="E515" s="51" t="e">
        <f>VLOOKUP(C515,Active!C$21:E$974,3,FALSE)</f>
        <v>#N/A</v>
      </c>
      <c r="F515" s="5" t="s">
        <v>1317</v>
      </c>
      <c r="G515" s="21" t="str">
        <f t="shared" si="46"/>
        <v>45763.220</v>
      </c>
      <c r="H515" s="43">
        <f t="shared" si="47"/>
        <v>490</v>
      </c>
      <c r="I515" s="52" t="s">
        <v>2218</v>
      </c>
      <c r="J515" s="53" t="s">
        <v>2219</v>
      </c>
      <c r="K515" s="52">
        <v>490</v>
      </c>
      <c r="L515" s="52" t="s">
        <v>2217</v>
      </c>
      <c r="M515" s="53" t="s">
        <v>1496</v>
      </c>
      <c r="N515" s="53"/>
      <c r="O515" s="54" t="s">
        <v>879</v>
      </c>
      <c r="P515" s="55" t="s">
        <v>837</v>
      </c>
    </row>
    <row r="516" spans="1:16" ht="13.5" thickBot="1" x14ac:dyDescent="0.25">
      <c r="A516" s="43" t="str">
        <f t="shared" si="42"/>
        <v> ORI 121 </v>
      </c>
      <c r="B516" s="5" t="str">
        <f t="shared" si="43"/>
        <v>I</v>
      </c>
      <c r="C516" s="43">
        <f t="shared" si="44"/>
        <v>45785.65</v>
      </c>
      <c r="D516" s="21" t="str">
        <f t="shared" si="45"/>
        <v>vis</v>
      </c>
      <c r="E516" s="51" t="e">
        <f>VLOOKUP(C516,Active!C$21:E$974,3,FALSE)</f>
        <v>#N/A</v>
      </c>
      <c r="F516" s="5" t="s">
        <v>1317</v>
      </c>
      <c r="G516" s="21" t="str">
        <f t="shared" si="46"/>
        <v>45785.650</v>
      </c>
      <c r="H516" s="43">
        <f t="shared" si="47"/>
        <v>499</v>
      </c>
      <c r="I516" s="52" t="s">
        <v>2220</v>
      </c>
      <c r="J516" s="53" t="s">
        <v>2221</v>
      </c>
      <c r="K516" s="52">
        <v>499</v>
      </c>
      <c r="L516" s="52" t="s">
        <v>2152</v>
      </c>
      <c r="M516" s="53" t="s">
        <v>1496</v>
      </c>
      <c r="N516" s="53"/>
      <c r="O516" s="54" t="s">
        <v>2649</v>
      </c>
      <c r="P516" s="54" t="s">
        <v>845</v>
      </c>
    </row>
    <row r="517" spans="1:16" ht="13.5" thickBot="1" x14ac:dyDescent="0.25">
      <c r="A517" s="43" t="str">
        <f t="shared" si="42"/>
        <v> AVSJ 4.88 </v>
      </c>
      <c r="B517" s="5" t="str">
        <f t="shared" si="43"/>
        <v>I</v>
      </c>
      <c r="C517" s="43">
        <f t="shared" si="44"/>
        <v>45815.567999999999</v>
      </c>
      <c r="D517" s="21" t="str">
        <f t="shared" si="45"/>
        <v>vis</v>
      </c>
      <c r="E517" s="51" t="e">
        <f>VLOOKUP(C517,Active!C$21:E$974,3,FALSE)</f>
        <v>#N/A</v>
      </c>
      <c r="F517" s="5" t="s">
        <v>1317</v>
      </c>
      <c r="G517" s="21" t="str">
        <f t="shared" si="46"/>
        <v>45815.568</v>
      </c>
      <c r="H517" s="43">
        <f t="shared" si="47"/>
        <v>511</v>
      </c>
      <c r="I517" s="52" t="s">
        <v>2222</v>
      </c>
      <c r="J517" s="53" t="s">
        <v>2223</v>
      </c>
      <c r="K517" s="52">
        <v>511</v>
      </c>
      <c r="L517" s="52" t="s">
        <v>196</v>
      </c>
      <c r="M517" s="53" t="s">
        <v>1496</v>
      </c>
      <c r="N517" s="53"/>
      <c r="O517" s="54" t="s">
        <v>2619</v>
      </c>
      <c r="P517" s="54" t="s">
        <v>795</v>
      </c>
    </row>
    <row r="518" spans="1:16" ht="13.5" thickBot="1" x14ac:dyDescent="0.25">
      <c r="A518" s="43" t="str">
        <f t="shared" si="42"/>
        <v> ORI 121 </v>
      </c>
      <c r="B518" s="5" t="str">
        <f t="shared" si="43"/>
        <v>I</v>
      </c>
      <c r="C518" s="43">
        <f t="shared" si="44"/>
        <v>45830.527000000002</v>
      </c>
      <c r="D518" s="21" t="str">
        <f t="shared" si="45"/>
        <v>vis</v>
      </c>
      <c r="E518" s="51" t="e">
        <f>VLOOKUP(C518,Active!C$21:E$974,3,FALSE)</f>
        <v>#N/A</v>
      </c>
      <c r="F518" s="5" t="s">
        <v>1317</v>
      </c>
      <c r="G518" s="21" t="str">
        <f t="shared" si="46"/>
        <v>45830.527</v>
      </c>
      <c r="H518" s="43">
        <f t="shared" si="47"/>
        <v>517</v>
      </c>
      <c r="I518" s="52" t="s">
        <v>2225</v>
      </c>
      <c r="J518" s="53" t="s">
        <v>2226</v>
      </c>
      <c r="K518" s="52">
        <v>517</v>
      </c>
      <c r="L518" s="52" t="s">
        <v>196</v>
      </c>
      <c r="M518" s="53" t="s">
        <v>1496</v>
      </c>
      <c r="N518" s="53"/>
      <c r="O518" s="54" t="s">
        <v>2628</v>
      </c>
      <c r="P518" s="54" t="s">
        <v>845</v>
      </c>
    </row>
    <row r="519" spans="1:16" ht="13.5" thickBot="1" x14ac:dyDescent="0.25">
      <c r="A519" s="43" t="str">
        <f t="shared" si="42"/>
        <v>IBVS 530 </v>
      </c>
      <c r="B519" s="5" t="str">
        <f t="shared" si="43"/>
        <v>I</v>
      </c>
      <c r="C519" s="43">
        <f t="shared" si="44"/>
        <v>45890.358</v>
      </c>
      <c r="D519" s="21" t="str">
        <f t="shared" si="45"/>
        <v>vis</v>
      </c>
      <c r="E519" s="51" t="e">
        <f>VLOOKUP(C519,Active!C$21:E$974,3,FALSE)</f>
        <v>#N/A</v>
      </c>
      <c r="F519" s="5" t="s">
        <v>1317</v>
      </c>
      <c r="G519" s="21" t="str">
        <f t="shared" si="46"/>
        <v>45890.358</v>
      </c>
      <c r="H519" s="43">
        <f t="shared" si="47"/>
        <v>541</v>
      </c>
      <c r="I519" s="52" t="s">
        <v>2228</v>
      </c>
      <c r="J519" s="53" t="s">
        <v>2229</v>
      </c>
      <c r="K519" s="52">
        <v>541</v>
      </c>
      <c r="L519" s="52" t="s">
        <v>2152</v>
      </c>
      <c r="M519" s="53" t="s">
        <v>1496</v>
      </c>
      <c r="N519" s="53" t="s">
        <v>106</v>
      </c>
      <c r="O519" s="54" t="s">
        <v>887</v>
      </c>
      <c r="P519" s="55" t="s">
        <v>842</v>
      </c>
    </row>
    <row r="520" spans="1:16" ht="13.5" thickBot="1" x14ac:dyDescent="0.25">
      <c r="A520" s="43" t="str">
        <f t="shared" si="42"/>
        <v> ORI 124 </v>
      </c>
      <c r="B520" s="5" t="str">
        <f t="shared" si="43"/>
        <v>I</v>
      </c>
      <c r="C520" s="43">
        <f t="shared" si="44"/>
        <v>45892.850299999998</v>
      </c>
      <c r="D520" s="21" t="str">
        <f t="shared" si="45"/>
        <v>vis</v>
      </c>
      <c r="E520" s="51" t="e">
        <f>VLOOKUP(C520,Active!C$21:E$974,3,FALSE)</f>
        <v>#N/A</v>
      </c>
      <c r="F520" s="5" t="s">
        <v>1317</v>
      </c>
      <c r="G520" s="21" t="str">
        <f t="shared" si="46"/>
        <v>45892.8503</v>
      </c>
      <c r="H520" s="43">
        <f t="shared" si="47"/>
        <v>542</v>
      </c>
      <c r="I520" s="52" t="s">
        <v>2230</v>
      </c>
      <c r="J520" s="53" t="s">
        <v>2231</v>
      </c>
      <c r="K520" s="52">
        <v>542</v>
      </c>
      <c r="L520" s="52" t="s">
        <v>2232</v>
      </c>
      <c r="M520" s="53" t="s">
        <v>105</v>
      </c>
      <c r="N520" s="53"/>
      <c r="O520" s="54" t="s">
        <v>2649</v>
      </c>
      <c r="P520" s="54" t="s">
        <v>890</v>
      </c>
    </row>
    <row r="521" spans="1:16" ht="13.5" thickBot="1" x14ac:dyDescent="0.25">
      <c r="A521" s="43" t="str">
        <f t="shared" si="42"/>
        <v> AVSJ 5.33 </v>
      </c>
      <c r="B521" s="5" t="str">
        <f t="shared" si="43"/>
        <v>I</v>
      </c>
      <c r="C521" s="43">
        <f t="shared" si="44"/>
        <v>45897.837399999997</v>
      </c>
      <c r="D521" s="21" t="str">
        <f t="shared" si="45"/>
        <v>vis</v>
      </c>
      <c r="E521" s="51" t="e">
        <f>VLOOKUP(C521,Active!C$21:E$974,3,FALSE)</f>
        <v>#N/A</v>
      </c>
      <c r="F521" s="5" t="s">
        <v>1317</v>
      </c>
      <c r="G521" s="21" t="str">
        <f t="shared" si="46"/>
        <v>45897.8374</v>
      </c>
      <c r="H521" s="43">
        <f t="shared" si="47"/>
        <v>544</v>
      </c>
      <c r="I521" s="52" t="s">
        <v>2234</v>
      </c>
      <c r="J521" s="53" t="s">
        <v>2235</v>
      </c>
      <c r="K521" s="52">
        <v>544</v>
      </c>
      <c r="L521" s="52" t="s">
        <v>2236</v>
      </c>
      <c r="M521" s="53" t="s">
        <v>105</v>
      </c>
      <c r="N521" s="53"/>
      <c r="O521" s="54" t="s">
        <v>893</v>
      </c>
      <c r="P521" s="54" t="s">
        <v>894</v>
      </c>
    </row>
    <row r="522" spans="1:16" ht="13.5" thickBot="1" x14ac:dyDescent="0.25">
      <c r="A522" s="43" t="str">
        <f t="shared" si="42"/>
        <v> ORI 126 </v>
      </c>
      <c r="B522" s="5" t="str">
        <f t="shared" si="43"/>
        <v>I</v>
      </c>
      <c r="C522" s="43">
        <f t="shared" si="44"/>
        <v>45900.334000000003</v>
      </c>
      <c r="D522" s="21" t="str">
        <f t="shared" si="45"/>
        <v>vis</v>
      </c>
      <c r="E522" s="51" t="e">
        <f>VLOOKUP(C522,Active!C$21:E$974,3,FALSE)</f>
        <v>#N/A</v>
      </c>
      <c r="F522" s="5" t="s">
        <v>1317</v>
      </c>
      <c r="G522" s="21" t="str">
        <f t="shared" si="46"/>
        <v>45900.334</v>
      </c>
      <c r="H522" s="43">
        <f t="shared" si="47"/>
        <v>545</v>
      </c>
      <c r="I522" s="52" t="s">
        <v>2237</v>
      </c>
      <c r="J522" s="53" t="s">
        <v>2238</v>
      </c>
      <c r="K522" s="52">
        <v>545</v>
      </c>
      <c r="L522" s="52" t="s">
        <v>2239</v>
      </c>
      <c r="M522" s="53" t="s">
        <v>1496</v>
      </c>
      <c r="N522" s="53"/>
      <c r="O522" s="54" t="s">
        <v>2649</v>
      </c>
      <c r="P522" s="54" t="s">
        <v>897</v>
      </c>
    </row>
    <row r="523" spans="1:16" ht="13.5" thickBot="1" x14ac:dyDescent="0.25">
      <c r="A523" s="43" t="str">
        <f t="shared" ref="A523:A586" si="48">P523</f>
        <v> ORI 126 </v>
      </c>
      <c r="B523" s="5" t="str">
        <f t="shared" ref="B523:B586" si="49">IF(H523=INT(H523),"I","II")</f>
        <v>I</v>
      </c>
      <c r="C523" s="43">
        <f t="shared" ref="C523:C586" si="50">1*G523</f>
        <v>45902.823100000001</v>
      </c>
      <c r="D523" s="21" t="str">
        <f t="shared" ref="D523:D586" si="51">VLOOKUP(F523,I$1:J$5,2,FALSE)</f>
        <v>vis</v>
      </c>
      <c r="E523" s="51" t="e">
        <f>VLOOKUP(C523,Active!C$21:E$974,3,FALSE)</f>
        <v>#N/A</v>
      </c>
      <c r="F523" s="5" t="s">
        <v>1317</v>
      </c>
      <c r="G523" s="21" t="str">
        <f t="shared" ref="G523:G586" si="52">MID(I523,3,LEN(I523)-3)</f>
        <v>45902.8231</v>
      </c>
      <c r="H523" s="43">
        <f t="shared" ref="H523:H586" si="53">1*K523</f>
        <v>546</v>
      </c>
      <c r="I523" s="52" t="s">
        <v>2241</v>
      </c>
      <c r="J523" s="53" t="s">
        <v>2242</v>
      </c>
      <c r="K523" s="52">
        <v>546</v>
      </c>
      <c r="L523" s="52" t="s">
        <v>2243</v>
      </c>
      <c r="M523" s="53" t="s">
        <v>105</v>
      </c>
      <c r="N523" s="53"/>
      <c r="O523" s="54" t="s">
        <v>2649</v>
      </c>
      <c r="P523" s="54" t="s">
        <v>897</v>
      </c>
    </row>
    <row r="524" spans="1:16" ht="13.5" thickBot="1" x14ac:dyDescent="0.25">
      <c r="A524" s="43" t="str">
        <f t="shared" si="48"/>
        <v> BRNO 14 </v>
      </c>
      <c r="B524" s="5" t="str">
        <f t="shared" si="49"/>
        <v>I</v>
      </c>
      <c r="C524" s="43">
        <f t="shared" si="50"/>
        <v>45937.726999999999</v>
      </c>
      <c r="D524" s="21" t="str">
        <f t="shared" si="51"/>
        <v>vis</v>
      </c>
      <c r="E524" s="51" t="e">
        <f>VLOOKUP(C524,Active!C$21:E$974,3,FALSE)</f>
        <v>#N/A</v>
      </c>
      <c r="F524" s="5" t="s">
        <v>1317</v>
      </c>
      <c r="G524" s="21" t="str">
        <f t="shared" si="52"/>
        <v>45937.727</v>
      </c>
      <c r="H524" s="43">
        <f t="shared" si="53"/>
        <v>560</v>
      </c>
      <c r="I524" s="52" t="s">
        <v>2244</v>
      </c>
      <c r="J524" s="53" t="s">
        <v>2245</v>
      </c>
      <c r="K524" s="52">
        <v>560</v>
      </c>
      <c r="L524" s="52" t="s">
        <v>180</v>
      </c>
      <c r="M524" s="53" t="s">
        <v>1496</v>
      </c>
      <c r="N524" s="53"/>
      <c r="O524" s="54" t="s">
        <v>3064</v>
      </c>
      <c r="P524" s="54" t="s">
        <v>3065</v>
      </c>
    </row>
    <row r="525" spans="1:16" ht="13.5" thickBot="1" x14ac:dyDescent="0.25">
      <c r="A525" s="43" t="str">
        <f t="shared" si="48"/>
        <v> BRNO 14 </v>
      </c>
      <c r="B525" s="5" t="str">
        <f t="shared" si="49"/>
        <v>I</v>
      </c>
      <c r="C525" s="43">
        <f t="shared" si="50"/>
        <v>45937.727200000001</v>
      </c>
      <c r="D525" s="21" t="str">
        <f t="shared" si="51"/>
        <v>vis</v>
      </c>
      <c r="E525" s="51" t="e">
        <f>VLOOKUP(C525,Active!C$21:E$974,3,FALSE)</f>
        <v>#N/A</v>
      </c>
      <c r="F525" s="5" t="s">
        <v>1317</v>
      </c>
      <c r="G525" s="21" t="str">
        <f t="shared" si="52"/>
        <v>45937.7272</v>
      </c>
      <c r="H525" s="43">
        <f t="shared" si="53"/>
        <v>560</v>
      </c>
      <c r="I525" s="52" t="s">
        <v>2246</v>
      </c>
      <c r="J525" s="53" t="s">
        <v>2247</v>
      </c>
      <c r="K525" s="52">
        <v>560</v>
      </c>
      <c r="L525" s="52" t="s">
        <v>2248</v>
      </c>
      <c r="M525" s="53" t="s">
        <v>105</v>
      </c>
      <c r="N525" s="53"/>
      <c r="O525" s="54" t="s">
        <v>3068</v>
      </c>
      <c r="P525" s="54" t="s">
        <v>3065</v>
      </c>
    </row>
    <row r="526" spans="1:16" ht="13.5" thickBot="1" x14ac:dyDescent="0.25">
      <c r="A526" s="43" t="str">
        <f t="shared" si="48"/>
        <v> BRNO 14 </v>
      </c>
      <c r="B526" s="5" t="str">
        <f t="shared" si="49"/>
        <v>I</v>
      </c>
      <c r="C526" s="43">
        <f t="shared" si="50"/>
        <v>45962.659</v>
      </c>
      <c r="D526" s="21" t="str">
        <f t="shared" si="51"/>
        <v>vis</v>
      </c>
      <c r="E526" s="51" t="e">
        <f>VLOOKUP(C526,Active!C$21:E$974,3,FALSE)</f>
        <v>#N/A</v>
      </c>
      <c r="F526" s="5" t="s">
        <v>1317</v>
      </c>
      <c r="G526" s="21" t="str">
        <f t="shared" si="52"/>
        <v>45962.659</v>
      </c>
      <c r="H526" s="43">
        <f t="shared" si="53"/>
        <v>570</v>
      </c>
      <c r="I526" s="52" t="s">
        <v>2249</v>
      </c>
      <c r="J526" s="53" t="s">
        <v>2250</v>
      </c>
      <c r="K526" s="52">
        <v>570</v>
      </c>
      <c r="L526" s="52" t="s">
        <v>2209</v>
      </c>
      <c r="M526" s="53" t="s">
        <v>1496</v>
      </c>
      <c r="N526" s="53"/>
      <c r="O526" s="54" t="s">
        <v>3071</v>
      </c>
      <c r="P526" s="54" t="s">
        <v>3065</v>
      </c>
    </row>
    <row r="527" spans="1:16" ht="13.5" thickBot="1" x14ac:dyDescent="0.25">
      <c r="A527" s="43" t="str">
        <f t="shared" si="48"/>
        <v> BRNO 14 </v>
      </c>
      <c r="B527" s="5" t="str">
        <f t="shared" si="49"/>
        <v>I</v>
      </c>
      <c r="C527" s="43">
        <f t="shared" si="50"/>
        <v>45977.618999999999</v>
      </c>
      <c r="D527" s="21" t="str">
        <f t="shared" si="51"/>
        <v>vis</v>
      </c>
      <c r="E527" s="51" t="e">
        <f>VLOOKUP(C527,Active!C$21:E$974,3,FALSE)</f>
        <v>#N/A</v>
      </c>
      <c r="F527" s="5" t="s">
        <v>1317</v>
      </c>
      <c r="G527" s="21" t="str">
        <f t="shared" si="52"/>
        <v>45977.619</v>
      </c>
      <c r="H527" s="43">
        <f t="shared" si="53"/>
        <v>576</v>
      </c>
      <c r="I527" s="52" t="s">
        <v>2251</v>
      </c>
      <c r="J527" s="53" t="s">
        <v>2252</v>
      </c>
      <c r="K527" s="52">
        <v>576</v>
      </c>
      <c r="L527" s="52" t="s">
        <v>2253</v>
      </c>
      <c r="M527" s="53" t="s">
        <v>1496</v>
      </c>
      <c r="N527" s="53"/>
      <c r="O527" s="54" t="s">
        <v>3074</v>
      </c>
      <c r="P527" s="54" t="s">
        <v>3065</v>
      </c>
    </row>
    <row r="528" spans="1:16" ht="13.5" thickBot="1" x14ac:dyDescent="0.25">
      <c r="A528" s="43" t="str">
        <f t="shared" si="48"/>
        <v> BRNO 14 </v>
      </c>
      <c r="B528" s="5" t="str">
        <f t="shared" si="49"/>
        <v>I</v>
      </c>
      <c r="C528" s="43">
        <f t="shared" si="50"/>
        <v>45987.591</v>
      </c>
      <c r="D528" s="21" t="str">
        <f t="shared" si="51"/>
        <v>vis</v>
      </c>
      <c r="E528" s="51" t="e">
        <f>VLOOKUP(C528,Active!C$21:E$974,3,FALSE)</f>
        <v>#N/A</v>
      </c>
      <c r="F528" s="5" t="s">
        <v>1317</v>
      </c>
      <c r="G528" s="21" t="str">
        <f t="shared" si="52"/>
        <v>45987.591</v>
      </c>
      <c r="H528" s="43">
        <f t="shared" si="53"/>
        <v>580</v>
      </c>
      <c r="I528" s="52" t="s">
        <v>2254</v>
      </c>
      <c r="J528" s="53" t="s">
        <v>2255</v>
      </c>
      <c r="K528" s="52">
        <v>580</v>
      </c>
      <c r="L528" s="52" t="s">
        <v>2239</v>
      </c>
      <c r="M528" s="53" t="s">
        <v>1496</v>
      </c>
      <c r="N528" s="53"/>
      <c r="O528" s="54" t="s">
        <v>807</v>
      </c>
      <c r="P528" s="54" t="s">
        <v>3065</v>
      </c>
    </row>
    <row r="529" spans="1:16" ht="13.5" thickBot="1" x14ac:dyDescent="0.25">
      <c r="A529" s="43" t="str">
        <f t="shared" si="48"/>
        <v> BRNO 14 </v>
      </c>
      <c r="B529" s="5" t="str">
        <f t="shared" si="49"/>
        <v>I</v>
      </c>
      <c r="C529" s="43">
        <f t="shared" si="50"/>
        <v>46007.534</v>
      </c>
      <c r="D529" s="21" t="str">
        <f t="shared" si="51"/>
        <v>vis</v>
      </c>
      <c r="E529" s="51" t="e">
        <f>VLOOKUP(C529,Active!C$21:E$974,3,FALSE)</f>
        <v>#N/A</v>
      </c>
      <c r="F529" s="5" t="s">
        <v>1317</v>
      </c>
      <c r="G529" s="21" t="str">
        <f t="shared" si="52"/>
        <v>46007.534</v>
      </c>
      <c r="H529" s="43">
        <f t="shared" si="53"/>
        <v>588</v>
      </c>
      <c r="I529" s="52" t="s">
        <v>2257</v>
      </c>
      <c r="J529" s="53" t="s">
        <v>2258</v>
      </c>
      <c r="K529" s="52">
        <v>588</v>
      </c>
      <c r="L529" s="52" t="s">
        <v>2209</v>
      </c>
      <c r="M529" s="53" t="s">
        <v>1496</v>
      </c>
      <c r="N529" s="53"/>
      <c r="O529" s="54" t="s">
        <v>3079</v>
      </c>
      <c r="P529" s="54" t="s">
        <v>3065</v>
      </c>
    </row>
    <row r="530" spans="1:16" ht="13.5" thickBot="1" x14ac:dyDescent="0.25">
      <c r="A530" s="43" t="str">
        <f t="shared" si="48"/>
        <v> BRNO 14 </v>
      </c>
      <c r="B530" s="5" t="str">
        <f t="shared" si="49"/>
        <v>I</v>
      </c>
      <c r="C530" s="43">
        <f t="shared" si="50"/>
        <v>46017.506000000001</v>
      </c>
      <c r="D530" s="21" t="str">
        <f t="shared" si="51"/>
        <v>vis</v>
      </c>
      <c r="E530" s="51" t="e">
        <f>VLOOKUP(C530,Active!C$21:E$974,3,FALSE)</f>
        <v>#N/A</v>
      </c>
      <c r="F530" s="5" t="s">
        <v>1317</v>
      </c>
      <c r="G530" s="21" t="str">
        <f t="shared" si="52"/>
        <v>46017.506</v>
      </c>
      <c r="H530" s="43">
        <f t="shared" si="53"/>
        <v>592</v>
      </c>
      <c r="I530" s="52" t="s">
        <v>2259</v>
      </c>
      <c r="J530" s="53" t="s">
        <v>2260</v>
      </c>
      <c r="K530" s="52">
        <v>592</v>
      </c>
      <c r="L530" s="52" t="s">
        <v>2209</v>
      </c>
      <c r="M530" s="53" t="s">
        <v>1496</v>
      </c>
      <c r="N530" s="53"/>
      <c r="O530" s="54" t="s">
        <v>3080</v>
      </c>
      <c r="P530" s="54" t="s">
        <v>3065</v>
      </c>
    </row>
    <row r="531" spans="1:16" ht="13.5" thickBot="1" x14ac:dyDescent="0.25">
      <c r="A531" s="43" t="str">
        <f t="shared" si="48"/>
        <v> ORI 126 </v>
      </c>
      <c r="B531" s="5" t="str">
        <f t="shared" si="49"/>
        <v>I</v>
      </c>
      <c r="C531" s="43">
        <f t="shared" si="50"/>
        <v>46032.466</v>
      </c>
      <c r="D531" s="21" t="str">
        <f t="shared" si="51"/>
        <v>vis</v>
      </c>
      <c r="E531" s="51" t="e">
        <f>VLOOKUP(C531,Active!C$21:E$974,3,FALSE)</f>
        <v>#N/A</v>
      </c>
      <c r="F531" s="5" t="s">
        <v>1317</v>
      </c>
      <c r="G531" s="21" t="str">
        <f t="shared" si="52"/>
        <v>46032.466</v>
      </c>
      <c r="H531" s="43">
        <f t="shared" si="53"/>
        <v>598</v>
      </c>
      <c r="I531" s="52" t="s">
        <v>2261</v>
      </c>
      <c r="J531" s="53" t="s">
        <v>2262</v>
      </c>
      <c r="K531" s="52">
        <v>598</v>
      </c>
      <c r="L531" s="52" t="s">
        <v>2239</v>
      </c>
      <c r="M531" s="53" t="s">
        <v>1496</v>
      </c>
      <c r="N531" s="53"/>
      <c r="O531" s="54" t="s">
        <v>3083</v>
      </c>
      <c r="P531" s="54" t="s">
        <v>897</v>
      </c>
    </row>
    <row r="532" spans="1:16" ht="13.5" thickBot="1" x14ac:dyDescent="0.25">
      <c r="A532" s="43" t="str">
        <f t="shared" si="48"/>
        <v> ORI 126 </v>
      </c>
      <c r="B532" s="5" t="str">
        <f t="shared" si="49"/>
        <v>I</v>
      </c>
      <c r="C532" s="43">
        <f t="shared" si="50"/>
        <v>46042.427000000003</v>
      </c>
      <c r="D532" s="21" t="str">
        <f t="shared" si="51"/>
        <v>vis</v>
      </c>
      <c r="E532" s="51" t="e">
        <f>VLOOKUP(C532,Active!C$21:E$974,3,FALSE)</f>
        <v>#N/A</v>
      </c>
      <c r="F532" s="5" t="s">
        <v>1317</v>
      </c>
      <c r="G532" s="21" t="str">
        <f t="shared" si="52"/>
        <v>46042.427</v>
      </c>
      <c r="H532" s="43">
        <f t="shared" si="53"/>
        <v>602</v>
      </c>
      <c r="I532" s="52" t="s">
        <v>2263</v>
      </c>
      <c r="J532" s="53" t="s">
        <v>2264</v>
      </c>
      <c r="K532" s="52">
        <v>602</v>
      </c>
      <c r="L532" s="52" t="s">
        <v>3598</v>
      </c>
      <c r="M532" s="53" t="s">
        <v>1496</v>
      </c>
      <c r="N532" s="53"/>
      <c r="O532" s="54" t="s">
        <v>2649</v>
      </c>
      <c r="P532" s="54" t="s">
        <v>897</v>
      </c>
    </row>
    <row r="533" spans="1:16" ht="13.5" thickBot="1" x14ac:dyDescent="0.25">
      <c r="A533" s="43" t="str">
        <f t="shared" si="48"/>
        <v> ORI 126 </v>
      </c>
      <c r="B533" s="5" t="str">
        <f t="shared" si="49"/>
        <v>I</v>
      </c>
      <c r="C533" s="43">
        <f t="shared" si="50"/>
        <v>46049.915099999998</v>
      </c>
      <c r="D533" s="21" t="str">
        <f t="shared" si="51"/>
        <v>vis</v>
      </c>
      <c r="E533" s="51" t="e">
        <f>VLOOKUP(C533,Active!C$21:E$974,3,FALSE)</f>
        <v>#N/A</v>
      </c>
      <c r="F533" s="5" t="s">
        <v>1317</v>
      </c>
      <c r="G533" s="21" t="str">
        <f t="shared" si="52"/>
        <v>46049.9151</v>
      </c>
      <c r="H533" s="43">
        <f t="shared" si="53"/>
        <v>605</v>
      </c>
      <c r="I533" s="52" t="s">
        <v>2265</v>
      </c>
      <c r="J533" s="53" t="s">
        <v>2266</v>
      </c>
      <c r="K533" s="52">
        <v>605</v>
      </c>
      <c r="L533" s="52" t="s">
        <v>2267</v>
      </c>
      <c r="M533" s="53" t="s">
        <v>105</v>
      </c>
      <c r="N533" s="53"/>
      <c r="O533" s="54" t="s">
        <v>2649</v>
      </c>
      <c r="P533" s="54" t="s">
        <v>897</v>
      </c>
    </row>
    <row r="534" spans="1:16" ht="13.5" thickBot="1" x14ac:dyDescent="0.25">
      <c r="A534" s="43" t="str">
        <f t="shared" si="48"/>
        <v> ORI 127 </v>
      </c>
      <c r="B534" s="5" t="str">
        <f t="shared" si="49"/>
        <v>I</v>
      </c>
      <c r="C534" s="43">
        <f t="shared" si="50"/>
        <v>46057.389000000003</v>
      </c>
      <c r="D534" s="21" t="str">
        <f t="shared" si="51"/>
        <v>vis</v>
      </c>
      <c r="E534" s="51" t="e">
        <f>VLOOKUP(C534,Active!C$21:E$974,3,FALSE)</f>
        <v>#N/A</v>
      </c>
      <c r="F534" s="5" t="s">
        <v>1317</v>
      </c>
      <c r="G534" s="21" t="str">
        <f t="shared" si="52"/>
        <v>46057.389</v>
      </c>
      <c r="H534" s="43">
        <f t="shared" si="53"/>
        <v>608</v>
      </c>
      <c r="I534" s="52" t="s">
        <v>2268</v>
      </c>
      <c r="J534" s="53" t="s">
        <v>2269</v>
      </c>
      <c r="K534" s="52">
        <v>608</v>
      </c>
      <c r="L534" s="52" t="s">
        <v>208</v>
      </c>
      <c r="M534" s="53" t="s">
        <v>1496</v>
      </c>
      <c r="N534" s="53"/>
      <c r="O534" s="54" t="s">
        <v>3083</v>
      </c>
      <c r="P534" s="54" t="s">
        <v>3090</v>
      </c>
    </row>
    <row r="535" spans="1:16" ht="13.5" thickBot="1" x14ac:dyDescent="0.25">
      <c r="A535" s="43" t="str">
        <f t="shared" si="48"/>
        <v> ORI 127 </v>
      </c>
      <c r="B535" s="5" t="str">
        <f t="shared" si="49"/>
        <v>I</v>
      </c>
      <c r="C535" s="43">
        <f t="shared" si="50"/>
        <v>46057.39</v>
      </c>
      <c r="D535" s="21" t="str">
        <f t="shared" si="51"/>
        <v>vis</v>
      </c>
      <c r="E535" s="51" t="e">
        <f>VLOOKUP(C535,Active!C$21:E$974,3,FALSE)</f>
        <v>#N/A</v>
      </c>
      <c r="F535" s="5" t="s">
        <v>1317</v>
      </c>
      <c r="G535" s="21" t="str">
        <f t="shared" si="52"/>
        <v>46057.390</v>
      </c>
      <c r="H535" s="43">
        <f t="shared" si="53"/>
        <v>608</v>
      </c>
      <c r="I535" s="52" t="s">
        <v>2272</v>
      </c>
      <c r="J535" s="53" t="s">
        <v>2273</v>
      </c>
      <c r="K535" s="52">
        <v>608</v>
      </c>
      <c r="L535" s="52" t="s">
        <v>238</v>
      </c>
      <c r="M535" s="53" t="s">
        <v>1496</v>
      </c>
      <c r="N535" s="53"/>
      <c r="O535" s="54" t="s">
        <v>2628</v>
      </c>
      <c r="P535" s="54" t="s">
        <v>3090</v>
      </c>
    </row>
    <row r="536" spans="1:16" ht="13.5" thickBot="1" x14ac:dyDescent="0.25">
      <c r="A536" s="43" t="str">
        <f t="shared" si="48"/>
        <v> ORI 127 </v>
      </c>
      <c r="B536" s="5" t="str">
        <f t="shared" si="49"/>
        <v>I</v>
      </c>
      <c r="C536" s="43">
        <f t="shared" si="50"/>
        <v>46072.345000000001</v>
      </c>
      <c r="D536" s="21" t="str">
        <f t="shared" si="51"/>
        <v>vis</v>
      </c>
      <c r="E536" s="51" t="e">
        <f>VLOOKUP(C536,Active!C$21:E$974,3,FALSE)</f>
        <v>#N/A</v>
      </c>
      <c r="F536" s="5" t="s">
        <v>1317</v>
      </c>
      <c r="G536" s="21" t="str">
        <f t="shared" si="52"/>
        <v>46072.345</v>
      </c>
      <c r="H536" s="43">
        <f t="shared" si="53"/>
        <v>614</v>
      </c>
      <c r="I536" s="52" t="s">
        <v>2275</v>
      </c>
      <c r="J536" s="53" t="s">
        <v>2276</v>
      </c>
      <c r="K536" s="52">
        <v>614</v>
      </c>
      <c r="L536" s="52" t="s">
        <v>357</v>
      </c>
      <c r="M536" s="53" t="s">
        <v>1496</v>
      </c>
      <c r="N536" s="53"/>
      <c r="O536" s="54" t="s">
        <v>2628</v>
      </c>
      <c r="P536" s="54" t="s">
        <v>3090</v>
      </c>
    </row>
    <row r="537" spans="1:16" ht="13.5" thickBot="1" x14ac:dyDescent="0.25">
      <c r="A537" s="43" t="str">
        <f t="shared" si="48"/>
        <v> ORI 126 </v>
      </c>
      <c r="B537" s="5" t="str">
        <f t="shared" si="49"/>
        <v>I</v>
      </c>
      <c r="C537" s="43">
        <f t="shared" si="50"/>
        <v>46072.353999999999</v>
      </c>
      <c r="D537" s="21" t="str">
        <f t="shared" si="51"/>
        <v>vis</v>
      </c>
      <c r="E537" s="51" t="e">
        <f>VLOOKUP(C537,Active!C$21:E$974,3,FALSE)</f>
        <v>#N/A</v>
      </c>
      <c r="F537" s="5" t="s">
        <v>1317</v>
      </c>
      <c r="G537" s="21" t="str">
        <f t="shared" si="52"/>
        <v>46072.354</v>
      </c>
      <c r="H537" s="43">
        <f t="shared" si="53"/>
        <v>614</v>
      </c>
      <c r="I537" s="52" t="s">
        <v>2277</v>
      </c>
      <c r="J537" s="53" t="s">
        <v>2278</v>
      </c>
      <c r="K537" s="52">
        <v>614</v>
      </c>
      <c r="L537" s="52" t="s">
        <v>2239</v>
      </c>
      <c r="M537" s="53" t="s">
        <v>1496</v>
      </c>
      <c r="N537" s="53"/>
      <c r="O537" s="54" t="s">
        <v>2649</v>
      </c>
      <c r="P537" s="54" t="s">
        <v>897</v>
      </c>
    </row>
    <row r="538" spans="1:16" ht="13.5" thickBot="1" x14ac:dyDescent="0.25">
      <c r="A538" s="43" t="str">
        <f t="shared" si="48"/>
        <v> ORI 126 </v>
      </c>
      <c r="B538" s="5" t="str">
        <f t="shared" si="49"/>
        <v>I</v>
      </c>
      <c r="C538" s="43">
        <f t="shared" si="50"/>
        <v>46077.341999999997</v>
      </c>
      <c r="D538" s="21" t="str">
        <f t="shared" si="51"/>
        <v>vis</v>
      </c>
      <c r="E538" s="51" t="e">
        <f>VLOOKUP(C538,Active!C$21:E$974,3,FALSE)</f>
        <v>#N/A</v>
      </c>
      <c r="F538" s="5" t="s">
        <v>1317</v>
      </c>
      <c r="G538" s="21" t="str">
        <f t="shared" si="52"/>
        <v>46077.342</v>
      </c>
      <c r="H538" s="43">
        <f t="shared" si="53"/>
        <v>616</v>
      </c>
      <c r="I538" s="52" t="s">
        <v>2279</v>
      </c>
      <c r="J538" s="53" t="s">
        <v>2280</v>
      </c>
      <c r="K538" s="52">
        <v>616</v>
      </c>
      <c r="L538" s="52" t="s">
        <v>183</v>
      </c>
      <c r="M538" s="53" t="s">
        <v>1496</v>
      </c>
      <c r="N538" s="53"/>
      <c r="O538" s="54" t="s">
        <v>2649</v>
      </c>
      <c r="P538" s="54" t="s">
        <v>897</v>
      </c>
    </row>
    <row r="539" spans="1:16" ht="13.5" thickBot="1" x14ac:dyDescent="0.25">
      <c r="A539" s="43" t="str">
        <f t="shared" si="48"/>
        <v> ORI 127 </v>
      </c>
      <c r="B539" s="5" t="str">
        <f t="shared" si="49"/>
        <v>I</v>
      </c>
      <c r="C539" s="43">
        <f t="shared" si="50"/>
        <v>46077.341999999997</v>
      </c>
      <c r="D539" s="21" t="str">
        <f t="shared" si="51"/>
        <v>vis</v>
      </c>
      <c r="E539" s="51" t="e">
        <f>VLOOKUP(C539,Active!C$21:E$974,3,FALSE)</f>
        <v>#N/A</v>
      </c>
      <c r="F539" s="5" t="s">
        <v>1317</v>
      </c>
      <c r="G539" s="21" t="str">
        <f t="shared" si="52"/>
        <v>46077.342</v>
      </c>
      <c r="H539" s="43">
        <f t="shared" si="53"/>
        <v>616</v>
      </c>
      <c r="I539" s="52" t="s">
        <v>2279</v>
      </c>
      <c r="J539" s="53" t="s">
        <v>2280</v>
      </c>
      <c r="K539" s="52">
        <v>616</v>
      </c>
      <c r="L539" s="52" t="s">
        <v>183</v>
      </c>
      <c r="M539" s="53" t="s">
        <v>1496</v>
      </c>
      <c r="N539" s="53"/>
      <c r="O539" s="54" t="s">
        <v>2628</v>
      </c>
      <c r="P539" s="54" t="s">
        <v>3090</v>
      </c>
    </row>
    <row r="540" spans="1:16" ht="13.5" thickBot="1" x14ac:dyDescent="0.25">
      <c r="A540" s="43" t="str">
        <f t="shared" si="48"/>
        <v>IBVS 844 </v>
      </c>
      <c r="B540" s="5" t="str">
        <f t="shared" si="49"/>
        <v>I</v>
      </c>
      <c r="C540" s="43">
        <f t="shared" si="50"/>
        <v>46082.324000000001</v>
      </c>
      <c r="D540" s="21" t="str">
        <f t="shared" si="51"/>
        <v>vis</v>
      </c>
      <c r="E540" s="51" t="e">
        <f>VLOOKUP(C540,Active!C$21:E$974,3,FALSE)</f>
        <v>#N/A</v>
      </c>
      <c r="F540" s="5" t="s">
        <v>1317</v>
      </c>
      <c r="G540" s="21" t="str">
        <f t="shared" si="52"/>
        <v>46082.324</v>
      </c>
      <c r="H540" s="43">
        <f t="shared" si="53"/>
        <v>618</v>
      </c>
      <c r="I540" s="52" t="s">
        <v>2281</v>
      </c>
      <c r="J540" s="53" t="s">
        <v>2282</v>
      </c>
      <c r="K540" s="52">
        <v>618</v>
      </c>
      <c r="L540" s="52" t="s">
        <v>196</v>
      </c>
      <c r="M540" s="53" t="s">
        <v>1496</v>
      </c>
      <c r="N540" s="53" t="s">
        <v>106</v>
      </c>
      <c r="O540" s="54" t="s">
        <v>3102</v>
      </c>
      <c r="P540" s="55" t="s">
        <v>779</v>
      </c>
    </row>
    <row r="541" spans="1:16" ht="13.5" thickBot="1" x14ac:dyDescent="0.25">
      <c r="A541" s="43" t="str">
        <f t="shared" si="48"/>
        <v> ORI 126 </v>
      </c>
      <c r="B541" s="5" t="str">
        <f t="shared" si="49"/>
        <v>I</v>
      </c>
      <c r="C541" s="43">
        <f t="shared" si="50"/>
        <v>46109.758999999998</v>
      </c>
      <c r="D541" s="21" t="str">
        <f t="shared" si="51"/>
        <v>vis</v>
      </c>
      <c r="E541" s="51" t="e">
        <f>VLOOKUP(C541,Active!C$21:E$974,3,FALSE)</f>
        <v>#N/A</v>
      </c>
      <c r="F541" s="5" t="s">
        <v>1317</v>
      </c>
      <c r="G541" s="21" t="str">
        <f t="shared" si="52"/>
        <v>46109.759</v>
      </c>
      <c r="H541" s="43">
        <f t="shared" si="53"/>
        <v>629</v>
      </c>
      <c r="I541" s="52" t="s">
        <v>2283</v>
      </c>
      <c r="J541" s="53" t="s">
        <v>2284</v>
      </c>
      <c r="K541" s="52">
        <v>629</v>
      </c>
      <c r="L541" s="52" t="s">
        <v>2285</v>
      </c>
      <c r="M541" s="53" t="s">
        <v>1496</v>
      </c>
      <c r="N541" s="53"/>
      <c r="O541" s="54" t="s">
        <v>2649</v>
      </c>
      <c r="P541" s="54" t="s">
        <v>897</v>
      </c>
    </row>
    <row r="542" spans="1:16" ht="13.5" thickBot="1" x14ac:dyDescent="0.25">
      <c r="A542" s="43" t="str">
        <f t="shared" si="48"/>
        <v>IBVS 775 </v>
      </c>
      <c r="B542" s="5" t="str">
        <f t="shared" si="49"/>
        <v>I</v>
      </c>
      <c r="C542" s="43">
        <f t="shared" si="50"/>
        <v>46114.737999999998</v>
      </c>
      <c r="D542" s="21" t="str">
        <f t="shared" si="51"/>
        <v>vis</v>
      </c>
      <c r="E542" s="51" t="e">
        <f>VLOOKUP(C542,Active!C$21:E$974,3,FALSE)</f>
        <v>#N/A</v>
      </c>
      <c r="F542" s="5" t="s">
        <v>1317</v>
      </c>
      <c r="G542" s="21" t="str">
        <f t="shared" si="52"/>
        <v>46114.738</v>
      </c>
      <c r="H542" s="43">
        <f t="shared" si="53"/>
        <v>631</v>
      </c>
      <c r="I542" s="52" t="s">
        <v>2286</v>
      </c>
      <c r="J542" s="53" t="s">
        <v>2287</v>
      </c>
      <c r="K542" s="52">
        <v>631</v>
      </c>
      <c r="L542" s="52" t="s">
        <v>183</v>
      </c>
      <c r="M542" s="53" t="s">
        <v>1496</v>
      </c>
      <c r="N542" s="53" t="s">
        <v>106</v>
      </c>
      <c r="O542" s="54" t="s">
        <v>239</v>
      </c>
      <c r="P542" s="55" t="s">
        <v>3108</v>
      </c>
    </row>
    <row r="543" spans="1:16" ht="13.5" thickBot="1" x14ac:dyDescent="0.25">
      <c r="A543" s="43" t="str">
        <f t="shared" si="48"/>
        <v> ORI 127 </v>
      </c>
      <c r="B543" s="5" t="str">
        <f t="shared" si="49"/>
        <v>I</v>
      </c>
      <c r="C543" s="43">
        <f t="shared" si="50"/>
        <v>46134.682000000001</v>
      </c>
      <c r="D543" s="21" t="str">
        <f t="shared" si="51"/>
        <v>vis</v>
      </c>
      <c r="E543" s="51" t="e">
        <f>VLOOKUP(C543,Active!C$21:E$974,3,FALSE)</f>
        <v>#N/A</v>
      </c>
      <c r="F543" s="5" t="s">
        <v>1317</v>
      </c>
      <c r="G543" s="21" t="str">
        <f t="shared" si="52"/>
        <v>46134.682</v>
      </c>
      <c r="H543" s="43">
        <f t="shared" si="53"/>
        <v>639</v>
      </c>
      <c r="I543" s="52" t="s">
        <v>2288</v>
      </c>
      <c r="J543" s="53" t="s">
        <v>2289</v>
      </c>
      <c r="K543" s="52">
        <v>639</v>
      </c>
      <c r="L543" s="52" t="s">
        <v>183</v>
      </c>
      <c r="M543" s="53" t="s">
        <v>1496</v>
      </c>
      <c r="N543" s="53"/>
      <c r="O543" s="54" t="s">
        <v>2649</v>
      </c>
      <c r="P543" s="54" t="s">
        <v>3090</v>
      </c>
    </row>
    <row r="544" spans="1:16" ht="13.5" thickBot="1" x14ac:dyDescent="0.25">
      <c r="A544" s="43" t="str">
        <f t="shared" si="48"/>
        <v>IBVS 647 </v>
      </c>
      <c r="B544" s="5" t="str">
        <f t="shared" si="49"/>
        <v>I</v>
      </c>
      <c r="C544" s="43">
        <f t="shared" si="50"/>
        <v>46144.652000000002</v>
      </c>
      <c r="D544" s="21" t="str">
        <f t="shared" si="51"/>
        <v>vis</v>
      </c>
      <c r="E544" s="51" t="e">
        <f>VLOOKUP(C544,Active!C$21:E$974,3,FALSE)</f>
        <v>#N/A</v>
      </c>
      <c r="F544" s="5" t="s">
        <v>1317</v>
      </c>
      <c r="G544" s="21" t="str">
        <f t="shared" si="52"/>
        <v>46144.652</v>
      </c>
      <c r="H544" s="43">
        <f t="shared" si="53"/>
        <v>643</v>
      </c>
      <c r="I544" s="52" t="s">
        <v>2290</v>
      </c>
      <c r="J544" s="53" t="s">
        <v>2291</v>
      </c>
      <c r="K544" s="52">
        <v>643</v>
      </c>
      <c r="L544" s="52" t="s">
        <v>2209</v>
      </c>
      <c r="M544" s="53" t="s">
        <v>1496</v>
      </c>
      <c r="N544" s="53" t="s">
        <v>106</v>
      </c>
      <c r="O544" s="54" t="s">
        <v>3114</v>
      </c>
      <c r="P544" s="55" t="s">
        <v>3115</v>
      </c>
    </row>
    <row r="545" spans="1:16" ht="13.5" thickBot="1" x14ac:dyDescent="0.25">
      <c r="A545" s="43" t="str">
        <f t="shared" si="48"/>
        <v> ORI 127 </v>
      </c>
      <c r="B545" s="5" t="str">
        <f t="shared" si="49"/>
        <v>I</v>
      </c>
      <c r="C545" s="43">
        <f t="shared" si="50"/>
        <v>46159.608999999997</v>
      </c>
      <c r="D545" s="21" t="str">
        <f t="shared" si="51"/>
        <v>vis</v>
      </c>
      <c r="E545" s="51" t="e">
        <f>VLOOKUP(C545,Active!C$21:E$974,3,FALSE)</f>
        <v>#N/A</v>
      </c>
      <c r="F545" s="5" t="s">
        <v>1317</v>
      </c>
      <c r="G545" s="21" t="str">
        <f t="shared" si="52"/>
        <v>46159.609</v>
      </c>
      <c r="H545" s="43">
        <f t="shared" si="53"/>
        <v>649</v>
      </c>
      <c r="I545" s="52" t="s">
        <v>2292</v>
      </c>
      <c r="J545" s="53" t="s">
        <v>2293</v>
      </c>
      <c r="K545" s="52">
        <v>649</v>
      </c>
      <c r="L545" s="52" t="s">
        <v>196</v>
      </c>
      <c r="M545" s="53" t="s">
        <v>1496</v>
      </c>
      <c r="N545" s="53"/>
      <c r="O545" s="54" t="s">
        <v>3118</v>
      </c>
      <c r="P545" s="54" t="s">
        <v>3090</v>
      </c>
    </row>
    <row r="546" spans="1:16" ht="13.5" thickBot="1" x14ac:dyDescent="0.25">
      <c r="A546" s="43" t="str">
        <f t="shared" si="48"/>
        <v> ORI 127 </v>
      </c>
      <c r="B546" s="5" t="str">
        <f t="shared" si="49"/>
        <v>I</v>
      </c>
      <c r="C546" s="43">
        <f t="shared" si="50"/>
        <v>46189.53</v>
      </c>
      <c r="D546" s="21" t="str">
        <f t="shared" si="51"/>
        <v>vis</v>
      </c>
      <c r="E546" s="51" t="e">
        <f>VLOOKUP(C546,Active!C$21:E$974,3,FALSE)</f>
        <v>#N/A</v>
      </c>
      <c r="F546" s="5" t="s">
        <v>1317</v>
      </c>
      <c r="G546" s="21" t="str">
        <f t="shared" si="52"/>
        <v>46189.530</v>
      </c>
      <c r="H546" s="43">
        <f t="shared" si="53"/>
        <v>661</v>
      </c>
      <c r="I546" s="52" t="s">
        <v>2294</v>
      </c>
      <c r="J546" s="53" t="s">
        <v>2295</v>
      </c>
      <c r="K546" s="52">
        <v>661</v>
      </c>
      <c r="L546" s="52" t="s">
        <v>192</v>
      </c>
      <c r="M546" s="53" t="s">
        <v>1496</v>
      </c>
      <c r="N546" s="53"/>
      <c r="O546" s="54" t="s">
        <v>3121</v>
      </c>
      <c r="P546" s="54" t="s">
        <v>3090</v>
      </c>
    </row>
    <row r="547" spans="1:16" ht="13.5" thickBot="1" x14ac:dyDescent="0.25">
      <c r="A547" s="43" t="str">
        <f t="shared" si="48"/>
        <v>IBVS 844 </v>
      </c>
      <c r="B547" s="5" t="str">
        <f t="shared" si="49"/>
        <v>I</v>
      </c>
      <c r="C547" s="43">
        <f t="shared" si="50"/>
        <v>46194.514000000003</v>
      </c>
      <c r="D547" s="21" t="str">
        <f t="shared" si="51"/>
        <v>vis</v>
      </c>
      <c r="E547" s="51" t="e">
        <f>VLOOKUP(C547,Active!C$21:E$974,3,FALSE)</f>
        <v>#N/A</v>
      </c>
      <c r="F547" s="5" t="s">
        <v>1317</v>
      </c>
      <c r="G547" s="21" t="str">
        <f t="shared" si="52"/>
        <v>46194.514</v>
      </c>
      <c r="H547" s="43">
        <f t="shared" si="53"/>
        <v>663</v>
      </c>
      <c r="I547" s="52" t="s">
        <v>2297</v>
      </c>
      <c r="J547" s="53" t="s">
        <v>2298</v>
      </c>
      <c r="K547" s="52">
        <v>663</v>
      </c>
      <c r="L547" s="52" t="s">
        <v>2239</v>
      </c>
      <c r="M547" s="53" t="s">
        <v>1496</v>
      </c>
      <c r="N547" s="53" t="s">
        <v>106</v>
      </c>
      <c r="O547" s="54" t="s">
        <v>3102</v>
      </c>
      <c r="P547" s="55" t="s">
        <v>779</v>
      </c>
    </row>
    <row r="548" spans="1:16" ht="13.5" thickBot="1" x14ac:dyDescent="0.25">
      <c r="A548" s="43" t="str">
        <f t="shared" si="48"/>
        <v>IBVS 844 </v>
      </c>
      <c r="B548" s="5" t="str">
        <f t="shared" si="49"/>
        <v>I</v>
      </c>
      <c r="C548" s="43">
        <f t="shared" si="50"/>
        <v>46204.49</v>
      </c>
      <c r="D548" s="21" t="str">
        <f t="shared" si="51"/>
        <v>vis</v>
      </c>
      <c r="E548" s="51" t="e">
        <f>VLOOKUP(C548,Active!C$21:E$974,3,FALSE)</f>
        <v>#N/A</v>
      </c>
      <c r="F548" s="5" t="s">
        <v>1317</v>
      </c>
      <c r="G548" s="21" t="str">
        <f t="shared" si="52"/>
        <v>46204.490</v>
      </c>
      <c r="H548" s="43">
        <f t="shared" si="53"/>
        <v>667</v>
      </c>
      <c r="I548" s="52" t="s">
        <v>2301</v>
      </c>
      <c r="J548" s="53" t="s">
        <v>2302</v>
      </c>
      <c r="K548" s="52">
        <v>667</v>
      </c>
      <c r="L548" s="52" t="s">
        <v>2217</v>
      </c>
      <c r="M548" s="53" t="s">
        <v>1496</v>
      </c>
      <c r="N548" s="53" t="s">
        <v>106</v>
      </c>
      <c r="O548" s="54" t="s">
        <v>3102</v>
      </c>
      <c r="P548" s="55" t="s">
        <v>779</v>
      </c>
    </row>
    <row r="549" spans="1:16" ht="13.5" thickBot="1" x14ac:dyDescent="0.25">
      <c r="A549" s="43" t="str">
        <f t="shared" si="48"/>
        <v>IBVS 775 </v>
      </c>
      <c r="B549" s="5" t="str">
        <f t="shared" si="49"/>
        <v>I</v>
      </c>
      <c r="C549" s="43">
        <f t="shared" si="50"/>
        <v>46204.495000000003</v>
      </c>
      <c r="D549" s="21" t="str">
        <f t="shared" si="51"/>
        <v>vis</v>
      </c>
      <c r="E549" s="51" t="e">
        <f>VLOOKUP(C549,Active!C$21:E$974,3,FALSE)</f>
        <v>#N/A</v>
      </c>
      <c r="F549" s="5" t="s">
        <v>1317</v>
      </c>
      <c r="G549" s="21" t="str">
        <f t="shared" si="52"/>
        <v>46204.495</v>
      </c>
      <c r="H549" s="43">
        <f t="shared" si="53"/>
        <v>667</v>
      </c>
      <c r="I549" s="52" t="s">
        <v>2305</v>
      </c>
      <c r="J549" s="53" t="s">
        <v>2306</v>
      </c>
      <c r="K549" s="52">
        <v>667</v>
      </c>
      <c r="L549" s="52" t="s">
        <v>2285</v>
      </c>
      <c r="M549" s="53" t="s">
        <v>1496</v>
      </c>
      <c r="N549" s="53" t="s">
        <v>106</v>
      </c>
      <c r="O549" s="54" t="s">
        <v>239</v>
      </c>
      <c r="P549" s="55" t="s">
        <v>3108</v>
      </c>
    </row>
    <row r="550" spans="1:16" ht="13.5" thickBot="1" x14ac:dyDescent="0.25">
      <c r="A550" s="43" t="str">
        <f t="shared" si="48"/>
        <v>IBVS 775 </v>
      </c>
      <c r="B550" s="5" t="str">
        <f t="shared" si="49"/>
        <v>I</v>
      </c>
      <c r="C550" s="43">
        <f t="shared" si="50"/>
        <v>46219.447999999997</v>
      </c>
      <c r="D550" s="21" t="str">
        <f t="shared" si="51"/>
        <v>vis</v>
      </c>
      <c r="E550" s="51" t="e">
        <f>VLOOKUP(C550,Active!C$21:E$974,3,FALSE)</f>
        <v>#N/A</v>
      </c>
      <c r="F550" s="5" t="s">
        <v>1317</v>
      </c>
      <c r="G550" s="21" t="str">
        <f t="shared" si="52"/>
        <v>46219.448</v>
      </c>
      <c r="H550" s="43">
        <f t="shared" si="53"/>
        <v>673</v>
      </c>
      <c r="I550" s="52" t="s">
        <v>2308</v>
      </c>
      <c r="J550" s="53" t="s">
        <v>2309</v>
      </c>
      <c r="K550" s="52">
        <v>673</v>
      </c>
      <c r="L550" s="52" t="s">
        <v>2217</v>
      </c>
      <c r="M550" s="53" t="s">
        <v>1496</v>
      </c>
      <c r="N550" s="53" t="s">
        <v>106</v>
      </c>
      <c r="O550" s="54" t="s">
        <v>239</v>
      </c>
      <c r="P550" s="55" t="s">
        <v>3108</v>
      </c>
    </row>
    <row r="551" spans="1:16" ht="13.5" thickBot="1" x14ac:dyDescent="0.25">
      <c r="A551" s="43" t="str">
        <f t="shared" si="48"/>
        <v> AVSJ 5.33 </v>
      </c>
      <c r="B551" s="5" t="str">
        <f t="shared" si="49"/>
        <v>I</v>
      </c>
      <c r="C551" s="43">
        <f t="shared" si="50"/>
        <v>46241.881000000001</v>
      </c>
      <c r="D551" s="21" t="str">
        <f t="shared" si="51"/>
        <v>vis</v>
      </c>
      <c r="E551" s="51" t="e">
        <f>VLOOKUP(C551,Active!C$21:E$974,3,FALSE)</f>
        <v>#N/A</v>
      </c>
      <c r="F551" s="5" t="s">
        <v>1317</v>
      </c>
      <c r="G551" s="21" t="str">
        <f t="shared" si="52"/>
        <v>46241.8810</v>
      </c>
      <c r="H551" s="43">
        <f t="shared" si="53"/>
        <v>682</v>
      </c>
      <c r="I551" s="52" t="s">
        <v>2316</v>
      </c>
      <c r="J551" s="53" t="s">
        <v>2317</v>
      </c>
      <c r="K551" s="52">
        <v>682</v>
      </c>
      <c r="L551" s="52" t="s">
        <v>2318</v>
      </c>
      <c r="M551" s="53" t="s">
        <v>105</v>
      </c>
      <c r="N551" s="53"/>
      <c r="O551" s="54" t="s">
        <v>893</v>
      </c>
      <c r="P551" s="54" t="s">
        <v>894</v>
      </c>
    </row>
    <row r="552" spans="1:16" ht="13.5" thickBot="1" x14ac:dyDescent="0.25">
      <c r="A552" s="43" t="str">
        <f t="shared" si="48"/>
        <v>IBVS 637 </v>
      </c>
      <c r="B552" s="5" t="str">
        <f t="shared" si="49"/>
        <v>I</v>
      </c>
      <c r="C552" s="43">
        <f t="shared" si="50"/>
        <v>46271.800999999999</v>
      </c>
      <c r="D552" s="21" t="str">
        <f t="shared" si="51"/>
        <v>vis</v>
      </c>
      <c r="E552" s="51" t="e">
        <f>VLOOKUP(C552,Active!C$21:E$974,3,FALSE)</f>
        <v>#N/A</v>
      </c>
      <c r="F552" s="5" t="s">
        <v>1317</v>
      </c>
      <c r="G552" s="21" t="str">
        <f t="shared" si="52"/>
        <v>46271.801</v>
      </c>
      <c r="H552" s="43">
        <f t="shared" si="53"/>
        <v>694</v>
      </c>
      <c r="I552" s="52" t="s">
        <v>2319</v>
      </c>
      <c r="J552" s="53" t="s">
        <v>2320</v>
      </c>
      <c r="K552" s="52">
        <v>694</v>
      </c>
      <c r="L552" s="52" t="s">
        <v>192</v>
      </c>
      <c r="M552" s="53" t="s">
        <v>1496</v>
      </c>
      <c r="N552" s="53"/>
      <c r="O552" s="54" t="s">
        <v>3136</v>
      </c>
      <c r="P552" s="55" t="s">
        <v>3137</v>
      </c>
    </row>
    <row r="553" spans="1:16" ht="13.5" thickBot="1" x14ac:dyDescent="0.25">
      <c r="A553" s="43" t="str">
        <f t="shared" si="48"/>
        <v> JBAA 83.453 </v>
      </c>
      <c r="B553" s="5" t="str">
        <f t="shared" si="49"/>
        <v>I</v>
      </c>
      <c r="C553" s="43">
        <f t="shared" si="50"/>
        <v>46296.724999999999</v>
      </c>
      <c r="D553" s="21" t="str">
        <f t="shared" si="51"/>
        <v>vis</v>
      </c>
      <c r="E553" s="51" t="e">
        <f>VLOOKUP(C553,Active!C$21:E$974,3,FALSE)</f>
        <v>#N/A</v>
      </c>
      <c r="F553" s="5" t="s">
        <v>1317</v>
      </c>
      <c r="G553" s="21" t="str">
        <f t="shared" si="52"/>
        <v>46296.725</v>
      </c>
      <c r="H553" s="43">
        <f t="shared" si="53"/>
        <v>704</v>
      </c>
      <c r="I553" s="52" t="s">
        <v>2326</v>
      </c>
      <c r="J553" s="53" t="s">
        <v>2327</v>
      </c>
      <c r="K553" s="52">
        <v>704</v>
      </c>
      <c r="L553" s="52" t="s">
        <v>2152</v>
      </c>
      <c r="M553" s="53" t="s">
        <v>1496</v>
      </c>
      <c r="N553" s="53"/>
      <c r="O553" s="54" t="s">
        <v>3140</v>
      </c>
      <c r="P553" s="54" t="s">
        <v>3141</v>
      </c>
    </row>
    <row r="554" spans="1:16" ht="13.5" thickBot="1" x14ac:dyDescent="0.25">
      <c r="A554" s="43" t="str">
        <f t="shared" si="48"/>
        <v> BBS 2 </v>
      </c>
      <c r="B554" s="5" t="str">
        <f t="shared" si="49"/>
        <v>I</v>
      </c>
      <c r="C554" s="43">
        <f t="shared" si="50"/>
        <v>46311.684999999998</v>
      </c>
      <c r="D554" s="21" t="str">
        <f t="shared" si="51"/>
        <v>vis</v>
      </c>
      <c r="E554" s="51" t="e">
        <f>VLOOKUP(C554,Active!C$21:E$974,3,FALSE)</f>
        <v>#N/A</v>
      </c>
      <c r="F554" s="5" t="s">
        <v>1317</v>
      </c>
      <c r="G554" s="21" t="str">
        <f t="shared" si="52"/>
        <v>46311.685</v>
      </c>
      <c r="H554" s="43">
        <f t="shared" si="53"/>
        <v>710</v>
      </c>
      <c r="I554" s="52" t="s">
        <v>2328</v>
      </c>
      <c r="J554" s="53" t="s">
        <v>2329</v>
      </c>
      <c r="K554" s="52">
        <v>710</v>
      </c>
      <c r="L554" s="52" t="s">
        <v>196</v>
      </c>
      <c r="M554" s="53" t="s">
        <v>1496</v>
      </c>
      <c r="N554" s="53"/>
      <c r="O554" s="54" t="s">
        <v>2649</v>
      </c>
      <c r="P554" s="54" t="s">
        <v>3144</v>
      </c>
    </row>
    <row r="555" spans="1:16" ht="13.5" thickBot="1" x14ac:dyDescent="0.25">
      <c r="A555" s="43" t="str">
        <f t="shared" si="48"/>
        <v>BAVM 26 </v>
      </c>
      <c r="B555" s="5" t="str">
        <f t="shared" si="49"/>
        <v>I</v>
      </c>
      <c r="C555" s="43">
        <f t="shared" si="50"/>
        <v>46326.65</v>
      </c>
      <c r="D555" s="21" t="str">
        <f t="shared" si="51"/>
        <v>vis</v>
      </c>
      <c r="E555" s="51" t="e">
        <f>VLOOKUP(C555,Active!C$21:E$974,3,FALSE)</f>
        <v>#N/A</v>
      </c>
      <c r="F555" s="5" t="s">
        <v>1317</v>
      </c>
      <c r="G555" s="21" t="str">
        <f t="shared" si="52"/>
        <v>46326.650</v>
      </c>
      <c r="H555" s="43">
        <f t="shared" si="53"/>
        <v>716</v>
      </c>
      <c r="I555" s="52" t="s">
        <v>2330</v>
      </c>
      <c r="J555" s="53" t="s">
        <v>2331</v>
      </c>
      <c r="K555" s="52">
        <v>716</v>
      </c>
      <c r="L555" s="52" t="s">
        <v>189</v>
      </c>
      <c r="M555" s="53" t="s">
        <v>1496</v>
      </c>
      <c r="N555" s="53"/>
      <c r="O555" s="54" t="s">
        <v>3147</v>
      </c>
      <c r="P555" s="55" t="s">
        <v>3148</v>
      </c>
    </row>
    <row r="556" spans="1:16" ht="13.5" thickBot="1" x14ac:dyDescent="0.25">
      <c r="A556" s="43" t="str">
        <f t="shared" si="48"/>
        <v> BBS 2 </v>
      </c>
      <c r="B556" s="5" t="str">
        <f t="shared" si="49"/>
        <v>I</v>
      </c>
      <c r="C556" s="43">
        <f t="shared" si="50"/>
        <v>46351.58</v>
      </c>
      <c r="D556" s="21" t="str">
        <f t="shared" si="51"/>
        <v>vis</v>
      </c>
      <c r="E556" s="51" t="e">
        <f>VLOOKUP(C556,Active!C$21:E$974,3,FALSE)</f>
        <v>#N/A</v>
      </c>
      <c r="F556" s="5" t="s">
        <v>1317</v>
      </c>
      <c r="G556" s="21" t="str">
        <f t="shared" si="52"/>
        <v>46351.580</v>
      </c>
      <c r="H556" s="43">
        <f t="shared" si="53"/>
        <v>726</v>
      </c>
      <c r="I556" s="52" t="s">
        <v>2332</v>
      </c>
      <c r="J556" s="53" t="s">
        <v>2333</v>
      </c>
      <c r="K556" s="52">
        <v>726</v>
      </c>
      <c r="L556" s="52" t="s">
        <v>2217</v>
      </c>
      <c r="M556" s="53" t="s">
        <v>1496</v>
      </c>
      <c r="N556" s="53"/>
      <c r="O556" s="54" t="s">
        <v>2649</v>
      </c>
      <c r="P556" s="54" t="s">
        <v>3144</v>
      </c>
    </row>
    <row r="557" spans="1:16" ht="13.5" thickBot="1" x14ac:dyDescent="0.25">
      <c r="A557" s="43" t="str">
        <f t="shared" si="48"/>
        <v>BAVM 26 </v>
      </c>
      <c r="B557" s="5" t="str">
        <f t="shared" si="49"/>
        <v>I</v>
      </c>
      <c r="C557" s="43">
        <f t="shared" si="50"/>
        <v>46413.906999999999</v>
      </c>
      <c r="D557" s="21" t="str">
        <f t="shared" si="51"/>
        <v>vis</v>
      </c>
      <c r="E557" s="51" t="e">
        <f>VLOOKUP(C557,Active!C$21:E$974,3,FALSE)</f>
        <v>#N/A</v>
      </c>
      <c r="F557" s="5" t="s">
        <v>1317</v>
      </c>
      <c r="G557" s="21" t="str">
        <f t="shared" si="52"/>
        <v>46413.907</v>
      </c>
      <c r="H557" s="43">
        <f t="shared" si="53"/>
        <v>751</v>
      </c>
      <c r="I557" s="52" t="s">
        <v>2335</v>
      </c>
      <c r="J557" s="53" t="s">
        <v>2336</v>
      </c>
      <c r="K557" s="52">
        <v>751</v>
      </c>
      <c r="L557" s="52" t="s">
        <v>189</v>
      </c>
      <c r="M557" s="53" t="s">
        <v>1496</v>
      </c>
      <c r="N557" s="53"/>
      <c r="O557" s="54" t="s">
        <v>3153</v>
      </c>
      <c r="P557" s="55" t="s">
        <v>3148</v>
      </c>
    </row>
    <row r="558" spans="1:16" ht="13.5" thickBot="1" x14ac:dyDescent="0.25">
      <c r="A558" s="43" t="str">
        <f t="shared" si="48"/>
        <v>IBVS 937 </v>
      </c>
      <c r="B558" s="5" t="str">
        <f t="shared" si="49"/>
        <v>I</v>
      </c>
      <c r="C558" s="43">
        <f t="shared" si="50"/>
        <v>46421.391000000003</v>
      </c>
      <c r="D558" s="21" t="str">
        <f t="shared" si="51"/>
        <v>vis</v>
      </c>
      <c r="E558" s="51" t="e">
        <f>VLOOKUP(C558,Active!C$21:E$974,3,FALSE)</f>
        <v>#N/A</v>
      </c>
      <c r="F558" s="5" t="s">
        <v>1317</v>
      </c>
      <c r="G558" s="21" t="str">
        <f t="shared" si="52"/>
        <v>46421.391</v>
      </c>
      <c r="H558" s="43">
        <f t="shared" si="53"/>
        <v>754</v>
      </c>
      <c r="I558" s="52" t="s">
        <v>2337</v>
      </c>
      <c r="J558" s="53" t="s">
        <v>2338</v>
      </c>
      <c r="K558" s="52">
        <v>754</v>
      </c>
      <c r="L558" s="52" t="s">
        <v>171</v>
      </c>
      <c r="M558" s="53" t="s">
        <v>1496</v>
      </c>
      <c r="N558" s="53" t="s">
        <v>106</v>
      </c>
      <c r="O558" s="54" t="s">
        <v>3156</v>
      </c>
      <c r="P558" s="55" t="s">
        <v>3157</v>
      </c>
    </row>
    <row r="559" spans="1:16" ht="13.5" thickBot="1" x14ac:dyDescent="0.25">
      <c r="A559" s="43" t="str">
        <f t="shared" si="48"/>
        <v>BAVM 26 </v>
      </c>
      <c r="B559" s="5" t="str">
        <f t="shared" si="49"/>
        <v>I</v>
      </c>
      <c r="C559" s="43">
        <f t="shared" si="50"/>
        <v>46446.34</v>
      </c>
      <c r="D559" s="21" t="str">
        <f t="shared" si="51"/>
        <v>vis</v>
      </c>
      <c r="E559" s="51" t="e">
        <f>VLOOKUP(C559,Active!C$21:E$974,3,FALSE)</f>
        <v>#N/A</v>
      </c>
      <c r="F559" s="5" t="s">
        <v>1317</v>
      </c>
      <c r="G559" s="21" t="str">
        <f t="shared" si="52"/>
        <v>46446.340</v>
      </c>
      <c r="H559" s="43">
        <f t="shared" si="53"/>
        <v>764</v>
      </c>
      <c r="I559" s="52" t="s">
        <v>2339</v>
      </c>
      <c r="J559" s="53" t="s">
        <v>2340</v>
      </c>
      <c r="K559" s="52">
        <v>764</v>
      </c>
      <c r="L559" s="52" t="s">
        <v>133</v>
      </c>
      <c r="M559" s="53" t="s">
        <v>1496</v>
      </c>
      <c r="N559" s="53"/>
      <c r="O559" s="54" t="s">
        <v>3153</v>
      </c>
      <c r="P559" s="55" t="s">
        <v>3148</v>
      </c>
    </row>
    <row r="560" spans="1:16" ht="13.5" thickBot="1" x14ac:dyDescent="0.25">
      <c r="A560" s="43" t="str">
        <f t="shared" si="48"/>
        <v> BBS 2 </v>
      </c>
      <c r="B560" s="5" t="str">
        <f t="shared" si="49"/>
        <v>I</v>
      </c>
      <c r="C560" s="43">
        <f t="shared" si="50"/>
        <v>46473.737999999998</v>
      </c>
      <c r="D560" s="21" t="str">
        <f t="shared" si="51"/>
        <v>vis</v>
      </c>
      <c r="E560" s="51" t="e">
        <f>VLOOKUP(C560,Active!C$21:E$974,3,FALSE)</f>
        <v>#N/A</v>
      </c>
      <c r="F560" s="5" t="s">
        <v>1317</v>
      </c>
      <c r="G560" s="21" t="str">
        <f t="shared" si="52"/>
        <v>46473.738</v>
      </c>
      <c r="H560" s="43">
        <f t="shared" si="53"/>
        <v>775</v>
      </c>
      <c r="I560" s="52" t="s">
        <v>2343</v>
      </c>
      <c r="J560" s="53" t="s">
        <v>2344</v>
      </c>
      <c r="K560" s="52">
        <v>775</v>
      </c>
      <c r="L560" s="52" t="s">
        <v>192</v>
      </c>
      <c r="M560" s="53" t="s">
        <v>1496</v>
      </c>
      <c r="N560" s="53"/>
      <c r="O560" s="54" t="s">
        <v>2649</v>
      </c>
      <c r="P560" s="54" t="s">
        <v>3144</v>
      </c>
    </row>
    <row r="561" spans="1:16" ht="13.5" thickBot="1" x14ac:dyDescent="0.25">
      <c r="A561" s="43" t="str">
        <f t="shared" si="48"/>
        <v> BBS 2 </v>
      </c>
      <c r="B561" s="5" t="str">
        <f t="shared" si="49"/>
        <v>I</v>
      </c>
      <c r="C561" s="43">
        <f t="shared" si="50"/>
        <v>46496.1757</v>
      </c>
      <c r="D561" s="21" t="str">
        <f t="shared" si="51"/>
        <v>vis</v>
      </c>
      <c r="E561" s="51" t="e">
        <f>VLOOKUP(C561,Active!C$21:E$974,3,FALSE)</f>
        <v>#N/A</v>
      </c>
      <c r="F561" s="5" t="s">
        <v>1317</v>
      </c>
      <c r="G561" s="21" t="str">
        <f t="shared" si="52"/>
        <v>46496.1757</v>
      </c>
      <c r="H561" s="43">
        <f t="shared" si="53"/>
        <v>784</v>
      </c>
      <c r="I561" s="52" t="s">
        <v>2345</v>
      </c>
      <c r="J561" s="53" t="s">
        <v>2346</v>
      </c>
      <c r="K561" s="52">
        <v>784</v>
      </c>
      <c r="L561" s="52" t="s">
        <v>2347</v>
      </c>
      <c r="M561" s="53" t="s">
        <v>105</v>
      </c>
      <c r="N561" s="53"/>
      <c r="O561" s="54" t="s">
        <v>2649</v>
      </c>
      <c r="P561" s="54" t="s">
        <v>3144</v>
      </c>
    </row>
    <row r="562" spans="1:16" ht="13.5" thickBot="1" x14ac:dyDescent="0.25">
      <c r="A562" s="43" t="str">
        <f t="shared" si="48"/>
        <v> AVSJ 5.33 </v>
      </c>
      <c r="B562" s="5" t="str">
        <f t="shared" si="49"/>
        <v>I</v>
      </c>
      <c r="C562" s="43">
        <f t="shared" si="50"/>
        <v>46526.090499999998</v>
      </c>
      <c r="D562" s="21" t="str">
        <f t="shared" si="51"/>
        <v>vis</v>
      </c>
      <c r="E562" s="51" t="e">
        <f>VLOOKUP(C562,Active!C$21:E$974,3,FALSE)</f>
        <v>#N/A</v>
      </c>
      <c r="F562" s="5" t="s">
        <v>1317</v>
      </c>
      <c r="G562" s="21" t="str">
        <f t="shared" si="52"/>
        <v>46526.0905</v>
      </c>
      <c r="H562" s="43">
        <f t="shared" si="53"/>
        <v>796</v>
      </c>
      <c r="I562" s="52" t="s">
        <v>2350</v>
      </c>
      <c r="J562" s="53" t="s">
        <v>2351</v>
      </c>
      <c r="K562" s="52">
        <v>796</v>
      </c>
      <c r="L562" s="52" t="s">
        <v>2352</v>
      </c>
      <c r="M562" s="53" t="s">
        <v>105</v>
      </c>
      <c r="N562" s="53"/>
      <c r="O562" s="54" t="s">
        <v>3166</v>
      </c>
      <c r="P562" s="54" t="s">
        <v>894</v>
      </c>
    </row>
    <row r="563" spans="1:16" ht="13.5" thickBot="1" x14ac:dyDescent="0.25">
      <c r="A563" s="43" t="str">
        <f t="shared" si="48"/>
        <v> BBS 4 </v>
      </c>
      <c r="B563" s="5" t="str">
        <f t="shared" si="49"/>
        <v>I</v>
      </c>
      <c r="C563" s="43">
        <f t="shared" si="50"/>
        <v>46553.516000000003</v>
      </c>
      <c r="D563" s="21" t="str">
        <f t="shared" si="51"/>
        <v>vis</v>
      </c>
      <c r="E563" s="51" t="e">
        <f>VLOOKUP(C563,Active!C$21:E$974,3,FALSE)</f>
        <v>#N/A</v>
      </c>
      <c r="F563" s="5" t="s">
        <v>1317</v>
      </c>
      <c r="G563" s="21" t="str">
        <f t="shared" si="52"/>
        <v>46553.516</v>
      </c>
      <c r="H563" s="43">
        <f t="shared" si="53"/>
        <v>807</v>
      </c>
      <c r="I563" s="52" t="s">
        <v>2353</v>
      </c>
      <c r="J563" s="53" t="s">
        <v>2354</v>
      </c>
      <c r="K563" s="52">
        <v>807</v>
      </c>
      <c r="L563" s="52" t="s">
        <v>2217</v>
      </c>
      <c r="M563" s="53" t="s">
        <v>1496</v>
      </c>
      <c r="N563" s="53"/>
      <c r="O563" s="54" t="s">
        <v>2628</v>
      </c>
      <c r="P563" s="54" t="s">
        <v>3169</v>
      </c>
    </row>
    <row r="564" spans="1:16" ht="13.5" thickBot="1" x14ac:dyDescent="0.25">
      <c r="A564" s="43" t="str">
        <f t="shared" si="48"/>
        <v>BAVM 26 </v>
      </c>
      <c r="B564" s="5" t="str">
        <f t="shared" si="49"/>
        <v>I</v>
      </c>
      <c r="C564" s="43">
        <f t="shared" si="50"/>
        <v>46558.500999999997</v>
      </c>
      <c r="D564" s="21" t="str">
        <f t="shared" si="51"/>
        <v>vis</v>
      </c>
      <c r="E564" s="51" t="e">
        <f>VLOOKUP(C564,Active!C$21:E$974,3,FALSE)</f>
        <v>#N/A</v>
      </c>
      <c r="F564" s="5" t="s">
        <v>1317</v>
      </c>
      <c r="G564" s="21" t="str">
        <f t="shared" si="52"/>
        <v>46558.501</v>
      </c>
      <c r="H564" s="43">
        <f t="shared" si="53"/>
        <v>809</v>
      </c>
      <c r="I564" s="52" t="s">
        <v>2357</v>
      </c>
      <c r="J564" s="53" t="s">
        <v>2358</v>
      </c>
      <c r="K564" s="52">
        <v>809</v>
      </c>
      <c r="L564" s="52" t="s">
        <v>183</v>
      </c>
      <c r="M564" s="53" t="s">
        <v>1496</v>
      </c>
      <c r="N564" s="53" t="s">
        <v>3172</v>
      </c>
      <c r="O564" s="54" t="s">
        <v>3173</v>
      </c>
      <c r="P564" s="55" t="s">
        <v>3148</v>
      </c>
    </row>
    <row r="565" spans="1:16" ht="13.5" thickBot="1" x14ac:dyDescent="0.25">
      <c r="A565" s="43" t="str">
        <f t="shared" si="48"/>
        <v> BBS 4 </v>
      </c>
      <c r="B565" s="5" t="str">
        <f t="shared" si="49"/>
        <v>I</v>
      </c>
      <c r="C565" s="43">
        <f t="shared" si="50"/>
        <v>46615.847999999998</v>
      </c>
      <c r="D565" s="21" t="str">
        <f t="shared" si="51"/>
        <v>vis</v>
      </c>
      <c r="E565" s="51" t="e">
        <f>VLOOKUP(C565,Active!C$21:E$974,3,FALSE)</f>
        <v>#N/A</v>
      </c>
      <c r="F565" s="5" t="s">
        <v>1317</v>
      </c>
      <c r="G565" s="21" t="str">
        <f t="shared" si="52"/>
        <v>46615.848</v>
      </c>
      <c r="H565" s="43">
        <f t="shared" si="53"/>
        <v>832</v>
      </c>
      <c r="I565" s="52" t="s">
        <v>2359</v>
      </c>
      <c r="J565" s="53" t="s">
        <v>2360</v>
      </c>
      <c r="K565" s="52">
        <v>832</v>
      </c>
      <c r="L565" s="52" t="s">
        <v>2285</v>
      </c>
      <c r="M565" s="53" t="s">
        <v>1496</v>
      </c>
      <c r="N565" s="53"/>
      <c r="O565" s="54" t="s">
        <v>2628</v>
      </c>
      <c r="P565" s="54" t="s">
        <v>3169</v>
      </c>
    </row>
    <row r="566" spans="1:16" ht="13.5" thickBot="1" x14ac:dyDescent="0.25">
      <c r="A566" s="43" t="str">
        <f t="shared" si="48"/>
        <v> BBS 4 </v>
      </c>
      <c r="B566" s="5" t="str">
        <f t="shared" si="49"/>
        <v>I</v>
      </c>
      <c r="C566" s="43">
        <f t="shared" si="50"/>
        <v>46705.593000000001</v>
      </c>
      <c r="D566" s="21" t="str">
        <f t="shared" si="51"/>
        <v>vis</v>
      </c>
      <c r="E566" s="51" t="e">
        <f>VLOOKUP(C566,Active!C$21:E$974,3,FALSE)</f>
        <v>#N/A</v>
      </c>
      <c r="F566" s="5" t="s">
        <v>1317</v>
      </c>
      <c r="G566" s="21" t="str">
        <f t="shared" si="52"/>
        <v>46705.593</v>
      </c>
      <c r="H566" s="43">
        <f t="shared" si="53"/>
        <v>868</v>
      </c>
      <c r="I566" s="52" t="s">
        <v>2361</v>
      </c>
      <c r="J566" s="53" t="s">
        <v>2362</v>
      </c>
      <c r="K566" s="52">
        <v>868</v>
      </c>
      <c r="L566" s="52" t="s">
        <v>189</v>
      </c>
      <c r="M566" s="53" t="s">
        <v>1496</v>
      </c>
      <c r="N566" s="53"/>
      <c r="O566" s="54" t="s">
        <v>2649</v>
      </c>
      <c r="P566" s="54" t="s">
        <v>3169</v>
      </c>
    </row>
    <row r="567" spans="1:16" ht="13.5" thickBot="1" x14ac:dyDescent="0.25">
      <c r="A567" s="43" t="str">
        <f t="shared" si="48"/>
        <v> JBAA 83.453 </v>
      </c>
      <c r="B567" s="5" t="str">
        <f t="shared" si="49"/>
        <v>I</v>
      </c>
      <c r="C567" s="43">
        <f t="shared" si="50"/>
        <v>46723.043400000002</v>
      </c>
      <c r="D567" s="21" t="str">
        <f t="shared" si="51"/>
        <v>vis</v>
      </c>
      <c r="E567" s="51" t="e">
        <f>VLOOKUP(C567,Active!C$21:E$974,3,FALSE)</f>
        <v>#N/A</v>
      </c>
      <c r="F567" s="5" t="s">
        <v>1317</v>
      </c>
      <c r="G567" s="21" t="str">
        <f t="shared" si="52"/>
        <v>46723.0434</v>
      </c>
      <c r="H567" s="43">
        <f t="shared" si="53"/>
        <v>875</v>
      </c>
      <c r="I567" s="52" t="s">
        <v>2364</v>
      </c>
      <c r="J567" s="53" t="s">
        <v>2365</v>
      </c>
      <c r="K567" s="52">
        <v>875</v>
      </c>
      <c r="L567" s="52" t="s">
        <v>2366</v>
      </c>
      <c r="M567" s="53" t="s">
        <v>105</v>
      </c>
      <c r="N567" s="53"/>
      <c r="O567" s="54" t="s">
        <v>3140</v>
      </c>
      <c r="P567" s="54" t="s">
        <v>3141</v>
      </c>
    </row>
    <row r="568" spans="1:16" ht="13.5" thickBot="1" x14ac:dyDescent="0.25">
      <c r="A568" s="43" t="str">
        <f t="shared" si="48"/>
        <v> JBAA 83.453 </v>
      </c>
      <c r="B568" s="5" t="str">
        <f t="shared" si="49"/>
        <v>I</v>
      </c>
      <c r="C568" s="43">
        <f t="shared" si="50"/>
        <v>46805.321000000004</v>
      </c>
      <c r="D568" s="21" t="str">
        <f t="shared" si="51"/>
        <v>vis</v>
      </c>
      <c r="E568" s="51" t="e">
        <f>VLOOKUP(C568,Active!C$21:E$974,3,FALSE)</f>
        <v>#N/A</v>
      </c>
      <c r="F568" s="5" t="s">
        <v>1317</v>
      </c>
      <c r="G568" s="21" t="str">
        <f t="shared" si="52"/>
        <v>46805.321</v>
      </c>
      <c r="H568" s="43">
        <f t="shared" si="53"/>
        <v>908</v>
      </c>
      <c r="I568" s="52" t="s">
        <v>2367</v>
      </c>
      <c r="J568" s="53" t="s">
        <v>2368</v>
      </c>
      <c r="K568" s="52">
        <v>908</v>
      </c>
      <c r="L568" s="52" t="s">
        <v>2369</v>
      </c>
      <c r="M568" s="53" t="s">
        <v>1496</v>
      </c>
      <c r="N568" s="53"/>
      <c r="O568" s="54" t="s">
        <v>3140</v>
      </c>
      <c r="P568" s="54" t="s">
        <v>3141</v>
      </c>
    </row>
    <row r="569" spans="1:16" ht="13.5" thickBot="1" x14ac:dyDescent="0.25">
      <c r="A569" s="43" t="str">
        <f t="shared" si="48"/>
        <v> BBS 5 </v>
      </c>
      <c r="B569" s="5" t="str">
        <f t="shared" si="49"/>
        <v>I</v>
      </c>
      <c r="C569" s="43">
        <f t="shared" si="50"/>
        <v>46822.767</v>
      </c>
      <c r="D569" s="21" t="str">
        <f t="shared" si="51"/>
        <v>vis</v>
      </c>
      <c r="E569" s="51" t="e">
        <f>VLOOKUP(C569,Active!C$21:E$974,3,FALSE)</f>
        <v>#N/A</v>
      </c>
      <c r="F569" s="5" t="s">
        <v>1317</v>
      </c>
      <c r="G569" s="21" t="str">
        <f t="shared" si="52"/>
        <v>46822.767</v>
      </c>
      <c r="H569" s="43">
        <f t="shared" si="53"/>
        <v>915</v>
      </c>
      <c r="I569" s="52" t="s">
        <v>2371</v>
      </c>
      <c r="J569" s="53" t="s">
        <v>2372</v>
      </c>
      <c r="K569" s="52">
        <v>915</v>
      </c>
      <c r="L569" s="52" t="s">
        <v>189</v>
      </c>
      <c r="M569" s="53" t="s">
        <v>1496</v>
      </c>
      <c r="N569" s="53"/>
      <c r="O569" s="54" t="s">
        <v>2649</v>
      </c>
      <c r="P569" s="54" t="s">
        <v>3184</v>
      </c>
    </row>
    <row r="570" spans="1:16" ht="13.5" thickBot="1" x14ac:dyDescent="0.25">
      <c r="A570" s="43" t="str">
        <f t="shared" si="48"/>
        <v> BBS 5 </v>
      </c>
      <c r="B570" s="5" t="str">
        <f t="shared" si="49"/>
        <v>I</v>
      </c>
      <c r="C570" s="43">
        <f t="shared" si="50"/>
        <v>46827.752999999997</v>
      </c>
      <c r="D570" s="21" t="str">
        <f t="shared" si="51"/>
        <v>vis</v>
      </c>
      <c r="E570" s="51" t="e">
        <f>VLOOKUP(C570,Active!C$21:E$974,3,FALSE)</f>
        <v>#N/A</v>
      </c>
      <c r="F570" s="5" t="s">
        <v>1317</v>
      </c>
      <c r="G570" s="21" t="str">
        <f t="shared" si="52"/>
        <v>46827.753</v>
      </c>
      <c r="H570" s="43">
        <f t="shared" si="53"/>
        <v>917</v>
      </c>
      <c r="I570" s="52" t="s">
        <v>2373</v>
      </c>
      <c r="J570" s="53" t="s">
        <v>2374</v>
      </c>
      <c r="K570" s="52">
        <v>917</v>
      </c>
      <c r="L570" s="52" t="s">
        <v>189</v>
      </c>
      <c r="M570" s="53" t="s">
        <v>1496</v>
      </c>
      <c r="N570" s="53"/>
      <c r="O570" s="54" t="s">
        <v>2649</v>
      </c>
      <c r="P570" s="54" t="s">
        <v>3184</v>
      </c>
    </row>
    <row r="571" spans="1:16" ht="13.5" thickBot="1" x14ac:dyDescent="0.25">
      <c r="A571" s="43" t="str">
        <f t="shared" si="48"/>
        <v> BBS 5 </v>
      </c>
      <c r="B571" s="5" t="str">
        <f t="shared" si="49"/>
        <v>I</v>
      </c>
      <c r="C571" s="43">
        <f t="shared" si="50"/>
        <v>46830.25</v>
      </c>
      <c r="D571" s="21" t="str">
        <f t="shared" si="51"/>
        <v>vis</v>
      </c>
      <c r="E571" s="51" t="e">
        <f>VLOOKUP(C571,Active!C$21:E$974,3,FALSE)</f>
        <v>#N/A</v>
      </c>
      <c r="F571" s="5" t="s">
        <v>1317</v>
      </c>
      <c r="G571" s="21" t="str">
        <f t="shared" si="52"/>
        <v>46830.250</v>
      </c>
      <c r="H571" s="43">
        <f t="shared" si="53"/>
        <v>918</v>
      </c>
      <c r="I571" s="52" t="s">
        <v>2375</v>
      </c>
      <c r="J571" s="53" t="s">
        <v>2376</v>
      </c>
      <c r="K571" s="52">
        <v>918</v>
      </c>
      <c r="L571" s="52" t="s">
        <v>2285</v>
      </c>
      <c r="M571" s="53" t="s">
        <v>1496</v>
      </c>
      <c r="N571" s="53"/>
      <c r="O571" s="54" t="s">
        <v>2628</v>
      </c>
      <c r="P571" s="54" t="s">
        <v>3184</v>
      </c>
    </row>
    <row r="572" spans="1:16" ht="13.5" thickBot="1" x14ac:dyDescent="0.25">
      <c r="A572" s="43" t="str">
        <f t="shared" si="48"/>
        <v> BBS 5 </v>
      </c>
      <c r="B572" s="5" t="str">
        <f t="shared" si="49"/>
        <v>I</v>
      </c>
      <c r="C572" s="43">
        <f t="shared" si="50"/>
        <v>46857.671999999999</v>
      </c>
      <c r="D572" s="21" t="str">
        <f t="shared" si="51"/>
        <v>vis</v>
      </c>
      <c r="E572" s="51" t="e">
        <f>VLOOKUP(C572,Active!C$21:E$974,3,FALSE)</f>
        <v>#N/A</v>
      </c>
      <c r="F572" s="5" t="s">
        <v>1317</v>
      </c>
      <c r="G572" s="21" t="str">
        <f t="shared" si="52"/>
        <v>46857.672</v>
      </c>
      <c r="H572" s="43">
        <f t="shared" si="53"/>
        <v>929</v>
      </c>
      <c r="I572" s="52" t="s">
        <v>2377</v>
      </c>
      <c r="J572" s="53" t="s">
        <v>2378</v>
      </c>
      <c r="K572" s="52">
        <v>929</v>
      </c>
      <c r="L572" s="52" t="s">
        <v>2379</v>
      </c>
      <c r="M572" s="53" t="s">
        <v>1496</v>
      </c>
      <c r="N572" s="53"/>
      <c r="O572" s="54" t="s">
        <v>2649</v>
      </c>
      <c r="P572" s="54" t="s">
        <v>3184</v>
      </c>
    </row>
    <row r="573" spans="1:16" ht="13.5" thickBot="1" x14ac:dyDescent="0.25">
      <c r="A573" s="43" t="str">
        <f t="shared" si="48"/>
        <v>BAVM 26 </v>
      </c>
      <c r="B573" s="5" t="str">
        <f t="shared" si="49"/>
        <v>I</v>
      </c>
      <c r="C573" s="43">
        <f t="shared" si="50"/>
        <v>46857.673999999999</v>
      </c>
      <c r="D573" s="21" t="str">
        <f t="shared" si="51"/>
        <v>vis</v>
      </c>
      <c r="E573" s="51" t="e">
        <f>VLOOKUP(C573,Active!C$21:E$974,3,FALSE)</f>
        <v>#N/A</v>
      </c>
      <c r="F573" s="5" t="s">
        <v>1317</v>
      </c>
      <c r="G573" s="21" t="str">
        <f t="shared" si="52"/>
        <v>46857.674</v>
      </c>
      <c r="H573" s="43">
        <f t="shared" si="53"/>
        <v>929</v>
      </c>
      <c r="I573" s="52" t="s">
        <v>2380</v>
      </c>
      <c r="J573" s="53" t="s">
        <v>2381</v>
      </c>
      <c r="K573" s="52">
        <v>929</v>
      </c>
      <c r="L573" s="52" t="s">
        <v>171</v>
      </c>
      <c r="M573" s="53" t="s">
        <v>1496</v>
      </c>
      <c r="N573" s="53"/>
      <c r="O573" s="54" t="s">
        <v>311</v>
      </c>
      <c r="P573" s="55" t="s">
        <v>3148</v>
      </c>
    </row>
    <row r="574" spans="1:16" ht="13.5" thickBot="1" x14ac:dyDescent="0.25">
      <c r="A574" s="43" t="str">
        <f t="shared" si="48"/>
        <v> BBS 6 </v>
      </c>
      <c r="B574" s="5" t="str">
        <f t="shared" si="49"/>
        <v>I</v>
      </c>
      <c r="C574" s="43">
        <f t="shared" si="50"/>
        <v>46857.675000000003</v>
      </c>
      <c r="D574" s="21" t="str">
        <f t="shared" si="51"/>
        <v>vis</v>
      </c>
      <c r="E574" s="51" t="e">
        <f>VLOOKUP(C574,Active!C$21:E$974,3,FALSE)</f>
        <v>#N/A</v>
      </c>
      <c r="F574" s="5" t="s">
        <v>1317</v>
      </c>
      <c r="G574" s="21" t="str">
        <f t="shared" si="52"/>
        <v>46857.675</v>
      </c>
      <c r="H574" s="43">
        <f t="shared" si="53"/>
        <v>929</v>
      </c>
      <c r="I574" s="52" t="s">
        <v>2382</v>
      </c>
      <c r="J574" s="53" t="s">
        <v>2383</v>
      </c>
      <c r="K574" s="52">
        <v>929</v>
      </c>
      <c r="L574" s="52" t="s">
        <v>2369</v>
      </c>
      <c r="M574" s="53" t="s">
        <v>1496</v>
      </c>
      <c r="N574" s="53"/>
      <c r="O574" s="54" t="s">
        <v>2649</v>
      </c>
      <c r="P574" s="54" t="s">
        <v>3193</v>
      </c>
    </row>
    <row r="575" spans="1:16" ht="13.5" thickBot="1" x14ac:dyDescent="0.25">
      <c r="A575" s="43" t="str">
        <f t="shared" si="48"/>
        <v> BBS 6 </v>
      </c>
      <c r="B575" s="5" t="str">
        <f t="shared" si="49"/>
        <v>I</v>
      </c>
      <c r="C575" s="43">
        <f t="shared" si="50"/>
        <v>46862.667999999998</v>
      </c>
      <c r="D575" s="21" t="str">
        <f t="shared" si="51"/>
        <v>vis</v>
      </c>
      <c r="E575" s="51" t="e">
        <f>VLOOKUP(C575,Active!C$21:E$974,3,FALSE)</f>
        <v>#N/A</v>
      </c>
      <c r="F575" s="5" t="s">
        <v>1317</v>
      </c>
      <c r="G575" s="21" t="str">
        <f t="shared" si="52"/>
        <v>46862.668</v>
      </c>
      <c r="H575" s="43">
        <f t="shared" si="53"/>
        <v>931</v>
      </c>
      <c r="I575" s="52" t="s">
        <v>2384</v>
      </c>
      <c r="J575" s="53" t="s">
        <v>2385</v>
      </c>
      <c r="K575" s="52">
        <v>931</v>
      </c>
      <c r="L575" s="52" t="s">
        <v>2386</v>
      </c>
      <c r="M575" s="53" t="s">
        <v>1496</v>
      </c>
      <c r="N575" s="53"/>
      <c r="O575" s="54" t="s">
        <v>2649</v>
      </c>
      <c r="P575" s="54" t="s">
        <v>3193</v>
      </c>
    </row>
    <row r="576" spans="1:16" ht="13.5" thickBot="1" x14ac:dyDescent="0.25">
      <c r="A576" s="43" t="str">
        <f t="shared" si="48"/>
        <v> PASP 93.465 </v>
      </c>
      <c r="B576" s="5" t="str">
        <f t="shared" si="49"/>
        <v>I</v>
      </c>
      <c r="C576" s="43">
        <f t="shared" si="50"/>
        <v>46867.650999999998</v>
      </c>
      <c r="D576" s="21" t="str">
        <f t="shared" si="51"/>
        <v>vis</v>
      </c>
      <c r="E576" s="51" t="e">
        <f>VLOOKUP(C576,Active!C$21:E$974,3,FALSE)</f>
        <v>#N/A</v>
      </c>
      <c r="F576" s="5" t="s">
        <v>1317</v>
      </c>
      <c r="G576" s="21" t="str">
        <f t="shared" si="52"/>
        <v>46867.651</v>
      </c>
      <c r="H576" s="43">
        <f t="shared" si="53"/>
        <v>933</v>
      </c>
      <c r="I576" s="52" t="s">
        <v>2387</v>
      </c>
      <c r="J576" s="53" t="s">
        <v>2388</v>
      </c>
      <c r="K576" s="52">
        <v>933</v>
      </c>
      <c r="L576" s="52" t="s">
        <v>2389</v>
      </c>
      <c r="M576" s="53" t="s">
        <v>1496</v>
      </c>
      <c r="N576" s="53" t="s">
        <v>106</v>
      </c>
      <c r="O576" s="54" t="s">
        <v>3199</v>
      </c>
      <c r="P576" s="54" t="s">
        <v>3200</v>
      </c>
    </row>
    <row r="577" spans="1:16" ht="13.5" thickBot="1" x14ac:dyDescent="0.25">
      <c r="A577" s="43" t="str">
        <f t="shared" si="48"/>
        <v> JRAC 71.234 </v>
      </c>
      <c r="B577" s="5" t="str">
        <f t="shared" si="49"/>
        <v>I</v>
      </c>
      <c r="C577" s="43">
        <f t="shared" si="50"/>
        <v>46877.62</v>
      </c>
      <c r="D577" s="21" t="str">
        <f t="shared" si="51"/>
        <v>vis</v>
      </c>
      <c r="E577" s="51" t="e">
        <f>VLOOKUP(C577,Active!C$21:E$974,3,FALSE)</f>
        <v>#N/A</v>
      </c>
      <c r="F577" s="5" t="s">
        <v>1317</v>
      </c>
      <c r="G577" s="21" t="str">
        <f t="shared" si="52"/>
        <v>46877.620</v>
      </c>
      <c r="H577" s="43">
        <f t="shared" si="53"/>
        <v>937</v>
      </c>
      <c r="I577" s="52" t="s">
        <v>2390</v>
      </c>
      <c r="J577" s="53" t="s">
        <v>2391</v>
      </c>
      <c r="K577" s="52">
        <v>937</v>
      </c>
      <c r="L577" s="52" t="s">
        <v>2369</v>
      </c>
      <c r="M577" s="53" t="s">
        <v>1496</v>
      </c>
      <c r="N577" s="53" t="s">
        <v>106</v>
      </c>
      <c r="O577" s="54" t="s">
        <v>722</v>
      </c>
      <c r="P577" s="54" t="s">
        <v>733</v>
      </c>
    </row>
    <row r="578" spans="1:16" ht="13.5" thickBot="1" x14ac:dyDescent="0.25">
      <c r="A578" s="43" t="str">
        <f t="shared" si="48"/>
        <v> PASP 93.465 </v>
      </c>
      <c r="B578" s="5" t="str">
        <f t="shared" si="49"/>
        <v>I</v>
      </c>
      <c r="C578" s="43">
        <f t="shared" si="50"/>
        <v>46917.502</v>
      </c>
      <c r="D578" s="21" t="str">
        <f t="shared" si="51"/>
        <v>vis</v>
      </c>
      <c r="E578" s="51" t="e">
        <f>VLOOKUP(C578,Active!C$21:E$974,3,FALSE)</f>
        <v>#N/A</v>
      </c>
      <c r="F578" s="5" t="s">
        <v>1317</v>
      </c>
      <c r="G578" s="21" t="str">
        <f t="shared" si="52"/>
        <v>46917.502</v>
      </c>
      <c r="H578" s="43">
        <f t="shared" si="53"/>
        <v>953</v>
      </c>
      <c r="I578" s="52" t="s">
        <v>2392</v>
      </c>
      <c r="J578" s="53" t="s">
        <v>2393</v>
      </c>
      <c r="K578" s="52">
        <v>953</v>
      </c>
      <c r="L578" s="52" t="s">
        <v>189</v>
      </c>
      <c r="M578" s="53" t="s">
        <v>1496</v>
      </c>
      <c r="N578" s="53" t="s">
        <v>106</v>
      </c>
      <c r="O578" s="54" t="s">
        <v>3199</v>
      </c>
      <c r="P578" s="54" t="s">
        <v>3200</v>
      </c>
    </row>
    <row r="579" spans="1:16" ht="13.5" thickBot="1" x14ac:dyDescent="0.25">
      <c r="A579" s="43" t="str">
        <f t="shared" si="48"/>
        <v> BBS 8 </v>
      </c>
      <c r="B579" s="5" t="str">
        <f t="shared" si="49"/>
        <v>I</v>
      </c>
      <c r="C579" s="43">
        <f t="shared" si="50"/>
        <v>46957.398999999998</v>
      </c>
      <c r="D579" s="21" t="str">
        <f t="shared" si="51"/>
        <v>vis</v>
      </c>
      <c r="E579" s="51" t="e">
        <f>VLOOKUP(C579,Active!C$21:E$974,3,FALSE)</f>
        <v>#N/A</v>
      </c>
      <c r="F579" s="5" t="s">
        <v>1317</v>
      </c>
      <c r="G579" s="21" t="str">
        <f t="shared" si="52"/>
        <v>46957.399</v>
      </c>
      <c r="H579" s="43">
        <f t="shared" si="53"/>
        <v>969</v>
      </c>
      <c r="I579" s="52" t="s">
        <v>2395</v>
      </c>
      <c r="J579" s="53" t="s">
        <v>2396</v>
      </c>
      <c r="K579" s="52">
        <v>969</v>
      </c>
      <c r="L579" s="52" t="s">
        <v>161</v>
      </c>
      <c r="M579" s="53" t="s">
        <v>1496</v>
      </c>
      <c r="N579" s="53"/>
      <c r="O579" s="54" t="s">
        <v>3209</v>
      </c>
      <c r="P579" s="54" t="s">
        <v>3210</v>
      </c>
    </row>
    <row r="580" spans="1:16" ht="13.5" thickBot="1" x14ac:dyDescent="0.25">
      <c r="A580" s="43" t="str">
        <f t="shared" si="48"/>
        <v> BBS 8 </v>
      </c>
      <c r="B580" s="5" t="str">
        <f t="shared" si="49"/>
        <v>I</v>
      </c>
      <c r="C580" s="43">
        <f t="shared" si="50"/>
        <v>46994.786999999997</v>
      </c>
      <c r="D580" s="21" t="str">
        <f t="shared" si="51"/>
        <v>vis</v>
      </c>
      <c r="E580" s="51" t="e">
        <f>VLOOKUP(C580,Active!C$21:E$974,3,FALSE)</f>
        <v>#N/A</v>
      </c>
      <c r="F580" s="5" t="s">
        <v>1317</v>
      </c>
      <c r="G580" s="21" t="str">
        <f t="shared" si="52"/>
        <v>46994.787</v>
      </c>
      <c r="H580" s="43">
        <f t="shared" si="53"/>
        <v>984</v>
      </c>
      <c r="I580" s="52" t="s">
        <v>2398</v>
      </c>
      <c r="J580" s="53" t="s">
        <v>2399</v>
      </c>
      <c r="K580" s="52">
        <v>984</v>
      </c>
      <c r="L580" s="52" t="s">
        <v>189</v>
      </c>
      <c r="M580" s="53" t="s">
        <v>1496</v>
      </c>
      <c r="N580" s="53"/>
      <c r="O580" s="54" t="s">
        <v>2628</v>
      </c>
      <c r="P580" s="54" t="s">
        <v>3210</v>
      </c>
    </row>
    <row r="581" spans="1:16" ht="13.5" thickBot="1" x14ac:dyDescent="0.25">
      <c r="A581" s="43" t="str">
        <f t="shared" si="48"/>
        <v> BBS 8 </v>
      </c>
      <c r="B581" s="5" t="str">
        <f t="shared" si="49"/>
        <v>I</v>
      </c>
      <c r="C581" s="43">
        <f t="shared" si="50"/>
        <v>47004.767</v>
      </c>
      <c r="D581" s="21" t="str">
        <f t="shared" si="51"/>
        <v>vis</v>
      </c>
      <c r="E581" s="51" t="e">
        <f>VLOOKUP(C581,Active!C$21:E$974,3,FALSE)</f>
        <v>#N/A</v>
      </c>
      <c r="F581" s="5" t="s">
        <v>1317</v>
      </c>
      <c r="G581" s="21" t="str">
        <f t="shared" si="52"/>
        <v>47004.767</v>
      </c>
      <c r="H581" s="43">
        <f t="shared" si="53"/>
        <v>988</v>
      </c>
      <c r="I581" s="52" t="s">
        <v>2400</v>
      </c>
      <c r="J581" s="53" t="s">
        <v>2401</v>
      </c>
      <c r="K581" s="52">
        <v>988</v>
      </c>
      <c r="L581" s="52" t="s">
        <v>161</v>
      </c>
      <c r="M581" s="53" t="s">
        <v>1496</v>
      </c>
      <c r="N581" s="53"/>
      <c r="O581" s="54" t="s">
        <v>2649</v>
      </c>
      <c r="P581" s="54" t="s">
        <v>3210</v>
      </c>
    </row>
    <row r="582" spans="1:16" ht="13.5" thickBot="1" x14ac:dyDescent="0.25">
      <c r="A582" s="43" t="str">
        <f t="shared" si="48"/>
        <v> BBS 8 </v>
      </c>
      <c r="B582" s="5" t="str">
        <f t="shared" si="49"/>
        <v>I</v>
      </c>
      <c r="C582" s="43">
        <f t="shared" si="50"/>
        <v>47019.718999999997</v>
      </c>
      <c r="D582" s="21" t="str">
        <f t="shared" si="51"/>
        <v>vis</v>
      </c>
      <c r="E582" s="51" t="e">
        <f>VLOOKUP(C582,Active!C$21:E$974,3,FALSE)</f>
        <v>#N/A</v>
      </c>
      <c r="F582" s="5" t="s">
        <v>1317</v>
      </c>
      <c r="G582" s="21" t="str">
        <f t="shared" si="52"/>
        <v>47019.719</v>
      </c>
      <c r="H582" s="43">
        <f t="shared" si="53"/>
        <v>994</v>
      </c>
      <c r="I582" s="52" t="s">
        <v>2402</v>
      </c>
      <c r="J582" s="53" t="s">
        <v>2403</v>
      </c>
      <c r="K582" s="52">
        <v>994</v>
      </c>
      <c r="L582" s="52" t="s">
        <v>2404</v>
      </c>
      <c r="M582" s="53" t="s">
        <v>1496</v>
      </c>
      <c r="N582" s="53"/>
      <c r="O582" s="54" t="s">
        <v>3209</v>
      </c>
      <c r="P582" s="54" t="s">
        <v>3210</v>
      </c>
    </row>
    <row r="583" spans="1:16" ht="13.5" thickBot="1" x14ac:dyDescent="0.25">
      <c r="A583" s="43" t="str">
        <f t="shared" si="48"/>
        <v> BBS 8 </v>
      </c>
      <c r="B583" s="5" t="str">
        <f t="shared" si="49"/>
        <v>I</v>
      </c>
      <c r="C583" s="43">
        <f t="shared" si="50"/>
        <v>47024.705000000002</v>
      </c>
      <c r="D583" s="21" t="str">
        <f t="shared" si="51"/>
        <v>vis</v>
      </c>
      <c r="E583" s="51" t="e">
        <f>VLOOKUP(C583,Active!C$21:E$974,3,FALSE)</f>
        <v>#N/A</v>
      </c>
      <c r="F583" s="5" t="s">
        <v>1317</v>
      </c>
      <c r="G583" s="21" t="str">
        <f t="shared" si="52"/>
        <v>47024.705</v>
      </c>
      <c r="H583" s="43">
        <f t="shared" si="53"/>
        <v>996</v>
      </c>
      <c r="I583" s="52" t="s">
        <v>2405</v>
      </c>
      <c r="J583" s="53" t="s">
        <v>2406</v>
      </c>
      <c r="K583" s="52">
        <v>996</v>
      </c>
      <c r="L583" s="52" t="s">
        <v>2404</v>
      </c>
      <c r="M583" s="53" t="s">
        <v>1496</v>
      </c>
      <c r="N583" s="53"/>
      <c r="O583" s="54" t="s">
        <v>2628</v>
      </c>
      <c r="P583" s="54" t="s">
        <v>3210</v>
      </c>
    </row>
    <row r="584" spans="1:16" ht="13.5" thickBot="1" x14ac:dyDescent="0.25">
      <c r="A584" s="43" t="str">
        <f t="shared" si="48"/>
        <v>BAVM 28 </v>
      </c>
      <c r="B584" s="5" t="str">
        <f t="shared" si="49"/>
        <v>I</v>
      </c>
      <c r="C584" s="43">
        <f t="shared" si="50"/>
        <v>47029.688999999998</v>
      </c>
      <c r="D584" s="21" t="str">
        <f t="shared" si="51"/>
        <v>vis</v>
      </c>
      <c r="E584" s="51" t="e">
        <f>VLOOKUP(C584,Active!C$21:E$974,3,FALSE)</f>
        <v>#N/A</v>
      </c>
      <c r="F584" s="5" t="s">
        <v>1317</v>
      </c>
      <c r="G584" s="21" t="str">
        <f t="shared" si="52"/>
        <v>47029.689</v>
      </c>
      <c r="H584" s="43">
        <f t="shared" si="53"/>
        <v>998</v>
      </c>
      <c r="I584" s="52" t="s">
        <v>2407</v>
      </c>
      <c r="J584" s="53" t="s">
        <v>2408</v>
      </c>
      <c r="K584" s="52">
        <v>998</v>
      </c>
      <c r="L584" s="52" t="s">
        <v>2217</v>
      </c>
      <c r="M584" s="53" t="s">
        <v>1496</v>
      </c>
      <c r="N584" s="53"/>
      <c r="O584" s="54" t="s">
        <v>311</v>
      </c>
      <c r="P584" s="55" t="s">
        <v>3222</v>
      </c>
    </row>
    <row r="585" spans="1:16" ht="13.5" thickBot="1" x14ac:dyDescent="0.25">
      <c r="A585" s="43" t="str">
        <f t="shared" si="48"/>
        <v> BBS 8 </v>
      </c>
      <c r="B585" s="5" t="str">
        <f t="shared" si="49"/>
        <v>I</v>
      </c>
      <c r="C585" s="43">
        <f t="shared" si="50"/>
        <v>47039.663</v>
      </c>
      <c r="D585" s="21" t="str">
        <f t="shared" si="51"/>
        <v>vis</v>
      </c>
      <c r="E585" s="51" t="e">
        <f>VLOOKUP(C585,Active!C$21:E$974,3,FALSE)</f>
        <v>#N/A</v>
      </c>
      <c r="F585" s="5" t="s">
        <v>1317</v>
      </c>
      <c r="G585" s="21" t="str">
        <f t="shared" si="52"/>
        <v>47039.663</v>
      </c>
      <c r="H585" s="43">
        <f t="shared" si="53"/>
        <v>1002</v>
      </c>
      <c r="I585" s="52" t="s">
        <v>2409</v>
      </c>
      <c r="J585" s="53" t="s">
        <v>2410</v>
      </c>
      <c r="K585" s="52">
        <v>1002</v>
      </c>
      <c r="L585" s="52" t="s">
        <v>2411</v>
      </c>
      <c r="M585" s="53" t="s">
        <v>1496</v>
      </c>
      <c r="N585" s="53"/>
      <c r="O585" s="54" t="s">
        <v>2693</v>
      </c>
      <c r="P585" s="54" t="s">
        <v>3210</v>
      </c>
    </row>
    <row r="586" spans="1:16" ht="13.5" thickBot="1" x14ac:dyDescent="0.25">
      <c r="A586" s="43" t="str">
        <f t="shared" si="48"/>
        <v> BBS 9 </v>
      </c>
      <c r="B586" s="5" t="str">
        <f t="shared" si="49"/>
        <v>I</v>
      </c>
      <c r="C586" s="43">
        <f t="shared" si="50"/>
        <v>47064.593999999997</v>
      </c>
      <c r="D586" s="21" t="str">
        <f t="shared" si="51"/>
        <v>vis</v>
      </c>
      <c r="E586" s="51" t="e">
        <f>VLOOKUP(C586,Active!C$21:E$974,3,FALSE)</f>
        <v>#N/A</v>
      </c>
      <c r="F586" s="5" t="s">
        <v>1317</v>
      </c>
      <c r="G586" s="21" t="str">
        <f t="shared" si="52"/>
        <v>47064.594</v>
      </c>
      <c r="H586" s="43">
        <f t="shared" si="53"/>
        <v>1012</v>
      </c>
      <c r="I586" s="52" t="s">
        <v>2412</v>
      </c>
      <c r="J586" s="53" t="s">
        <v>2413</v>
      </c>
      <c r="K586" s="52">
        <v>1012</v>
      </c>
      <c r="L586" s="52" t="s">
        <v>2404</v>
      </c>
      <c r="M586" s="53" t="s">
        <v>1496</v>
      </c>
      <c r="N586" s="53"/>
      <c r="O586" s="54" t="s">
        <v>3209</v>
      </c>
      <c r="P586" s="54" t="s">
        <v>3228</v>
      </c>
    </row>
    <row r="587" spans="1:16" ht="13.5" thickBot="1" x14ac:dyDescent="0.25">
      <c r="A587" s="43" t="str">
        <f t="shared" ref="A587:A650" si="54">P587</f>
        <v> BBS 9 </v>
      </c>
      <c r="B587" s="5" t="str">
        <f t="shared" ref="B587:B650" si="55">IF(H587=INT(H587),"I","II")</f>
        <v>I</v>
      </c>
      <c r="C587" s="43">
        <f t="shared" ref="C587:C650" si="56">1*G587</f>
        <v>47079.548000000003</v>
      </c>
      <c r="D587" s="21" t="str">
        <f t="shared" ref="D587:D650" si="57">VLOOKUP(F587,I$1:J$5,2,FALSE)</f>
        <v>vis</v>
      </c>
      <c r="E587" s="51" t="e">
        <f>VLOOKUP(C587,Active!C$21:E$974,3,FALSE)</f>
        <v>#N/A</v>
      </c>
      <c r="F587" s="5" t="s">
        <v>1317</v>
      </c>
      <c r="G587" s="21" t="str">
        <f t="shared" ref="G587:G650" si="58">MID(I587,3,LEN(I587)-3)</f>
        <v>47079.548</v>
      </c>
      <c r="H587" s="43">
        <f t="shared" ref="H587:H650" si="59">1*K587</f>
        <v>1018</v>
      </c>
      <c r="I587" s="52" t="s">
        <v>2414</v>
      </c>
      <c r="J587" s="53" t="s">
        <v>2415</v>
      </c>
      <c r="K587" s="52">
        <v>1018</v>
      </c>
      <c r="L587" s="52" t="s">
        <v>192</v>
      </c>
      <c r="M587" s="53" t="s">
        <v>1496</v>
      </c>
      <c r="N587" s="53"/>
      <c r="O587" s="54" t="s">
        <v>3209</v>
      </c>
      <c r="P587" s="54" t="s">
        <v>3228</v>
      </c>
    </row>
    <row r="588" spans="1:16" ht="13.5" thickBot="1" x14ac:dyDescent="0.25">
      <c r="A588" s="43" t="str">
        <f t="shared" si="54"/>
        <v> BBS 10 </v>
      </c>
      <c r="B588" s="5" t="str">
        <f t="shared" si="55"/>
        <v>I</v>
      </c>
      <c r="C588" s="43">
        <f t="shared" si="56"/>
        <v>47079.552000000003</v>
      </c>
      <c r="D588" s="21" t="str">
        <f t="shared" si="57"/>
        <v>vis</v>
      </c>
      <c r="E588" s="51" t="e">
        <f>VLOOKUP(C588,Active!C$21:E$974,3,FALSE)</f>
        <v>#N/A</v>
      </c>
      <c r="F588" s="5" t="s">
        <v>1317</v>
      </c>
      <c r="G588" s="21" t="str">
        <f t="shared" si="58"/>
        <v>47079.552</v>
      </c>
      <c r="H588" s="43">
        <f t="shared" si="59"/>
        <v>1018</v>
      </c>
      <c r="I588" s="52" t="s">
        <v>2418</v>
      </c>
      <c r="J588" s="53" t="s">
        <v>2419</v>
      </c>
      <c r="K588" s="52">
        <v>1018</v>
      </c>
      <c r="L588" s="52" t="s">
        <v>2404</v>
      </c>
      <c r="M588" s="53" t="s">
        <v>1496</v>
      </c>
      <c r="N588" s="53"/>
      <c r="O588" s="54" t="s">
        <v>2649</v>
      </c>
      <c r="P588" s="54" t="s">
        <v>3234</v>
      </c>
    </row>
    <row r="589" spans="1:16" ht="13.5" thickBot="1" x14ac:dyDescent="0.25">
      <c r="A589" s="43" t="str">
        <f t="shared" si="54"/>
        <v> BBS 11 </v>
      </c>
      <c r="B589" s="5" t="str">
        <f t="shared" si="55"/>
        <v>I</v>
      </c>
      <c r="C589" s="43">
        <f t="shared" si="56"/>
        <v>47089.528200000001</v>
      </c>
      <c r="D589" s="21" t="str">
        <f t="shared" si="57"/>
        <v>vis</v>
      </c>
      <c r="E589" s="51" t="e">
        <f>VLOOKUP(C589,Active!C$21:E$974,3,FALSE)</f>
        <v>#N/A</v>
      </c>
      <c r="F589" s="5" t="s">
        <v>1317</v>
      </c>
      <c r="G589" s="21" t="str">
        <f t="shared" si="58"/>
        <v>47089.5282</v>
      </c>
      <c r="H589" s="43">
        <f t="shared" si="59"/>
        <v>1022</v>
      </c>
      <c r="I589" s="52" t="s">
        <v>2421</v>
      </c>
      <c r="J589" s="53" t="s">
        <v>2422</v>
      </c>
      <c r="K589" s="52">
        <v>1022</v>
      </c>
      <c r="L589" s="52" t="s">
        <v>2423</v>
      </c>
      <c r="M589" s="53" t="s">
        <v>105</v>
      </c>
      <c r="N589" s="53"/>
      <c r="O589" s="54" t="s">
        <v>2628</v>
      </c>
      <c r="P589" s="54" t="s">
        <v>3238</v>
      </c>
    </row>
    <row r="590" spans="1:16" ht="13.5" thickBot="1" x14ac:dyDescent="0.25">
      <c r="A590" s="43" t="str">
        <f t="shared" si="54"/>
        <v> BBS 11 </v>
      </c>
      <c r="B590" s="5" t="str">
        <f t="shared" si="55"/>
        <v>I</v>
      </c>
      <c r="C590" s="43">
        <f t="shared" si="56"/>
        <v>47149.355000000003</v>
      </c>
      <c r="D590" s="21" t="str">
        <f t="shared" si="57"/>
        <v>vis</v>
      </c>
      <c r="E590" s="51" t="e">
        <f>VLOOKUP(C590,Active!C$21:E$974,3,FALSE)</f>
        <v>#N/A</v>
      </c>
      <c r="F590" s="5" t="s">
        <v>1317</v>
      </c>
      <c r="G590" s="21" t="str">
        <f t="shared" si="58"/>
        <v>47149.355</v>
      </c>
      <c r="H590" s="43">
        <f t="shared" si="59"/>
        <v>1046</v>
      </c>
      <c r="I590" s="52" t="s">
        <v>2427</v>
      </c>
      <c r="J590" s="53" t="s">
        <v>2428</v>
      </c>
      <c r="K590" s="52">
        <v>1046</v>
      </c>
      <c r="L590" s="52" t="s">
        <v>2217</v>
      </c>
      <c r="M590" s="53" t="s">
        <v>1496</v>
      </c>
      <c r="N590" s="53"/>
      <c r="O590" s="54" t="s">
        <v>2649</v>
      </c>
      <c r="P590" s="54" t="s">
        <v>3238</v>
      </c>
    </row>
    <row r="591" spans="1:16" ht="13.5" thickBot="1" x14ac:dyDescent="0.25">
      <c r="A591" s="43" t="str">
        <f t="shared" si="54"/>
        <v> JRAC 71.234 </v>
      </c>
      <c r="B591" s="5" t="str">
        <f t="shared" si="55"/>
        <v>I</v>
      </c>
      <c r="C591" s="43">
        <f t="shared" si="56"/>
        <v>47161.832999999999</v>
      </c>
      <c r="D591" s="21" t="str">
        <f t="shared" si="57"/>
        <v>vis</v>
      </c>
      <c r="E591" s="51" t="e">
        <f>VLOOKUP(C591,Active!C$21:E$974,3,FALSE)</f>
        <v>#N/A</v>
      </c>
      <c r="F591" s="5" t="s">
        <v>1317</v>
      </c>
      <c r="G591" s="21" t="str">
        <f t="shared" si="58"/>
        <v>47161.833</v>
      </c>
      <c r="H591" s="43">
        <f t="shared" si="59"/>
        <v>1051</v>
      </c>
      <c r="I591" s="52" t="s">
        <v>902</v>
      </c>
      <c r="J591" s="53" t="s">
        <v>903</v>
      </c>
      <c r="K591" s="52">
        <v>1051</v>
      </c>
      <c r="L591" s="52" t="s">
        <v>186</v>
      </c>
      <c r="M591" s="53" t="s">
        <v>1496</v>
      </c>
      <c r="N591" s="53" t="s">
        <v>106</v>
      </c>
      <c r="O591" s="54" t="s">
        <v>722</v>
      </c>
      <c r="P591" s="54" t="s">
        <v>733</v>
      </c>
    </row>
    <row r="592" spans="1:16" ht="13.5" thickBot="1" x14ac:dyDescent="0.25">
      <c r="A592" s="43" t="str">
        <f t="shared" si="54"/>
        <v> BBS 11 </v>
      </c>
      <c r="B592" s="5" t="str">
        <f t="shared" si="55"/>
        <v>I</v>
      </c>
      <c r="C592" s="43">
        <f t="shared" si="56"/>
        <v>47181.777999999998</v>
      </c>
      <c r="D592" s="21" t="str">
        <f t="shared" si="57"/>
        <v>vis</v>
      </c>
      <c r="E592" s="51" t="e">
        <f>VLOOKUP(C592,Active!C$21:E$974,3,FALSE)</f>
        <v>#N/A</v>
      </c>
      <c r="F592" s="5" t="s">
        <v>1317</v>
      </c>
      <c r="G592" s="21" t="str">
        <f t="shared" si="58"/>
        <v>47181.778</v>
      </c>
      <c r="H592" s="43">
        <f t="shared" si="59"/>
        <v>1059</v>
      </c>
      <c r="I592" s="52" t="s">
        <v>904</v>
      </c>
      <c r="J592" s="53" t="s">
        <v>905</v>
      </c>
      <c r="K592" s="52">
        <v>1059</v>
      </c>
      <c r="L592" s="52" t="s">
        <v>2386</v>
      </c>
      <c r="M592" s="53" t="s">
        <v>1496</v>
      </c>
      <c r="N592" s="53"/>
      <c r="O592" s="54" t="s">
        <v>2628</v>
      </c>
      <c r="P592" s="54" t="s">
        <v>3238</v>
      </c>
    </row>
    <row r="593" spans="1:16" ht="13.5" thickBot="1" x14ac:dyDescent="0.25">
      <c r="A593" s="43" t="str">
        <f t="shared" si="54"/>
        <v> MVS 7.32 </v>
      </c>
      <c r="B593" s="5" t="str">
        <f t="shared" si="55"/>
        <v>I</v>
      </c>
      <c r="C593" s="43">
        <f t="shared" si="56"/>
        <v>47226.646000000001</v>
      </c>
      <c r="D593" s="21" t="str">
        <f t="shared" si="57"/>
        <v>vis</v>
      </c>
      <c r="E593" s="51" t="e">
        <f>VLOOKUP(C593,Active!C$21:E$974,3,FALSE)</f>
        <v>#N/A</v>
      </c>
      <c r="F593" s="5" t="s">
        <v>1317</v>
      </c>
      <c r="G593" s="21" t="str">
        <f t="shared" si="58"/>
        <v>47226.646</v>
      </c>
      <c r="H593" s="43">
        <f t="shared" si="59"/>
        <v>1077</v>
      </c>
      <c r="I593" s="52" t="s">
        <v>907</v>
      </c>
      <c r="J593" s="53" t="s">
        <v>908</v>
      </c>
      <c r="K593" s="52">
        <v>1077</v>
      </c>
      <c r="L593" s="52" t="s">
        <v>2369</v>
      </c>
      <c r="M593" s="53" t="s">
        <v>1496</v>
      </c>
      <c r="N593" s="53"/>
      <c r="O593" s="54" t="s">
        <v>3248</v>
      </c>
      <c r="P593" s="54" t="s">
        <v>3249</v>
      </c>
    </row>
    <row r="594" spans="1:16" ht="13.5" thickBot="1" x14ac:dyDescent="0.25">
      <c r="A594" s="43" t="str">
        <f t="shared" si="54"/>
        <v> JBAA 85.445 </v>
      </c>
      <c r="B594" s="5" t="str">
        <f t="shared" si="55"/>
        <v>I</v>
      </c>
      <c r="C594" s="43">
        <f t="shared" si="56"/>
        <v>47231.631999999998</v>
      </c>
      <c r="D594" s="21" t="str">
        <f t="shared" si="57"/>
        <v>vis</v>
      </c>
      <c r="E594" s="51" t="e">
        <f>VLOOKUP(C594,Active!C$21:E$974,3,FALSE)</f>
        <v>#N/A</v>
      </c>
      <c r="F594" s="5" t="s">
        <v>1317</v>
      </c>
      <c r="G594" s="21" t="str">
        <f t="shared" si="58"/>
        <v>47231.632</v>
      </c>
      <c r="H594" s="43">
        <f t="shared" si="59"/>
        <v>1079</v>
      </c>
      <c r="I594" s="52" t="s">
        <v>909</v>
      </c>
      <c r="J594" s="53" t="s">
        <v>910</v>
      </c>
      <c r="K594" s="52">
        <v>1079</v>
      </c>
      <c r="L594" s="52" t="s">
        <v>2369</v>
      </c>
      <c r="M594" s="53" t="s">
        <v>1496</v>
      </c>
      <c r="N594" s="53"/>
      <c r="O594" s="54" t="s">
        <v>3253</v>
      </c>
      <c r="P594" s="54" t="s">
        <v>3254</v>
      </c>
    </row>
    <row r="595" spans="1:16" ht="13.5" thickBot="1" x14ac:dyDescent="0.25">
      <c r="A595" s="43" t="str">
        <f t="shared" si="54"/>
        <v> MVS 7.32 </v>
      </c>
      <c r="B595" s="5" t="str">
        <f t="shared" si="55"/>
        <v>I</v>
      </c>
      <c r="C595" s="43">
        <f t="shared" si="56"/>
        <v>47236.618999999999</v>
      </c>
      <c r="D595" s="21" t="str">
        <f t="shared" si="57"/>
        <v>vis</v>
      </c>
      <c r="E595" s="51" t="e">
        <f>VLOOKUP(C595,Active!C$21:E$974,3,FALSE)</f>
        <v>#N/A</v>
      </c>
      <c r="F595" s="5" t="s">
        <v>1317</v>
      </c>
      <c r="G595" s="21" t="str">
        <f t="shared" si="58"/>
        <v>47236.619</v>
      </c>
      <c r="H595" s="43">
        <f t="shared" si="59"/>
        <v>1081</v>
      </c>
      <c r="I595" s="52" t="s">
        <v>911</v>
      </c>
      <c r="J595" s="53" t="s">
        <v>912</v>
      </c>
      <c r="K595" s="52">
        <v>1081</v>
      </c>
      <c r="L595" s="52" t="s">
        <v>913</v>
      </c>
      <c r="M595" s="53" t="s">
        <v>1496</v>
      </c>
      <c r="N595" s="53"/>
      <c r="O595" s="54" t="s">
        <v>3248</v>
      </c>
      <c r="P595" s="54" t="s">
        <v>3249</v>
      </c>
    </row>
    <row r="596" spans="1:16" ht="13.5" thickBot="1" x14ac:dyDescent="0.25">
      <c r="A596" s="43" t="str">
        <f t="shared" si="54"/>
        <v> BBS 11 </v>
      </c>
      <c r="B596" s="5" t="str">
        <f t="shared" si="55"/>
        <v>I</v>
      </c>
      <c r="C596" s="43">
        <f t="shared" si="56"/>
        <v>47261.546999999999</v>
      </c>
      <c r="D596" s="21" t="str">
        <f t="shared" si="57"/>
        <v>vis</v>
      </c>
      <c r="E596" s="51" t="e">
        <f>VLOOKUP(C596,Active!C$21:E$974,3,FALSE)</f>
        <v>#N/A</v>
      </c>
      <c r="F596" s="5" t="s">
        <v>1317</v>
      </c>
      <c r="G596" s="21" t="str">
        <f t="shared" si="58"/>
        <v>47261.547</v>
      </c>
      <c r="H596" s="43">
        <f t="shared" si="59"/>
        <v>1091</v>
      </c>
      <c r="I596" s="52" t="s">
        <v>914</v>
      </c>
      <c r="J596" s="53" t="s">
        <v>915</v>
      </c>
      <c r="K596" s="52">
        <v>1091</v>
      </c>
      <c r="L596" s="52" t="s">
        <v>2285</v>
      </c>
      <c r="M596" s="53" t="s">
        <v>1496</v>
      </c>
      <c r="N596" s="53"/>
      <c r="O596" s="54" t="s">
        <v>2649</v>
      </c>
      <c r="P596" s="54" t="s">
        <v>3238</v>
      </c>
    </row>
    <row r="597" spans="1:16" ht="13.5" thickBot="1" x14ac:dyDescent="0.25">
      <c r="A597" s="43" t="str">
        <f t="shared" si="54"/>
        <v> BBS 11 </v>
      </c>
      <c r="B597" s="5" t="str">
        <f t="shared" si="55"/>
        <v>I</v>
      </c>
      <c r="C597" s="43">
        <f t="shared" si="56"/>
        <v>47296.413999999997</v>
      </c>
      <c r="D597" s="21" t="str">
        <f t="shared" si="57"/>
        <v>vis</v>
      </c>
      <c r="E597" s="51" t="e">
        <f>VLOOKUP(C597,Active!C$21:E$974,3,FALSE)</f>
        <v>#N/A</v>
      </c>
      <c r="F597" s="5" t="s">
        <v>1317</v>
      </c>
      <c r="G597" s="21" t="str">
        <f t="shared" si="58"/>
        <v>47296.414</v>
      </c>
      <c r="H597" s="43">
        <f t="shared" si="59"/>
        <v>1105</v>
      </c>
      <c r="I597" s="52" t="s">
        <v>917</v>
      </c>
      <c r="J597" s="53" t="s">
        <v>918</v>
      </c>
      <c r="K597" s="52">
        <v>1105</v>
      </c>
      <c r="L597" s="52" t="s">
        <v>3233</v>
      </c>
      <c r="M597" s="53" t="s">
        <v>1496</v>
      </c>
      <c r="N597" s="53"/>
      <c r="O597" s="54" t="s">
        <v>2649</v>
      </c>
      <c r="P597" s="54" t="s">
        <v>3238</v>
      </c>
    </row>
    <row r="598" spans="1:16" ht="13.5" thickBot="1" x14ac:dyDescent="0.25">
      <c r="A598" s="43" t="str">
        <f t="shared" si="54"/>
        <v> BBS 11 </v>
      </c>
      <c r="B598" s="5" t="str">
        <f t="shared" si="55"/>
        <v>I</v>
      </c>
      <c r="C598" s="43">
        <f t="shared" si="56"/>
        <v>47296.415999999997</v>
      </c>
      <c r="D598" s="21" t="str">
        <f t="shared" si="57"/>
        <v>vis</v>
      </c>
      <c r="E598" s="51" t="e">
        <f>VLOOKUP(C598,Active!C$21:E$974,3,FALSE)</f>
        <v>#N/A</v>
      </c>
      <c r="F598" s="5" t="s">
        <v>1317</v>
      </c>
      <c r="G598" s="21" t="str">
        <f t="shared" si="58"/>
        <v>47296.416</v>
      </c>
      <c r="H598" s="43">
        <f t="shared" si="59"/>
        <v>1105</v>
      </c>
      <c r="I598" s="52" t="s">
        <v>920</v>
      </c>
      <c r="J598" s="53" t="s">
        <v>921</v>
      </c>
      <c r="K598" s="52">
        <v>1105</v>
      </c>
      <c r="L598" s="52" t="s">
        <v>3334</v>
      </c>
      <c r="M598" s="53" t="s">
        <v>1496</v>
      </c>
      <c r="N598" s="53"/>
      <c r="O598" s="54" t="s">
        <v>667</v>
      </c>
      <c r="P598" s="54" t="s">
        <v>3238</v>
      </c>
    </row>
    <row r="599" spans="1:16" ht="13.5" thickBot="1" x14ac:dyDescent="0.25">
      <c r="A599" s="43" t="str">
        <f t="shared" si="54"/>
        <v> BBS 11 </v>
      </c>
      <c r="B599" s="5" t="str">
        <f t="shared" si="55"/>
        <v>I</v>
      </c>
      <c r="C599" s="43">
        <f t="shared" si="56"/>
        <v>47358.775999999998</v>
      </c>
      <c r="D599" s="21" t="str">
        <f t="shared" si="57"/>
        <v>vis</v>
      </c>
      <c r="E599" s="51" t="e">
        <f>VLOOKUP(C599,Active!C$21:E$974,3,FALSE)</f>
        <v>#N/A</v>
      </c>
      <c r="F599" s="5" t="s">
        <v>1317</v>
      </c>
      <c r="G599" s="21" t="str">
        <f t="shared" si="58"/>
        <v>47358.776</v>
      </c>
      <c r="H599" s="43">
        <f t="shared" si="59"/>
        <v>1130</v>
      </c>
      <c r="I599" s="52" t="s">
        <v>923</v>
      </c>
      <c r="J599" s="53" t="s">
        <v>924</v>
      </c>
      <c r="K599" s="52">
        <v>1130</v>
      </c>
      <c r="L599" s="52" t="s">
        <v>2285</v>
      </c>
      <c r="M599" s="53" t="s">
        <v>1496</v>
      </c>
      <c r="N599" s="53"/>
      <c r="O599" s="54" t="s">
        <v>2628</v>
      </c>
      <c r="P599" s="54" t="s">
        <v>3238</v>
      </c>
    </row>
    <row r="600" spans="1:16" ht="13.5" thickBot="1" x14ac:dyDescent="0.25">
      <c r="A600" s="43" t="str">
        <f t="shared" si="54"/>
        <v>IBVS 844 </v>
      </c>
      <c r="B600" s="5" t="str">
        <f t="shared" si="55"/>
        <v>I</v>
      </c>
      <c r="C600" s="43">
        <f t="shared" si="56"/>
        <v>47361.281000000003</v>
      </c>
      <c r="D600" s="21" t="str">
        <f t="shared" si="57"/>
        <v>vis</v>
      </c>
      <c r="E600" s="51" t="e">
        <f>VLOOKUP(C600,Active!C$21:E$974,3,FALSE)</f>
        <v>#N/A</v>
      </c>
      <c r="F600" s="5" t="s">
        <v>1317</v>
      </c>
      <c r="G600" s="21" t="str">
        <f t="shared" si="58"/>
        <v>47361.2810</v>
      </c>
      <c r="H600" s="43">
        <f t="shared" si="59"/>
        <v>1131</v>
      </c>
      <c r="I600" s="52" t="s">
        <v>925</v>
      </c>
      <c r="J600" s="53" t="s">
        <v>926</v>
      </c>
      <c r="K600" s="52">
        <v>1131</v>
      </c>
      <c r="L600" s="52" t="s">
        <v>927</v>
      </c>
      <c r="M600" s="53" t="s">
        <v>105</v>
      </c>
      <c r="N600" s="53" t="s">
        <v>106</v>
      </c>
      <c r="O600" s="54" t="s">
        <v>3102</v>
      </c>
      <c r="P600" s="55" t="s">
        <v>779</v>
      </c>
    </row>
    <row r="601" spans="1:16" ht="13.5" thickBot="1" x14ac:dyDescent="0.25">
      <c r="A601" s="43" t="str">
        <f t="shared" si="54"/>
        <v> MVS 7.32 </v>
      </c>
      <c r="B601" s="5" t="str">
        <f t="shared" si="55"/>
        <v>I</v>
      </c>
      <c r="C601" s="43">
        <f t="shared" si="56"/>
        <v>47366.264999999999</v>
      </c>
      <c r="D601" s="21" t="str">
        <f t="shared" si="57"/>
        <v>vis</v>
      </c>
      <c r="E601" s="51" t="e">
        <f>VLOOKUP(C601,Active!C$21:E$974,3,FALSE)</f>
        <v>#N/A</v>
      </c>
      <c r="F601" s="5" t="s">
        <v>1317</v>
      </c>
      <c r="G601" s="21" t="str">
        <f t="shared" si="58"/>
        <v>47366.2650</v>
      </c>
      <c r="H601" s="43">
        <f t="shared" si="59"/>
        <v>1133</v>
      </c>
      <c r="I601" s="52" t="s">
        <v>929</v>
      </c>
      <c r="J601" s="53" t="s">
        <v>930</v>
      </c>
      <c r="K601" s="52">
        <v>1133</v>
      </c>
      <c r="L601" s="52" t="s">
        <v>931</v>
      </c>
      <c r="M601" s="53" t="s">
        <v>105</v>
      </c>
      <c r="N601" s="53"/>
      <c r="O601" s="54" t="s">
        <v>3248</v>
      </c>
      <c r="P601" s="54" t="s">
        <v>3249</v>
      </c>
    </row>
    <row r="602" spans="1:16" ht="13.5" thickBot="1" x14ac:dyDescent="0.25">
      <c r="A602" s="43" t="str">
        <f t="shared" si="54"/>
        <v> BBS 11 </v>
      </c>
      <c r="B602" s="5" t="str">
        <f t="shared" si="55"/>
        <v>I</v>
      </c>
      <c r="C602" s="43">
        <f t="shared" si="56"/>
        <v>47378.733</v>
      </c>
      <c r="D602" s="21" t="str">
        <f t="shared" si="57"/>
        <v>vis</v>
      </c>
      <c r="E602" s="51" t="e">
        <f>VLOOKUP(C602,Active!C$21:E$974,3,FALSE)</f>
        <v>#N/A</v>
      </c>
      <c r="F602" s="5" t="s">
        <v>1317</v>
      </c>
      <c r="G602" s="21" t="str">
        <f t="shared" si="58"/>
        <v>47378.733</v>
      </c>
      <c r="H602" s="43">
        <f t="shared" si="59"/>
        <v>1138</v>
      </c>
      <c r="I602" s="52" t="s">
        <v>932</v>
      </c>
      <c r="J602" s="53" t="s">
        <v>933</v>
      </c>
      <c r="K602" s="52">
        <v>1138</v>
      </c>
      <c r="L602" s="52" t="s">
        <v>144</v>
      </c>
      <c r="M602" s="53" t="s">
        <v>1496</v>
      </c>
      <c r="N602" s="53"/>
      <c r="O602" s="54" t="s">
        <v>2628</v>
      </c>
      <c r="P602" s="54" t="s">
        <v>3238</v>
      </c>
    </row>
    <row r="603" spans="1:16" ht="13.5" thickBot="1" x14ac:dyDescent="0.25">
      <c r="A603" s="43" t="str">
        <f t="shared" si="54"/>
        <v> BBS 11 </v>
      </c>
      <c r="B603" s="5" t="str">
        <f t="shared" si="55"/>
        <v>I</v>
      </c>
      <c r="C603" s="43">
        <f t="shared" si="56"/>
        <v>47388.692999999999</v>
      </c>
      <c r="D603" s="21" t="str">
        <f t="shared" si="57"/>
        <v>vis</v>
      </c>
      <c r="E603" s="51" t="e">
        <f>VLOOKUP(C603,Active!C$21:E$974,3,FALSE)</f>
        <v>#N/A</v>
      </c>
      <c r="F603" s="5" t="s">
        <v>1317</v>
      </c>
      <c r="G603" s="21" t="str">
        <f t="shared" si="58"/>
        <v>47388.693</v>
      </c>
      <c r="H603" s="43">
        <f t="shared" si="59"/>
        <v>1142</v>
      </c>
      <c r="I603" s="52" t="s">
        <v>935</v>
      </c>
      <c r="J603" s="53" t="s">
        <v>936</v>
      </c>
      <c r="K603" s="52">
        <v>1142</v>
      </c>
      <c r="L603" s="52" t="s">
        <v>171</v>
      </c>
      <c r="M603" s="53" t="s">
        <v>1496</v>
      </c>
      <c r="N603" s="53"/>
      <c r="O603" s="54" t="s">
        <v>2649</v>
      </c>
      <c r="P603" s="54" t="s">
        <v>3238</v>
      </c>
    </row>
    <row r="604" spans="1:16" ht="13.5" thickBot="1" x14ac:dyDescent="0.25">
      <c r="A604" s="43" t="str">
        <f t="shared" si="54"/>
        <v> RIA 8.475 </v>
      </c>
      <c r="B604" s="5" t="str">
        <f t="shared" si="55"/>
        <v>I</v>
      </c>
      <c r="C604" s="43">
        <f t="shared" si="56"/>
        <v>47403.661999999997</v>
      </c>
      <c r="D604" s="21" t="str">
        <f t="shared" si="57"/>
        <v>vis</v>
      </c>
      <c r="E604" s="51" t="e">
        <f>VLOOKUP(C604,Active!C$21:E$974,3,FALSE)</f>
        <v>#N/A</v>
      </c>
      <c r="F604" s="5" t="s">
        <v>1317</v>
      </c>
      <c r="G604" s="21" t="str">
        <f t="shared" si="58"/>
        <v>47403.662</v>
      </c>
      <c r="H604" s="43">
        <f t="shared" si="59"/>
        <v>1148</v>
      </c>
      <c r="I604" s="52" t="s">
        <v>937</v>
      </c>
      <c r="J604" s="53" t="s">
        <v>938</v>
      </c>
      <c r="K604" s="52">
        <v>1148</v>
      </c>
      <c r="L604" s="52" t="s">
        <v>167</v>
      </c>
      <c r="M604" s="53" t="s">
        <v>1496</v>
      </c>
      <c r="N604" s="53" t="s">
        <v>106</v>
      </c>
      <c r="O604" s="54" t="s">
        <v>3277</v>
      </c>
      <c r="P604" s="54" t="s">
        <v>3278</v>
      </c>
    </row>
    <row r="605" spans="1:16" ht="13.5" thickBot="1" x14ac:dyDescent="0.25">
      <c r="A605" s="43" t="str">
        <f t="shared" si="54"/>
        <v> AVSJ 5.86 </v>
      </c>
      <c r="B605" s="5" t="str">
        <f t="shared" si="55"/>
        <v>I</v>
      </c>
      <c r="C605" s="43">
        <f t="shared" si="56"/>
        <v>47413.635000000002</v>
      </c>
      <c r="D605" s="21" t="str">
        <f t="shared" si="57"/>
        <v>vis</v>
      </c>
      <c r="E605" s="51" t="e">
        <f>VLOOKUP(C605,Active!C$21:E$974,3,FALSE)</f>
        <v>#N/A</v>
      </c>
      <c r="F605" s="5" t="s">
        <v>1317</v>
      </c>
      <c r="G605" s="21" t="str">
        <f t="shared" si="58"/>
        <v>47413.635</v>
      </c>
      <c r="H605" s="43">
        <f t="shared" si="59"/>
        <v>1152</v>
      </c>
      <c r="I605" s="52" t="s">
        <v>939</v>
      </c>
      <c r="J605" s="53" t="s">
        <v>940</v>
      </c>
      <c r="K605" s="52">
        <v>1152</v>
      </c>
      <c r="L605" s="52" t="s">
        <v>941</v>
      </c>
      <c r="M605" s="53" t="s">
        <v>1496</v>
      </c>
      <c r="N605" s="53"/>
      <c r="O605" s="54" t="s">
        <v>2619</v>
      </c>
      <c r="P605" s="54" t="s">
        <v>3281</v>
      </c>
    </row>
    <row r="606" spans="1:16" ht="13.5" thickBot="1" x14ac:dyDescent="0.25">
      <c r="A606" s="43" t="str">
        <f t="shared" si="54"/>
        <v> AVSJ 5.86 </v>
      </c>
      <c r="B606" s="5" t="str">
        <f t="shared" si="55"/>
        <v>I</v>
      </c>
      <c r="C606" s="43">
        <f t="shared" si="56"/>
        <v>47483.428</v>
      </c>
      <c r="D606" s="21" t="str">
        <f t="shared" si="57"/>
        <v>vis</v>
      </c>
      <c r="E606" s="51" t="e">
        <f>VLOOKUP(C606,Active!C$21:E$974,3,FALSE)</f>
        <v>#N/A</v>
      </c>
      <c r="F606" s="5" t="s">
        <v>1317</v>
      </c>
      <c r="G606" s="21" t="str">
        <f t="shared" si="58"/>
        <v>47483.428</v>
      </c>
      <c r="H606" s="43">
        <f t="shared" si="59"/>
        <v>1180</v>
      </c>
      <c r="I606" s="52" t="s">
        <v>942</v>
      </c>
      <c r="J606" s="53" t="s">
        <v>943</v>
      </c>
      <c r="K606" s="52">
        <v>1180</v>
      </c>
      <c r="L606" s="52" t="s">
        <v>2285</v>
      </c>
      <c r="M606" s="53" t="s">
        <v>1496</v>
      </c>
      <c r="N606" s="53"/>
      <c r="O606" s="54" t="s">
        <v>3284</v>
      </c>
      <c r="P606" s="54" t="s">
        <v>3281</v>
      </c>
    </row>
    <row r="607" spans="1:16" ht="13.5" thickBot="1" x14ac:dyDescent="0.25">
      <c r="A607" s="43" t="str">
        <f t="shared" si="54"/>
        <v> AVSJ 5.86 </v>
      </c>
      <c r="B607" s="5" t="str">
        <f t="shared" si="55"/>
        <v>I</v>
      </c>
      <c r="C607" s="43">
        <f t="shared" si="56"/>
        <v>47553.241000000002</v>
      </c>
      <c r="D607" s="21" t="str">
        <f t="shared" si="57"/>
        <v>vis</v>
      </c>
      <c r="E607" s="51" t="e">
        <f>VLOOKUP(C607,Active!C$21:E$974,3,FALSE)</f>
        <v>#N/A</v>
      </c>
      <c r="F607" s="5" t="s">
        <v>1317</v>
      </c>
      <c r="G607" s="21" t="str">
        <f t="shared" si="58"/>
        <v>47553.241</v>
      </c>
      <c r="H607" s="43">
        <f t="shared" si="59"/>
        <v>1208</v>
      </c>
      <c r="I607" s="52" t="s">
        <v>945</v>
      </c>
      <c r="J607" s="53" t="s">
        <v>946</v>
      </c>
      <c r="K607" s="52">
        <v>1208</v>
      </c>
      <c r="L607" s="52" t="s">
        <v>186</v>
      </c>
      <c r="M607" s="53" t="s">
        <v>1496</v>
      </c>
      <c r="N607" s="53"/>
      <c r="O607" s="54" t="s">
        <v>2619</v>
      </c>
      <c r="P607" s="54" t="s">
        <v>3281</v>
      </c>
    </row>
    <row r="608" spans="1:16" ht="13.5" thickBot="1" x14ac:dyDescent="0.25">
      <c r="A608" s="43" t="str">
        <f t="shared" si="54"/>
        <v> AVSJ 5.86 </v>
      </c>
      <c r="B608" s="5" t="str">
        <f t="shared" si="55"/>
        <v>I</v>
      </c>
      <c r="C608" s="43">
        <f t="shared" si="56"/>
        <v>47565.707999999999</v>
      </c>
      <c r="D608" s="21" t="str">
        <f t="shared" si="57"/>
        <v>vis</v>
      </c>
      <c r="E608" s="51" t="e">
        <f>VLOOKUP(C608,Active!C$21:E$974,3,FALSE)</f>
        <v>#N/A</v>
      </c>
      <c r="F608" s="5" t="s">
        <v>1317</v>
      </c>
      <c r="G608" s="21" t="str">
        <f t="shared" si="58"/>
        <v>47565.708</v>
      </c>
      <c r="H608" s="43">
        <f t="shared" si="59"/>
        <v>1213</v>
      </c>
      <c r="I608" s="52" t="s">
        <v>948</v>
      </c>
      <c r="J608" s="53" t="s">
        <v>949</v>
      </c>
      <c r="K608" s="52">
        <v>1213</v>
      </c>
      <c r="L608" s="52" t="s">
        <v>2386</v>
      </c>
      <c r="M608" s="53" t="s">
        <v>1496</v>
      </c>
      <c r="N608" s="53"/>
      <c r="O608" s="54" t="s">
        <v>3284</v>
      </c>
      <c r="P608" s="54" t="s">
        <v>3281</v>
      </c>
    </row>
    <row r="609" spans="1:16" ht="13.5" thickBot="1" x14ac:dyDescent="0.25">
      <c r="A609" s="43" t="str">
        <f t="shared" si="54"/>
        <v> BBS 13 </v>
      </c>
      <c r="B609" s="5" t="str">
        <f t="shared" si="55"/>
        <v>I</v>
      </c>
      <c r="C609" s="43">
        <f t="shared" si="56"/>
        <v>47585.648000000001</v>
      </c>
      <c r="D609" s="21" t="str">
        <f t="shared" si="57"/>
        <v>vis</v>
      </c>
      <c r="E609" s="51" t="e">
        <f>VLOOKUP(C609,Active!C$21:E$974,3,FALSE)</f>
        <v>#N/A</v>
      </c>
      <c r="F609" s="5" t="s">
        <v>1317</v>
      </c>
      <c r="G609" s="21" t="str">
        <f t="shared" si="58"/>
        <v>47585.648</v>
      </c>
      <c r="H609" s="43">
        <f t="shared" si="59"/>
        <v>1221</v>
      </c>
      <c r="I609" s="52" t="s">
        <v>950</v>
      </c>
      <c r="J609" s="53" t="s">
        <v>951</v>
      </c>
      <c r="K609" s="52">
        <v>1221</v>
      </c>
      <c r="L609" s="52" t="s">
        <v>151</v>
      </c>
      <c r="M609" s="53" t="s">
        <v>1496</v>
      </c>
      <c r="N609" s="53"/>
      <c r="O609" s="54" t="s">
        <v>2649</v>
      </c>
      <c r="P609" s="54" t="s">
        <v>3291</v>
      </c>
    </row>
    <row r="610" spans="1:16" ht="13.5" thickBot="1" x14ac:dyDescent="0.25">
      <c r="A610" s="43" t="str">
        <f t="shared" si="54"/>
        <v> JBAA 85.445 </v>
      </c>
      <c r="B610" s="5" t="str">
        <f t="shared" si="55"/>
        <v>I</v>
      </c>
      <c r="C610" s="43">
        <f t="shared" si="56"/>
        <v>47625.531000000003</v>
      </c>
      <c r="D610" s="21" t="str">
        <f t="shared" si="57"/>
        <v>vis</v>
      </c>
      <c r="E610" s="51" t="e">
        <f>VLOOKUP(C610,Active!C$21:E$974,3,FALSE)</f>
        <v>#N/A</v>
      </c>
      <c r="F610" s="5" t="s">
        <v>1317</v>
      </c>
      <c r="G610" s="21" t="str">
        <f t="shared" si="58"/>
        <v>47625.531</v>
      </c>
      <c r="H610" s="43">
        <f t="shared" si="59"/>
        <v>1237</v>
      </c>
      <c r="I610" s="52" t="s">
        <v>952</v>
      </c>
      <c r="J610" s="53" t="s">
        <v>953</v>
      </c>
      <c r="K610" s="52">
        <v>1237</v>
      </c>
      <c r="L610" s="52" t="s">
        <v>2379</v>
      </c>
      <c r="M610" s="53" t="s">
        <v>1496</v>
      </c>
      <c r="N610" s="53"/>
      <c r="O610" s="54" t="s">
        <v>3294</v>
      </c>
      <c r="P610" s="54" t="s">
        <v>3254</v>
      </c>
    </row>
    <row r="611" spans="1:16" ht="13.5" thickBot="1" x14ac:dyDescent="0.25">
      <c r="A611" s="43" t="str">
        <f t="shared" si="54"/>
        <v> JBAA 85.445 </v>
      </c>
      <c r="B611" s="5" t="str">
        <f t="shared" si="55"/>
        <v>I</v>
      </c>
      <c r="C611" s="43">
        <f t="shared" si="56"/>
        <v>47625.542000000001</v>
      </c>
      <c r="D611" s="21" t="str">
        <f t="shared" si="57"/>
        <v>vis</v>
      </c>
      <c r="E611" s="51" t="e">
        <f>VLOOKUP(C611,Active!C$21:E$974,3,FALSE)</f>
        <v>#N/A</v>
      </c>
      <c r="F611" s="5" t="s">
        <v>1317</v>
      </c>
      <c r="G611" s="21" t="str">
        <f t="shared" si="58"/>
        <v>47625.542</v>
      </c>
      <c r="H611" s="43">
        <f t="shared" si="59"/>
        <v>1237</v>
      </c>
      <c r="I611" s="52" t="s">
        <v>956</v>
      </c>
      <c r="J611" s="53" t="s">
        <v>957</v>
      </c>
      <c r="K611" s="52">
        <v>1237</v>
      </c>
      <c r="L611" s="52" t="s">
        <v>174</v>
      </c>
      <c r="M611" s="53" t="s">
        <v>1496</v>
      </c>
      <c r="N611" s="53"/>
      <c r="O611" s="54" t="s">
        <v>3297</v>
      </c>
      <c r="P611" s="54" t="s">
        <v>3254</v>
      </c>
    </row>
    <row r="612" spans="1:16" ht="13.5" thickBot="1" x14ac:dyDescent="0.25">
      <c r="A612" s="43" t="str">
        <f t="shared" si="54"/>
        <v> BBS 14 </v>
      </c>
      <c r="B612" s="5" t="str">
        <f t="shared" si="55"/>
        <v>I</v>
      </c>
      <c r="C612" s="43">
        <f t="shared" si="56"/>
        <v>47625.544000000002</v>
      </c>
      <c r="D612" s="21" t="str">
        <f t="shared" si="57"/>
        <v>vis</v>
      </c>
      <c r="E612" s="51" t="e">
        <f>VLOOKUP(C612,Active!C$21:E$974,3,FALSE)</f>
        <v>#N/A</v>
      </c>
      <c r="F612" s="5" t="s">
        <v>1317</v>
      </c>
      <c r="G612" s="21" t="str">
        <f t="shared" si="58"/>
        <v>47625.544</v>
      </c>
      <c r="H612" s="43">
        <f t="shared" si="59"/>
        <v>1237</v>
      </c>
      <c r="I612" s="52" t="s">
        <v>959</v>
      </c>
      <c r="J612" s="53" t="s">
        <v>960</v>
      </c>
      <c r="K612" s="52">
        <v>1237</v>
      </c>
      <c r="L612" s="52" t="s">
        <v>941</v>
      </c>
      <c r="M612" s="53" t="s">
        <v>1496</v>
      </c>
      <c r="N612" s="53"/>
      <c r="O612" s="54" t="s">
        <v>2649</v>
      </c>
      <c r="P612" s="54" t="s">
        <v>3300</v>
      </c>
    </row>
    <row r="613" spans="1:16" ht="13.5" thickBot="1" x14ac:dyDescent="0.25">
      <c r="A613" s="43" t="str">
        <f t="shared" si="54"/>
        <v> AVSJ 6.27 </v>
      </c>
      <c r="B613" s="5" t="str">
        <f t="shared" si="55"/>
        <v>I</v>
      </c>
      <c r="C613" s="43">
        <f t="shared" si="56"/>
        <v>47640.499000000003</v>
      </c>
      <c r="D613" s="21" t="str">
        <f t="shared" si="57"/>
        <v>vis</v>
      </c>
      <c r="E613" s="51" t="e">
        <f>VLOOKUP(C613,Active!C$21:E$974,3,FALSE)</f>
        <v>#N/A</v>
      </c>
      <c r="F613" s="5" t="s">
        <v>1317</v>
      </c>
      <c r="G613" s="21" t="str">
        <f t="shared" si="58"/>
        <v>47640.499</v>
      </c>
      <c r="H613" s="43">
        <f t="shared" si="59"/>
        <v>1243</v>
      </c>
      <c r="I613" s="52" t="s">
        <v>962</v>
      </c>
      <c r="J613" s="53" t="s">
        <v>963</v>
      </c>
      <c r="K613" s="52">
        <v>1243</v>
      </c>
      <c r="L613" s="52" t="s">
        <v>2386</v>
      </c>
      <c r="M613" s="53" t="s">
        <v>1496</v>
      </c>
      <c r="N613" s="53"/>
      <c r="O613" s="54" t="s">
        <v>2619</v>
      </c>
      <c r="P613" s="54" t="s">
        <v>3303</v>
      </c>
    </row>
    <row r="614" spans="1:16" ht="13.5" thickBot="1" x14ac:dyDescent="0.25">
      <c r="A614" s="43" t="str">
        <f t="shared" si="54"/>
        <v> JBAA 85.445 </v>
      </c>
      <c r="B614" s="5" t="str">
        <f t="shared" si="55"/>
        <v>I</v>
      </c>
      <c r="C614" s="43">
        <f t="shared" si="56"/>
        <v>47645.485999999997</v>
      </c>
      <c r="D614" s="21" t="str">
        <f t="shared" si="57"/>
        <v>vis</v>
      </c>
      <c r="E614" s="51" t="e">
        <f>VLOOKUP(C614,Active!C$21:E$974,3,FALSE)</f>
        <v>#N/A</v>
      </c>
      <c r="F614" s="5" t="s">
        <v>1317</v>
      </c>
      <c r="G614" s="21" t="str">
        <f t="shared" si="58"/>
        <v>47645.486</v>
      </c>
      <c r="H614" s="43">
        <f t="shared" si="59"/>
        <v>1245</v>
      </c>
      <c r="I614" s="52" t="s">
        <v>965</v>
      </c>
      <c r="J614" s="53" t="s">
        <v>966</v>
      </c>
      <c r="K614" s="52">
        <v>1245</v>
      </c>
      <c r="L614" s="52" t="s">
        <v>174</v>
      </c>
      <c r="M614" s="53" t="s">
        <v>1496</v>
      </c>
      <c r="N614" s="53"/>
      <c r="O614" s="54" t="s">
        <v>3294</v>
      </c>
      <c r="P614" s="54" t="s">
        <v>3254</v>
      </c>
    </row>
    <row r="615" spans="1:16" ht="13.5" thickBot="1" x14ac:dyDescent="0.25">
      <c r="A615" s="43" t="str">
        <f t="shared" si="54"/>
        <v>BAVM 28 </v>
      </c>
      <c r="B615" s="5" t="str">
        <f t="shared" si="55"/>
        <v>I</v>
      </c>
      <c r="C615" s="43">
        <f t="shared" si="56"/>
        <v>47645.49</v>
      </c>
      <c r="D615" s="21" t="str">
        <f t="shared" si="57"/>
        <v>vis</v>
      </c>
      <c r="E615" s="51" t="e">
        <f>VLOOKUP(C615,Active!C$21:E$974,3,FALSE)</f>
        <v>#N/A</v>
      </c>
      <c r="F615" s="5" t="s">
        <v>1317</v>
      </c>
      <c r="G615" s="21" t="str">
        <f t="shared" si="58"/>
        <v>47645.490</v>
      </c>
      <c r="H615" s="43">
        <f t="shared" si="59"/>
        <v>1245</v>
      </c>
      <c r="I615" s="52" t="s">
        <v>967</v>
      </c>
      <c r="J615" s="53" t="s">
        <v>968</v>
      </c>
      <c r="K615" s="52">
        <v>1245</v>
      </c>
      <c r="L615" s="52" t="s">
        <v>969</v>
      </c>
      <c r="M615" s="53" t="s">
        <v>1496</v>
      </c>
      <c r="N615" s="53"/>
      <c r="O615" s="54" t="s">
        <v>3153</v>
      </c>
      <c r="P615" s="55" t="s">
        <v>3222</v>
      </c>
    </row>
    <row r="616" spans="1:16" ht="13.5" thickBot="1" x14ac:dyDescent="0.25">
      <c r="A616" s="43" t="str">
        <f t="shared" si="54"/>
        <v> BBS 16 </v>
      </c>
      <c r="B616" s="5" t="str">
        <f t="shared" si="55"/>
        <v>I</v>
      </c>
      <c r="C616" s="43">
        <f t="shared" si="56"/>
        <v>47660.442000000003</v>
      </c>
      <c r="D616" s="21" t="str">
        <f t="shared" si="57"/>
        <v>vis</v>
      </c>
      <c r="E616" s="51" t="e">
        <f>VLOOKUP(C616,Active!C$21:E$974,3,FALSE)</f>
        <v>#N/A</v>
      </c>
      <c r="F616" s="5" t="s">
        <v>1317</v>
      </c>
      <c r="G616" s="21" t="str">
        <f t="shared" si="58"/>
        <v>47660.442</v>
      </c>
      <c r="H616" s="43">
        <f t="shared" si="59"/>
        <v>1251</v>
      </c>
      <c r="I616" s="52" t="s">
        <v>971</v>
      </c>
      <c r="J616" s="53" t="s">
        <v>972</v>
      </c>
      <c r="K616" s="52">
        <v>1251</v>
      </c>
      <c r="L616" s="52" t="s">
        <v>973</v>
      </c>
      <c r="M616" s="53" t="s">
        <v>1496</v>
      </c>
      <c r="N616" s="53"/>
      <c r="O616" s="54" t="s">
        <v>2628</v>
      </c>
      <c r="P616" s="54" t="s">
        <v>3310</v>
      </c>
    </row>
    <row r="617" spans="1:16" ht="13.5" thickBot="1" x14ac:dyDescent="0.25">
      <c r="A617" s="43" t="str">
        <f t="shared" si="54"/>
        <v> BBS 16 </v>
      </c>
      <c r="B617" s="5" t="str">
        <f t="shared" si="55"/>
        <v>I</v>
      </c>
      <c r="C617" s="43">
        <f t="shared" si="56"/>
        <v>47665.421000000002</v>
      </c>
      <c r="D617" s="21" t="str">
        <f t="shared" si="57"/>
        <v>vis</v>
      </c>
      <c r="E617" s="51" t="e">
        <f>VLOOKUP(C617,Active!C$21:E$974,3,FALSE)</f>
        <v>#N/A</v>
      </c>
      <c r="F617" s="5" t="s">
        <v>1317</v>
      </c>
      <c r="G617" s="21" t="str">
        <f t="shared" si="58"/>
        <v>47665.421</v>
      </c>
      <c r="H617" s="43">
        <f t="shared" si="59"/>
        <v>1253</v>
      </c>
      <c r="I617" s="52" t="s">
        <v>975</v>
      </c>
      <c r="J617" s="53" t="s">
        <v>976</v>
      </c>
      <c r="K617" s="52">
        <v>1253</v>
      </c>
      <c r="L617" s="52" t="s">
        <v>2285</v>
      </c>
      <c r="M617" s="53" t="s">
        <v>1496</v>
      </c>
      <c r="N617" s="53"/>
      <c r="O617" s="54" t="s">
        <v>2693</v>
      </c>
      <c r="P617" s="54" t="s">
        <v>3310</v>
      </c>
    </row>
    <row r="618" spans="1:16" ht="13.5" thickBot="1" x14ac:dyDescent="0.25">
      <c r="A618" s="43" t="str">
        <f t="shared" si="54"/>
        <v> BBS 16 </v>
      </c>
      <c r="B618" s="5" t="str">
        <f t="shared" si="55"/>
        <v>I</v>
      </c>
      <c r="C618" s="43">
        <f t="shared" si="56"/>
        <v>47712.796999999999</v>
      </c>
      <c r="D618" s="21" t="str">
        <f t="shared" si="57"/>
        <v>vis</v>
      </c>
      <c r="E618" s="51" t="e">
        <f>VLOOKUP(C618,Active!C$21:E$974,3,FALSE)</f>
        <v>#N/A</v>
      </c>
      <c r="F618" s="5" t="s">
        <v>1317</v>
      </c>
      <c r="G618" s="21" t="str">
        <f t="shared" si="58"/>
        <v>47712.797</v>
      </c>
      <c r="H618" s="43">
        <f t="shared" si="59"/>
        <v>1272</v>
      </c>
      <c r="I618" s="52" t="s">
        <v>977</v>
      </c>
      <c r="J618" s="53" t="s">
        <v>978</v>
      </c>
      <c r="K618" s="52">
        <v>1272</v>
      </c>
      <c r="L618" s="52" t="s">
        <v>186</v>
      </c>
      <c r="M618" s="53" t="s">
        <v>1496</v>
      </c>
      <c r="N618" s="53"/>
      <c r="O618" s="54" t="s">
        <v>667</v>
      </c>
      <c r="P618" s="54" t="s">
        <v>3310</v>
      </c>
    </row>
    <row r="619" spans="1:16" ht="13.5" thickBot="1" x14ac:dyDescent="0.25">
      <c r="A619" s="43" t="str">
        <f t="shared" si="54"/>
        <v> BBS 16 </v>
      </c>
      <c r="B619" s="5" t="str">
        <f t="shared" si="55"/>
        <v>I</v>
      </c>
      <c r="C619" s="43">
        <f t="shared" si="56"/>
        <v>47717.78</v>
      </c>
      <c r="D619" s="21" t="str">
        <f t="shared" si="57"/>
        <v>vis</v>
      </c>
      <c r="E619" s="51" t="e">
        <f>VLOOKUP(C619,Active!C$21:E$974,3,FALSE)</f>
        <v>#N/A</v>
      </c>
      <c r="F619" s="5" t="s">
        <v>1317</v>
      </c>
      <c r="G619" s="21" t="str">
        <f t="shared" si="58"/>
        <v>47717.780</v>
      </c>
      <c r="H619" s="43">
        <f t="shared" si="59"/>
        <v>1274</v>
      </c>
      <c r="I619" s="52" t="s">
        <v>979</v>
      </c>
      <c r="J619" s="53" t="s">
        <v>980</v>
      </c>
      <c r="K619" s="52">
        <v>1274</v>
      </c>
      <c r="L619" s="52" t="s">
        <v>151</v>
      </c>
      <c r="M619" s="53" t="s">
        <v>1496</v>
      </c>
      <c r="N619" s="53"/>
      <c r="O619" s="54" t="s">
        <v>3315</v>
      </c>
      <c r="P619" s="54" t="s">
        <v>3310</v>
      </c>
    </row>
    <row r="620" spans="1:16" ht="13.5" thickBot="1" x14ac:dyDescent="0.25">
      <c r="A620" s="43" t="str">
        <f t="shared" si="54"/>
        <v> NATR 253.173 </v>
      </c>
      <c r="B620" s="5" t="str">
        <f t="shared" si="55"/>
        <v>I</v>
      </c>
      <c r="C620" s="43">
        <f t="shared" si="56"/>
        <v>47722.769099999998</v>
      </c>
      <c r="D620" s="21" t="str">
        <f t="shared" si="57"/>
        <v>vis</v>
      </c>
      <c r="E620" s="51" t="e">
        <f>VLOOKUP(C620,Active!C$21:E$974,3,FALSE)</f>
        <v>#N/A</v>
      </c>
      <c r="F620" s="5" t="s">
        <v>1317</v>
      </c>
      <c r="G620" s="21" t="str">
        <f t="shared" si="58"/>
        <v>47722.7691</v>
      </c>
      <c r="H620" s="43">
        <f t="shared" si="59"/>
        <v>1276</v>
      </c>
      <c r="I620" s="52" t="s">
        <v>981</v>
      </c>
      <c r="J620" s="53" t="s">
        <v>982</v>
      </c>
      <c r="K620" s="52">
        <v>1276</v>
      </c>
      <c r="L620" s="52" t="s">
        <v>983</v>
      </c>
      <c r="M620" s="53" t="s">
        <v>105</v>
      </c>
      <c r="N620" s="53" t="s">
        <v>106</v>
      </c>
      <c r="O620" s="54" t="s">
        <v>3319</v>
      </c>
      <c r="P620" s="54" t="s">
        <v>3320</v>
      </c>
    </row>
    <row r="621" spans="1:16" ht="13.5" thickBot="1" x14ac:dyDescent="0.25">
      <c r="A621" s="43" t="str">
        <f t="shared" si="54"/>
        <v> BBS 17 </v>
      </c>
      <c r="B621" s="5" t="str">
        <f t="shared" si="55"/>
        <v>I</v>
      </c>
      <c r="C621" s="43">
        <f t="shared" si="56"/>
        <v>47747.7</v>
      </c>
      <c r="D621" s="21" t="str">
        <f t="shared" si="57"/>
        <v>vis</v>
      </c>
      <c r="E621" s="51" t="e">
        <f>VLOOKUP(C621,Active!C$21:E$974,3,FALSE)</f>
        <v>#N/A</v>
      </c>
      <c r="F621" s="5" t="s">
        <v>1317</v>
      </c>
      <c r="G621" s="21" t="str">
        <f t="shared" si="58"/>
        <v>47747.700</v>
      </c>
      <c r="H621" s="43">
        <f t="shared" si="59"/>
        <v>1286</v>
      </c>
      <c r="I621" s="52" t="s">
        <v>985</v>
      </c>
      <c r="J621" s="53" t="s">
        <v>986</v>
      </c>
      <c r="K621" s="52">
        <v>1286</v>
      </c>
      <c r="L621" s="52" t="s">
        <v>2386</v>
      </c>
      <c r="M621" s="53" t="s">
        <v>1496</v>
      </c>
      <c r="N621" s="53"/>
      <c r="O621" s="54" t="s">
        <v>667</v>
      </c>
      <c r="P621" s="54" t="s">
        <v>3323</v>
      </c>
    </row>
    <row r="622" spans="1:16" ht="13.5" thickBot="1" x14ac:dyDescent="0.25">
      <c r="A622" s="43" t="str">
        <f t="shared" si="54"/>
        <v> BBS 17 </v>
      </c>
      <c r="B622" s="5" t="str">
        <f t="shared" si="55"/>
        <v>I</v>
      </c>
      <c r="C622" s="43">
        <f t="shared" si="56"/>
        <v>47752.686000000002</v>
      </c>
      <c r="D622" s="21" t="str">
        <f t="shared" si="57"/>
        <v>vis</v>
      </c>
      <c r="E622" s="51" t="e">
        <f>VLOOKUP(C622,Active!C$21:E$974,3,FALSE)</f>
        <v>#N/A</v>
      </c>
      <c r="F622" s="5" t="s">
        <v>1317</v>
      </c>
      <c r="G622" s="21" t="str">
        <f t="shared" si="58"/>
        <v>47752.686</v>
      </c>
      <c r="H622" s="43">
        <f t="shared" si="59"/>
        <v>1288</v>
      </c>
      <c r="I622" s="52" t="s">
        <v>987</v>
      </c>
      <c r="J622" s="53" t="s">
        <v>988</v>
      </c>
      <c r="K622" s="52">
        <v>1288</v>
      </c>
      <c r="L622" s="52" t="s">
        <v>2386</v>
      </c>
      <c r="M622" s="53" t="s">
        <v>1496</v>
      </c>
      <c r="N622" s="53"/>
      <c r="O622" s="54" t="s">
        <v>2693</v>
      </c>
      <c r="P622" s="54" t="s">
        <v>3323</v>
      </c>
    </row>
    <row r="623" spans="1:16" ht="13.5" thickBot="1" x14ac:dyDescent="0.25">
      <c r="A623" s="43" t="str">
        <f t="shared" si="54"/>
        <v> BBS 17 </v>
      </c>
      <c r="B623" s="5" t="str">
        <f t="shared" si="55"/>
        <v>I</v>
      </c>
      <c r="C623" s="43">
        <f t="shared" si="56"/>
        <v>47757.678</v>
      </c>
      <c r="D623" s="21" t="str">
        <f t="shared" si="57"/>
        <v>vis</v>
      </c>
      <c r="E623" s="51" t="e">
        <f>VLOOKUP(C623,Active!C$21:E$974,3,FALSE)</f>
        <v>#N/A</v>
      </c>
      <c r="F623" s="5" t="s">
        <v>1317</v>
      </c>
      <c r="G623" s="21" t="str">
        <f t="shared" si="58"/>
        <v>47757.678</v>
      </c>
      <c r="H623" s="43">
        <f t="shared" si="59"/>
        <v>1290</v>
      </c>
      <c r="I623" s="52" t="s">
        <v>989</v>
      </c>
      <c r="J623" s="53" t="s">
        <v>990</v>
      </c>
      <c r="K623" s="52">
        <v>1290</v>
      </c>
      <c r="L623" s="52" t="s">
        <v>136</v>
      </c>
      <c r="M623" s="53" t="s">
        <v>1496</v>
      </c>
      <c r="N623" s="53"/>
      <c r="O623" s="54" t="s">
        <v>2649</v>
      </c>
      <c r="P623" s="54" t="s">
        <v>3323</v>
      </c>
    </row>
    <row r="624" spans="1:16" ht="13.5" thickBot="1" x14ac:dyDescent="0.25">
      <c r="A624" s="43" t="str">
        <f t="shared" si="54"/>
        <v> BBS 17 </v>
      </c>
      <c r="B624" s="5" t="str">
        <f t="shared" si="55"/>
        <v>I</v>
      </c>
      <c r="C624" s="43">
        <f t="shared" si="56"/>
        <v>47772.631000000001</v>
      </c>
      <c r="D624" s="21" t="str">
        <f t="shared" si="57"/>
        <v>vis</v>
      </c>
      <c r="E624" s="51" t="e">
        <f>VLOOKUP(C624,Active!C$21:E$974,3,FALSE)</f>
        <v>#N/A</v>
      </c>
      <c r="F624" s="5" t="s">
        <v>1317</v>
      </c>
      <c r="G624" s="21" t="str">
        <f t="shared" si="58"/>
        <v>47772.631</v>
      </c>
      <c r="H624" s="43">
        <f t="shared" si="59"/>
        <v>1296</v>
      </c>
      <c r="I624" s="52" t="s">
        <v>991</v>
      </c>
      <c r="J624" s="53" t="s">
        <v>992</v>
      </c>
      <c r="K624" s="52">
        <v>1296</v>
      </c>
      <c r="L624" s="52" t="s">
        <v>2386</v>
      </c>
      <c r="M624" s="53" t="s">
        <v>1496</v>
      </c>
      <c r="N624" s="53"/>
      <c r="O624" s="54" t="s">
        <v>2628</v>
      </c>
      <c r="P624" s="54" t="s">
        <v>3323</v>
      </c>
    </row>
    <row r="625" spans="1:16" ht="13.5" thickBot="1" x14ac:dyDescent="0.25">
      <c r="A625" s="43" t="str">
        <f t="shared" si="54"/>
        <v> BBS 17 </v>
      </c>
      <c r="B625" s="5" t="str">
        <f t="shared" si="55"/>
        <v>I</v>
      </c>
      <c r="C625" s="43">
        <f t="shared" si="56"/>
        <v>47772.635000000002</v>
      </c>
      <c r="D625" s="21" t="str">
        <f t="shared" si="57"/>
        <v>vis</v>
      </c>
      <c r="E625" s="51" t="e">
        <f>VLOOKUP(C625,Active!C$21:E$974,3,FALSE)</f>
        <v>#N/A</v>
      </c>
      <c r="F625" s="5" t="s">
        <v>1317</v>
      </c>
      <c r="G625" s="21" t="str">
        <f t="shared" si="58"/>
        <v>47772.635</v>
      </c>
      <c r="H625" s="43">
        <f t="shared" si="59"/>
        <v>1296</v>
      </c>
      <c r="I625" s="52" t="s">
        <v>993</v>
      </c>
      <c r="J625" s="53" t="s">
        <v>994</v>
      </c>
      <c r="K625" s="52">
        <v>1296</v>
      </c>
      <c r="L625" s="52" t="s">
        <v>144</v>
      </c>
      <c r="M625" s="53" t="s">
        <v>1496</v>
      </c>
      <c r="N625" s="53"/>
      <c r="O625" s="54" t="s">
        <v>667</v>
      </c>
      <c r="P625" s="54" t="s">
        <v>3323</v>
      </c>
    </row>
    <row r="626" spans="1:16" ht="13.5" thickBot="1" x14ac:dyDescent="0.25">
      <c r="A626" s="43" t="str">
        <f t="shared" si="54"/>
        <v> BBS 17 </v>
      </c>
      <c r="B626" s="5" t="str">
        <f t="shared" si="55"/>
        <v>I</v>
      </c>
      <c r="C626" s="43">
        <f t="shared" si="56"/>
        <v>47817.506999999998</v>
      </c>
      <c r="D626" s="21" t="str">
        <f t="shared" si="57"/>
        <v>vis</v>
      </c>
      <c r="E626" s="51" t="e">
        <f>VLOOKUP(C626,Active!C$21:E$974,3,FALSE)</f>
        <v>#N/A</v>
      </c>
      <c r="F626" s="5" t="s">
        <v>1317</v>
      </c>
      <c r="G626" s="21" t="str">
        <f t="shared" si="58"/>
        <v>47817.507</v>
      </c>
      <c r="H626" s="43">
        <f t="shared" si="59"/>
        <v>1314</v>
      </c>
      <c r="I626" s="52" t="s">
        <v>995</v>
      </c>
      <c r="J626" s="53" t="s">
        <v>996</v>
      </c>
      <c r="K626" s="52">
        <v>1314</v>
      </c>
      <c r="L626" s="52" t="s">
        <v>174</v>
      </c>
      <c r="M626" s="53" t="s">
        <v>1496</v>
      </c>
      <c r="N626" s="53"/>
      <c r="O626" s="54" t="s">
        <v>2649</v>
      </c>
      <c r="P626" s="54" t="s">
        <v>3323</v>
      </c>
    </row>
    <row r="627" spans="1:16" ht="13.5" thickBot="1" x14ac:dyDescent="0.25">
      <c r="A627" s="43" t="str">
        <f t="shared" si="54"/>
        <v> PASP 98.1166 </v>
      </c>
      <c r="B627" s="5" t="str">
        <f t="shared" si="55"/>
        <v>I</v>
      </c>
      <c r="C627" s="43">
        <f t="shared" si="56"/>
        <v>47827.478999999999</v>
      </c>
      <c r="D627" s="21" t="str">
        <f t="shared" si="57"/>
        <v>vis</v>
      </c>
      <c r="E627" s="51" t="e">
        <f>VLOOKUP(C627,Active!C$21:E$974,3,FALSE)</f>
        <v>#N/A</v>
      </c>
      <c r="F627" s="5" t="s">
        <v>1317</v>
      </c>
      <c r="G627" s="21" t="str">
        <f t="shared" si="58"/>
        <v>47827.479</v>
      </c>
      <c r="H627" s="43">
        <f t="shared" si="59"/>
        <v>1318</v>
      </c>
      <c r="I627" s="52" t="s">
        <v>998</v>
      </c>
      <c r="J627" s="53" t="s">
        <v>999</v>
      </c>
      <c r="K627" s="52">
        <v>1318</v>
      </c>
      <c r="L627" s="52" t="s">
        <v>174</v>
      </c>
      <c r="M627" s="53" t="s">
        <v>1496</v>
      </c>
      <c r="N627" s="53" t="s">
        <v>106</v>
      </c>
      <c r="O627" s="54" t="s">
        <v>3102</v>
      </c>
      <c r="P627" s="54" t="s">
        <v>3338</v>
      </c>
    </row>
    <row r="628" spans="1:16" ht="13.5" thickBot="1" x14ac:dyDescent="0.25">
      <c r="A628" s="43" t="str">
        <f t="shared" si="54"/>
        <v> PASP 98.1166 </v>
      </c>
      <c r="B628" s="5" t="str">
        <f t="shared" si="55"/>
        <v>I</v>
      </c>
      <c r="C628" s="43">
        <f t="shared" si="56"/>
        <v>47857.402999999998</v>
      </c>
      <c r="D628" s="21" t="str">
        <f t="shared" si="57"/>
        <v>vis</v>
      </c>
      <c r="E628" s="51" t="e">
        <f>VLOOKUP(C628,Active!C$21:E$974,3,FALSE)</f>
        <v>#N/A</v>
      </c>
      <c r="F628" s="5" t="s">
        <v>1317</v>
      </c>
      <c r="G628" s="21" t="str">
        <f t="shared" si="58"/>
        <v>47857.403</v>
      </c>
      <c r="H628" s="43">
        <f t="shared" si="59"/>
        <v>1330</v>
      </c>
      <c r="I628" s="52" t="s">
        <v>1001</v>
      </c>
      <c r="J628" s="53" t="s">
        <v>1002</v>
      </c>
      <c r="K628" s="52">
        <v>1330</v>
      </c>
      <c r="L628" s="52" t="s">
        <v>1003</v>
      </c>
      <c r="M628" s="53" t="s">
        <v>1496</v>
      </c>
      <c r="N628" s="53" t="s">
        <v>106</v>
      </c>
      <c r="O628" s="54" t="s">
        <v>3342</v>
      </c>
      <c r="P628" s="54" t="s">
        <v>3338</v>
      </c>
    </row>
    <row r="629" spans="1:16" ht="13.5" thickBot="1" x14ac:dyDescent="0.25">
      <c r="A629" s="43" t="str">
        <f t="shared" si="54"/>
        <v> PASP 98.1166 </v>
      </c>
      <c r="B629" s="5" t="str">
        <f t="shared" si="55"/>
        <v>I</v>
      </c>
      <c r="C629" s="43">
        <f t="shared" si="56"/>
        <v>47864.876400000001</v>
      </c>
      <c r="D629" s="21" t="str">
        <f t="shared" si="57"/>
        <v>vis</v>
      </c>
      <c r="E629" s="51" t="e">
        <f>VLOOKUP(C629,Active!C$21:E$974,3,FALSE)</f>
        <v>#N/A</v>
      </c>
      <c r="F629" s="5" t="s">
        <v>1317</v>
      </c>
      <c r="G629" s="21" t="str">
        <f t="shared" si="58"/>
        <v>47864.8764</v>
      </c>
      <c r="H629" s="43">
        <f t="shared" si="59"/>
        <v>1333</v>
      </c>
      <c r="I629" s="52" t="s">
        <v>1009</v>
      </c>
      <c r="J629" s="53" t="s">
        <v>1010</v>
      </c>
      <c r="K629" s="52">
        <v>1333</v>
      </c>
      <c r="L629" s="52" t="s">
        <v>1011</v>
      </c>
      <c r="M629" s="53" t="s">
        <v>105</v>
      </c>
      <c r="N629" s="53" t="s">
        <v>106</v>
      </c>
      <c r="O629" s="54" t="s">
        <v>3342</v>
      </c>
      <c r="P629" s="54" t="s">
        <v>3338</v>
      </c>
    </row>
    <row r="630" spans="1:16" ht="13.5" thickBot="1" x14ac:dyDescent="0.25">
      <c r="A630" s="43" t="str">
        <f t="shared" si="54"/>
        <v> PASP 98.1166 </v>
      </c>
      <c r="B630" s="5" t="str">
        <f t="shared" si="55"/>
        <v>I</v>
      </c>
      <c r="C630" s="43">
        <f t="shared" si="56"/>
        <v>47887.307000000001</v>
      </c>
      <c r="D630" s="21" t="str">
        <f t="shared" si="57"/>
        <v>vis</v>
      </c>
      <c r="E630" s="51" t="e">
        <f>VLOOKUP(C630,Active!C$21:E$974,3,FALSE)</f>
        <v>#N/A</v>
      </c>
      <c r="F630" s="5" t="s">
        <v>1317</v>
      </c>
      <c r="G630" s="21" t="str">
        <f t="shared" si="58"/>
        <v>47887.307</v>
      </c>
      <c r="H630" s="43">
        <f t="shared" si="59"/>
        <v>1342</v>
      </c>
      <c r="I630" s="52" t="s">
        <v>1014</v>
      </c>
      <c r="J630" s="53" t="s">
        <v>1015</v>
      </c>
      <c r="K630" s="52">
        <v>1342</v>
      </c>
      <c r="L630" s="52" t="s">
        <v>151</v>
      </c>
      <c r="M630" s="53" t="s">
        <v>1496</v>
      </c>
      <c r="N630" s="53" t="s">
        <v>106</v>
      </c>
      <c r="O630" s="54" t="s">
        <v>3342</v>
      </c>
      <c r="P630" s="54" t="s">
        <v>3338</v>
      </c>
    </row>
    <row r="631" spans="1:16" ht="13.5" thickBot="1" x14ac:dyDescent="0.25">
      <c r="A631" s="43" t="str">
        <f t="shared" si="54"/>
        <v> APJS 31.1 </v>
      </c>
      <c r="B631" s="5" t="str">
        <f t="shared" si="55"/>
        <v>I</v>
      </c>
      <c r="C631" s="43">
        <f t="shared" si="56"/>
        <v>47914.74</v>
      </c>
      <c r="D631" s="21" t="str">
        <f t="shared" si="57"/>
        <v>vis</v>
      </c>
      <c r="E631" s="51" t="e">
        <f>VLOOKUP(C631,Active!C$21:E$974,3,FALSE)</f>
        <v>#N/A</v>
      </c>
      <c r="F631" s="5" t="s">
        <v>1317</v>
      </c>
      <c r="G631" s="21" t="str">
        <f t="shared" si="58"/>
        <v>47914.740</v>
      </c>
      <c r="H631" s="43">
        <f t="shared" si="59"/>
        <v>1353</v>
      </c>
      <c r="I631" s="52" t="s">
        <v>1016</v>
      </c>
      <c r="J631" s="53" t="s">
        <v>1017</v>
      </c>
      <c r="K631" s="52">
        <v>1353</v>
      </c>
      <c r="L631" s="52" t="s">
        <v>136</v>
      </c>
      <c r="M631" s="53" t="s">
        <v>1496</v>
      </c>
      <c r="N631" s="53" t="s">
        <v>106</v>
      </c>
      <c r="O631" s="54" t="s">
        <v>3352</v>
      </c>
      <c r="P631" s="54" t="s">
        <v>3353</v>
      </c>
    </row>
    <row r="632" spans="1:16" ht="13.5" thickBot="1" x14ac:dyDescent="0.25">
      <c r="A632" s="43" t="str">
        <f t="shared" si="54"/>
        <v> PASP 98.1166 </v>
      </c>
      <c r="B632" s="5" t="str">
        <f t="shared" si="55"/>
        <v>I</v>
      </c>
      <c r="C632" s="43">
        <f t="shared" si="56"/>
        <v>47914.749000000003</v>
      </c>
      <c r="D632" s="21" t="str">
        <f t="shared" si="57"/>
        <v>vis</v>
      </c>
      <c r="E632" s="51" t="e">
        <f>VLOOKUP(C632,Active!C$21:E$974,3,FALSE)</f>
        <v>#N/A</v>
      </c>
      <c r="F632" s="5" t="s">
        <v>1317</v>
      </c>
      <c r="G632" s="21" t="str">
        <f t="shared" si="58"/>
        <v>47914.749</v>
      </c>
      <c r="H632" s="43">
        <f t="shared" si="59"/>
        <v>1353</v>
      </c>
      <c r="I632" s="52" t="s">
        <v>1018</v>
      </c>
      <c r="J632" s="53" t="s">
        <v>1019</v>
      </c>
      <c r="K632" s="52">
        <v>1353</v>
      </c>
      <c r="L632" s="52" t="s">
        <v>1020</v>
      </c>
      <c r="M632" s="53" t="s">
        <v>1496</v>
      </c>
      <c r="N632" s="53" t="s">
        <v>106</v>
      </c>
      <c r="O632" s="54" t="s">
        <v>3342</v>
      </c>
      <c r="P632" s="54" t="s">
        <v>3338</v>
      </c>
    </row>
    <row r="633" spans="1:16" ht="13.5" thickBot="1" x14ac:dyDescent="0.25">
      <c r="A633" s="43" t="str">
        <f t="shared" si="54"/>
        <v> APJS 31.1 </v>
      </c>
      <c r="B633" s="5" t="str">
        <f t="shared" si="55"/>
        <v>I</v>
      </c>
      <c r="C633" s="43">
        <f t="shared" si="56"/>
        <v>47954.622000000003</v>
      </c>
      <c r="D633" s="21" t="str">
        <f t="shared" si="57"/>
        <v>vis</v>
      </c>
      <c r="E633" s="51" t="e">
        <f>VLOOKUP(C633,Active!C$21:E$974,3,FALSE)</f>
        <v>#N/A</v>
      </c>
      <c r="F633" s="5" t="s">
        <v>1317</v>
      </c>
      <c r="G633" s="21" t="str">
        <f t="shared" si="58"/>
        <v>47954.622</v>
      </c>
      <c r="H633" s="43">
        <f t="shared" si="59"/>
        <v>1369</v>
      </c>
      <c r="I633" s="52" t="s">
        <v>1021</v>
      </c>
      <c r="J633" s="53" t="s">
        <v>1022</v>
      </c>
      <c r="K633" s="52">
        <v>1369</v>
      </c>
      <c r="L633" s="52" t="s">
        <v>186</v>
      </c>
      <c r="M633" s="53" t="s">
        <v>1496</v>
      </c>
      <c r="N633" s="53" t="s">
        <v>106</v>
      </c>
      <c r="O633" s="54" t="s">
        <v>3352</v>
      </c>
      <c r="P633" s="54" t="s">
        <v>3353</v>
      </c>
    </row>
    <row r="634" spans="1:16" ht="13.5" thickBot="1" x14ac:dyDescent="0.25">
      <c r="A634" s="43" t="str">
        <f t="shared" si="54"/>
        <v> PASP 98.1166 </v>
      </c>
      <c r="B634" s="5" t="str">
        <f t="shared" si="55"/>
        <v>I</v>
      </c>
      <c r="C634" s="43">
        <f t="shared" si="56"/>
        <v>48024.442999999999</v>
      </c>
      <c r="D634" s="21" t="str">
        <f t="shared" si="57"/>
        <v>vis</v>
      </c>
      <c r="E634" s="51" t="e">
        <f>VLOOKUP(C634,Active!C$21:E$974,3,FALSE)</f>
        <v>#N/A</v>
      </c>
      <c r="F634" s="5" t="s">
        <v>1317</v>
      </c>
      <c r="G634" s="21" t="str">
        <f t="shared" si="58"/>
        <v>48024.443</v>
      </c>
      <c r="H634" s="43">
        <f t="shared" si="59"/>
        <v>1397</v>
      </c>
      <c r="I634" s="52" t="s">
        <v>1023</v>
      </c>
      <c r="J634" s="53" t="s">
        <v>1024</v>
      </c>
      <c r="K634" s="52">
        <v>1397</v>
      </c>
      <c r="L634" s="52" t="s">
        <v>1020</v>
      </c>
      <c r="M634" s="53" t="s">
        <v>1496</v>
      </c>
      <c r="N634" s="53" t="s">
        <v>106</v>
      </c>
      <c r="O634" s="54" t="s">
        <v>3342</v>
      </c>
      <c r="P634" s="54" t="s">
        <v>3338</v>
      </c>
    </row>
    <row r="635" spans="1:16" ht="13.5" thickBot="1" x14ac:dyDescent="0.25">
      <c r="A635" s="43" t="str">
        <f t="shared" si="54"/>
        <v> PASP 91.414 </v>
      </c>
      <c r="B635" s="5" t="str">
        <f t="shared" si="55"/>
        <v>I</v>
      </c>
      <c r="C635" s="43">
        <f t="shared" si="56"/>
        <v>48066.81</v>
      </c>
      <c r="D635" s="21" t="str">
        <f t="shared" si="57"/>
        <v>vis</v>
      </c>
      <c r="E635" s="51" t="e">
        <f>VLOOKUP(C635,Active!C$21:E$974,3,FALSE)</f>
        <v>#N/A</v>
      </c>
      <c r="F635" s="5" t="s">
        <v>1317</v>
      </c>
      <c r="G635" s="21" t="str">
        <f t="shared" si="58"/>
        <v>48066.810</v>
      </c>
      <c r="H635" s="43">
        <f t="shared" si="59"/>
        <v>1414</v>
      </c>
      <c r="I635" s="52" t="s">
        <v>1026</v>
      </c>
      <c r="J635" s="53" t="s">
        <v>1027</v>
      </c>
      <c r="K635" s="52">
        <v>1414</v>
      </c>
      <c r="L635" s="52" t="s">
        <v>2386</v>
      </c>
      <c r="M635" s="53" t="s">
        <v>1496</v>
      </c>
      <c r="N635" s="53" t="s">
        <v>106</v>
      </c>
      <c r="O635" s="54" t="s">
        <v>107</v>
      </c>
      <c r="P635" s="54" t="s">
        <v>3366</v>
      </c>
    </row>
    <row r="636" spans="1:16" ht="13.5" thickBot="1" x14ac:dyDescent="0.25">
      <c r="A636" s="43" t="str">
        <f t="shared" si="54"/>
        <v> PASP 91.414 </v>
      </c>
      <c r="B636" s="5" t="str">
        <f t="shared" si="55"/>
        <v>I</v>
      </c>
      <c r="C636" s="43">
        <f t="shared" si="56"/>
        <v>48086.756999999998</v>
      </c>
      <c r="D636" s="21" t="str">
        <f t="shared" si="57"/>
        <v>vis</v>
      </c>
      <c r="E636" s="51" t="e">
        <f>VLOOKUP(C636,Active!C$21:E$974,3,FALSE)</f>
        <v>#N/A</v>
      </c>
      <c r="F636" s="5" t="s">
        <v>1317</v>
      </c>
      <c r="G636" s="21" t="str">
        <f t="shared" si="58"/>
        <v>48086.757</v>
      </c>
      <c r="H636" s="43">
        <f t="shared" si="59"/>
        <v>1422</v>
      </c>
      <c r="I636" s="52" t="s">
        <v>1028</v>
      </c>
      <c r="J636" s="53" t="s">
        <v>1029</v>
      </c>
      <c r="K636" s="52">
        <v>1422</v>
      </c>
      <c r="L636" s="52" t="s">
        <v>167</v>
      </c>
      <c r="M636" s="53" t="s">
        <v>1496</v>
      </c>
      <c r="N636" s="53" t="s">
        <v>106</v>
      </c>
      <c r="O636" s="54" t="s">
        <v>3369</v>
      </c>
      <c r="P636" s="54" t="s">
        <v>3366</v>
      </c>
    </row>
    <row r="637" spans="1:16" ht="13.5" thickBot="1" x14ac:dyDescent="0.25">
      <c r="A637" s="43" t="str">
        <f t="shared" si="54"/>
        <v> APJS 31.1 </v>
      </c>
      <c r="B637" s="5" t="str">
        <f t="shared" si="55"/>
        <v>I</v>
      </c>
      <c r="C637" s="43">
        <f t="shared" si="56"/>
        <v>48171.534</v>
      </c>
      <c r="D637" s="21" t="str">
        <f t="shared" si="57"/>
        <v>vis</v>
      </c>
      <c r="E637" s="51" t="e">
        <f>VLOOKUP(C637,Active!C$21:E$974,3,FALSE)</f>
        <v>#N/A</v>
      </c>
      <c r="F637" s="5" t="s">
        <v>1317</v>
      </c>
      <c r="G637" s="21" t="str">
        <f t="shared" si="58"/>
        <v>48171.534</v>
      </c>
      <c r="H637" s="43">
        <f t="shared" si="59"/>
        <v>1456</v>
      </c>
      <c r="I637" s="52" t="s">
        <v>1031</v>
      </c>
      <c r="J637" s="53" t="s">
        <v>1032</v>
      </c>
      <c r="K637" s="52">
        <v>1456</v>
      </c>
      <c r="L637" s="52" t="s">
        <v>1033</v>
      </c>
      <c r="M637" s="53" t="s">
        <v>1496</v>
      </c>
      <c r="N637" s="53" t="s">
        <v>106</v>
      </c>
      <c r="O637" s="54" t="s">
        <v>3352</v>
      </c>
      <c r="P637" s="54" t="s">
        <v>3353</v>
      </c>
    </row>
    <row r="638" spans="1:16" ht="13.5" thickBot="1" x14ac:dyDescent="0.25">
      <c r="A638" s="43" t="str">
        <f t="shared" si="54"/>
        <v> AVSJ 6.27 </v>
      </c>
      <c r="B638" s="5" t="str">
        <f t="shared" si="55"/>
        <v>I</v>
      </c>
      <c r="C638" s="43">
        <f t="shared" si="56"/>
        <v>48256.290999999997</v>
      </c>
      <c r="D638" s="21" t="str">
        <f t="shared" si="57"/>
        <v>vis</v>
      </c>
      <c r="E638" s="51" t="e">
        <f>VLOOKUP(C638,Active!C$21:E$974,3,FALSE)</f>
        <v>#N/A</v>
      </c>
      <c r="F638" s="5" t="s">
        <v>1317</v>
      </c>
      <c r="G638" s="21" t="str">
        <f t="shared" si="58"/>
        <v>48256.291</v>
      </c>
      <c r="H638" s="43">
        <f t="shared" si="59"/>
        <v>1490</v>
      </c>
      <c r="I638" s="52" t="s">
        <v>1035</v>
      </c>
      <c r="J638" s="53" t="s">
        <v>1036</v>
      </c>
      <c r="K638" s="52">
        <v>1490</v>
      </c>
      <c r="L638" s="52" t="s">
        <v>1003</v>
      </c>
      <c r="M638" s="53" t="s">
        <v>1496</v>
      </c>
      <c r="N638" s="53"/>
      <c r="O638" s="54" t="s">
        <v>3375</v>
      </c>
      <c r="P638" s="54" t="s">
        <v>3303</v>
      </c>
    </row>
    <row r="639" spans="1:16" ht="13.5" thickBot="1" x14ac:dyDescent="0.25">
      <c r="A639" s="43" t="str">
        <f t="shared" si="54"/>
        <v> PASP 91.414 </v>
      </c>
      <c r="B639" s="5" t="str">
        <f t="shared" si="55"/>
        <v>I</v>
      </c>
      <c r="C639" s="43">
        <f t="shared" si="56"/>
        <v>48308.646999999997</v>
      </c>
      <c r="D639" s="21" t="str">
        <f t="shared" si="57"/>
        <v>vis</v>
      </c>
      <c r="E639" s="51" t="e">
        <f>VLOOKUP(C639,Active!C$21:E$974,3,FALSE)</f>
        <v>#N/A</v>
      </c>
      <c r="F639" s="5" t="s">
        <v>1317</v>
      </c>
      <c r="G639" s="21" t="str">
        <f t="shared" si="58"/>
        <v>48308.647</v>
      </c>
      <c r="H639" s="43">
        <f t="shared" si="59"/>
        <v>1511</v>
      </c>
      <c r="I639" s="52" t="s">
        <v>1038</v>
      </c>
      <c r="J639" s="53" t="s">
        <v>1039</v>
      </c>
      <c r="K639" s="52">
        <v>1511</v>
      </c>
      <c r="L639" s="52" t="s">
        <v>133</v>
      </c>
      <c r="M639" s="53" t="s">
        <v>1496</v>
      </c>
      <c r="N639" s="53" t="s">
        <v>106</v>
      </c>
      <c r="O639" s="54" t="s">
        <v>3379</v>
      </c>
      <c r="P639" s="54" t="s">
        <v>3366</v>
      </c>
    </row>
    <row r="640" spans="1:16" ht="13.5" thickBot="1" x14ac:dyDescent="0.25">
      <c r="A640" s="43" t="str">
        <f t="shared" si="54"/>
        <v> AVSJ 6.27 </v>
      </c>
      <c r="B640" s="5" t="str">
        <f t="shared" si="55"/>
        <v>I</v>
      </c>
      <c r="C640" s="43">
        <f t="shared" si="56"/>
        <v>48348.529000000002</v>
      </c>
      <c r="D640" s="21" t="str">
        <f t="shared" si="57"/>
        <v>vis</v>
      </c>
      <c r="E640" s="51" t="e">
        <f>VLOOKUP(C640,Active!C$21:E$974,3,FALSE)</f>
        <v>#N/A</v>
      </c>
      <c r="F640" s="5" t="s">
        <v>1317</v>
      </c>
      <c r="G640" s="21" t="str">
        <f t="shared" si="58"/>
        <v>48348.529</v>
      </c>
      <c r="H640" s="43">
        <f t="shared" si="59"/>
        <v>1527</v>
      </c>
      <c r="I640" s="52" t="s">
        <v>1040</v>
      </c>
      <c r="J640" s="53" t="s">
        <v>1041</v>
      </c>
      <c r="K640" s="52">
        <v>1527</v>
      </c>
      <c r="L640" s="52" t="s">
        <v>144</v>
      </c>
      <c r="M640" s="53" t="s">
        <v>1496</v>
      </c>
      <c r="N640" s="53"/>
      <c r="O640" s="54" t="s">
        <v>3375</v>
      </c>
      <c r="P640" s="54" t="s">
        <v>3303</v>
      </c>
    </row>
    <row r="641" spans="1:16" ht="13.5" thickBot="1" x14ac:dyDescent="0.25">
      <c r="A641" s="43" t="str">
        <f t="shared" si="54"/>
        <v> AVSJ 6.27 </v>
      </c>
      <c r="B641" s="5" t="str">
        <f t="shared" si="55"/>
        <v>I</v>
      </c>
      <c r="C641" s="43">
        <f t="shared" si="56"/>
        <v>48373.461000000003</v>
      </c>
      <c r="D641" s="21" t="str">
        <f t="shared" si="57"/>
        <v>vis</v>
      </c>
      <c r="E641" s="51" t="e">
        <f>VLOOKUP(C641,Active!C$21:E$974,3,FALSE)</f>
        <v>#N/A</v>
      </c>
      <c r="F641" s="5" t="s">
        <v>1317</v>
      </c>
      <c r="G641" s="21" t="str">
        <f t="shared" si="58"/>
        <v>48373.461</v>
      </c>
      <c r="H641" s="43">
        <f t="shared" si="59"/>
        <v>1537</v>
      </c>
      <c r="I641" s="52" t="s">
        <v>1043</v>
      </c>
      <c r="J641" s="53" t="s">
        <v>1044</v>
      </c>
      <c r="K641" s="52">
        <v>1537</v>
      </c>
      <c r="L641" s="52" t="s">
        <v>136</v>
      </c>
      <c r="M641" s="53" t="s">
        <v>1496</v>
      </c>
      <c r="N641" s="53"/>
      <c r="O641" s="54" t="s">
        <v>3375</v>
      </c>
      <c r="P641" s="54" t="s">
        <v>3303</v>
      </c>
    </row>
    <row r="642" spans="1:16" ht="13.5" thickBot="1" x14ac:dyDescent="0.25">
      <c r="A642" s="43" t="str">
        <f t="shared" si="54"/>
        <v> AVSJ 6.27 </v>
      </c>
      <c r="B642" s="5" t="str">
        <f t="shared" si="55"/>
        <v>I</v>
      </c>
      <c r="C642" s="43">
        <f t="shared" si="56"/>
        <v>48415.841999999997</v>
      </c>
      <c r="D642" s="21" t="str">
        <f t="shared" si="57"/>
        <v>vis</v>
      </c>
      <c r="E642" s="51" t="e">
        <f>VLOOKUP(C642,Active!C$21:E$974,3,FALSE)</f>
        <v>#N/A</v>
      </c>
      <c r="F642" s="5" t="s">
        <v>1317</v>
      </c>
      <c r="G642" s="21" t="str">
        <f t="shared" si="58"/>
        <v>48415.842</v>
      </c>
      <c r="H642" s="43">
        <f t="shared" si="59"/>
        <v>1554</v>
      </c>
      <c r="I642" s="52" t="s">
        <v>1046</v>
      </c>
      <c r="J642" s="53" t="s">
        <v>1047</v>
      </c>
      <c r="K642" s="52">
        <v>1554</v>
      </c>
      <c r="L642" s="52" t="s">
        <v>969</v>
      </c>
      <c r="M642" s="53" t="s">
        <v>1496</v>
      </c>
      <c r="N642" s="53"/>
      <c r="O642" s="54" t="s">
        <v>2619</v>
      </c>
      <c r="P642" s="54" t="s">
        <v>3303</v>
      </c>
    </row>
    <row r="643" spans="1:16" ht="13.5" thickBot="1" x14ac:dyDescent="0.25">
      <c r="A643" s="43" t="str">
        <f t="shared" si="54"/>
        <v> PASP 91.414 </v>
      </c>
      <c r="B643" s="5" t="str">
        <f t="shared" si="55"/>
        <v>I</v>
      </c>
      <c r="C643" s="43">
        <f t="shared" si="56"/>
        <v>48480.667000000001</v>
      </c>
      <c r="D643" s="21" t="str">
        <f t="shared" si="57"/>
        <v>vis</v>
      </c>
      <c r="E643" s="51" t="e">
        <f>VLOOKUP(C643,Active!C$21:E$974,3,FALSE)</f>
        <v>#N/A</v>
      </c>
      <c r="F643" s="5" t="s">
        <v>1317</v>
      </c>
      <c r="G643" s="21" t="str">
        <f t="shared" si="58"/>
        <v>48480.667</v>
      </c>
      <c r="H643" s="43">
        <f t="shared" si="59"/>
        <v>1580</v>
      </c>
      <c r="I643" s="52" t="s">
        <v>1048</v>
      </c>
      <c r="J643" s="53" t="s">
        <v>1049</v>
      </c>
      <c r="K643" s="52">
        <v>1580</v>
      </c>
      <c r="L643" s="52" t="s">
        <v>133</v>
      </c>
      <c r="M643" s="53" t="s">
        <v>1496</v>
      </c>
      <c r="N643" s="53" t="s">
        <v>106</v>
      </c>
      <c r="O643" s="54" t="s">
        <v>3379</v>
      </c>
      <c r="P643" s="54" t="s">
        <v>3366</v>
      </c>
    </row>
    <row r="644" spans="1:16" ht="13.5" thickBot="1" x14ac:dyDescent="0.25">
      <c r="A644" s="43" t="str">
        <f t="shared" si="54"/>
        <v> AVSJ 6.27 </v>
      </c>
      <c r="B644" s="5" t="str">
        <f t="shared" si="55"/>
        <v>I</v>
      </c>
      <c r="C644" s="43">
        <f t="shared" si="56"/>
        <v>48480.667000000001</v>
      </c>
      <c r="D644" s="21" t="str">
        <f t="shared" si="57"/>
        <v>vis</v>
      </c>
      <c r="E644" s="51" t="e">
        <f>VLOOKUP(C644,Active!C$21:E$974,3,FALSE)</f>
        <v>#N/A</v>
      </c>
      <c r="F644" s="5" t="s">
        <v>1317</v>
      </c>
      <c r="G644" s="21" t="str">
        <f t="shared" si="58"/>
        <v>48480.667</v>
      </c>
      <c r="H644" s="43">
        <f t="shared" si="59"/>
        <v>1580</v>
      </c>
      <c r="I644" s="52" t="s">
        <v>1048</v>
      </c>
      <c r="J644" s="53" t="s">
        <v>1049</v>
      </c>
      <c r="K644" s="52">
        <v>1580</v>
      </c>
      <c r="L644" s="52" t="s">
        <v>133</v>
      </c>
      <c r="M644" s="53" t="s">
        <v>1496</v>
      </c>
      <c r="N644" s="53"/>
      <c r="O644" s="54" t="s">
        <v>3390</v>
      </c>
      <c r="P644" s="54" t="s">
        <v>3303</v>
      </c>
    </row>
    <row r="645" spans="1:16" ht="13.5" thickBot="1" x14ac:dyDescent="0.25">
      <c r="A645" s="43" t="str">
        <f t="shared" si="54"/>
        <v> AVSJ 6.27 </v>
      </c>
      <c r="B645" s="5" t="str">
        <f t="shared" si="55"/>
        <v>I</v>
      </c>
      <c r="C645" s="43">
        <f t="shared" si="56"/>
        <v>48480.67</v>
      </c>
      <c r="D645" s="21" t="str">
        <f t="shared" si="57"/>
        <v>vis</v>
      </c>
      <c r="E645" s="51" t="e">
        <f>VLOOKUP(C645,Active!C$21:E$974,3,FALSE)</f>
        <v>#N/A</v>
      </c>
      <c r="F645" s="5" t="s">
        <v>1317</v>
      </c>
      <c r="G645" s="21" t="str">
        <f t="shared" si="58"/>
        <v>48480.670</v>
      </c>
      <c r="H645" s="43">
        <f t="shared" si="59"/>
        <v>1580</v>
      </c>
      <c r="I645" s="52" t="s">
        <v>1050</v>
      </c>
      <c r="J645" s="53" t="s">
        <v>1051</v>
      </c>
      <c r="K645" s="52">
        <v>1580</v>
      </c>
      <c r="L645" s="52" t="s">
        <v>1052</v>
      </c>
      <c r="M645" s="53" t="s">
        <v>1496</v>
      </c>
      <c r="N645" s="53"/>
      <c r="O645" s="54" t="s">
        <v>796</v>
      </c>
      <c r="P645" s="54" t="s">
        <v>3303</v>
      </c>
    </row>
    <row r="646" spans="1:16" ht="13.5" thickBot="1" x14ac:dyDescent="0.25">
      <c r="A646" s="43" t="str">
        <f t="shared" si="54"/>
        <v> APJ 204.141 </v>
      </c>
      <c r="B646" s="5" t="str">
        <f t="shared" si="55"/>
        <v>I</v>
      </c>
      <c r="C646" s="43">
        <f t="shared" si="56"/>
        <v>48555.453999999998</v>
      </c>
      <c r="D646" s="21" t="str">
        <f t="shared" si="57"/>
        <v>vis</v>
      </c>
      <c r="E646" s="51" t="e">
        <f>VLOOKUP(C646,Active!C$21:E$974,3,FALSE)</f>
        <v>#N/A</v>
      </c>
      <c r="F646" s="5" t="s">
        <v>1317</v>
      </c>
      <c r="G646" s="21" t="str">
        <f t="shared" si="58"/>
        <v>48555.454</v>
      </c>
      <c r="H646" s="43">
        <f t="shared" si="59"/>
        <v>1610</v>
      </c>
      <c r="I646" s="52" t="s">
        <v>1054</v>
      </c>
      <c r="J646" s="53" t="s">
        <v>1055</v>
      </c>
      <c r="K646" s="52">
        <v>1610</v>
      </c>
      <c r="L646" s="52" t="s">
        <v>136</v>
      </c>
      <c r="M646" s="53" t="s">
        <v>1496</v>
      </c>
      <c r="N646" s="53" t="s">
        <v>106</v>
      </c>
      <c r="O646" s="54" t="s">
        <v>3352</v>
      </c>
      <c r="P646" s="54" t="s">
        <v>3396</v>
      </c>
    </row>
    <row r="647" spans="1:16" ht="13.5" thickBot="1" x14ac:dyDescent="0.25">
      <c r="A647" s="43" t="str">
        <f t="shared" si="54"/>
        <v> AVSJ 6.27 </v>
      </c>
      <c r="B647" s="5" t="str">
        <f t="shared" si="55"/>
        <v>I</v>
      </c>
      <c r="C647" s="43">
        <f t="shared" si="56"/>
        <v>48555.457999999999</v>
      </c>
      <c r="D647" s="21" t="str">
        <f t="shared" si="57"/>
        <v>vis</v>
      </c>
      <c r="E647" s="51" t="e">
        <f>VLOOKUP(C647,Active!C$21:E$974,3,FALSE)</f>
        <v>#N/A</v>
      </c>
      <c r="F647" s="5" t="s">
        <v>1317</v>
      </c>
      <c r="G647" s="21" t="str">
        <f t="shared" si="58"/>
        <v>48555.458</v>
      </c>
      <c r="H647" s="43">
        <f t="shared" si="59"/>
        <v>1610</v>
      </c>
      <c r="I647" s="52" t="s">
        <v>1058</v>
      </c>
      <c r="J647" s="53" t="s">
        <v>1059</v>
      </c>
      <c r="K647" s="52">
        <v>1610</v>
      </c>
      <c r="L647" s="52" t="s">
        <v>1006</v>
      </c>
      <c r="M647" s="53" t="s">
        <v>1496</v>
      </c>
      <c r="N647" s="53"/>
      <c r="O647" s="54" t="s">
        <v>796</v>
      </c>
      <c r="P647" s="54" t="s">
        <v>3303</v>
      </c>
    </row>
    <row r="648" spans="1:16" ht="13.5" thickBot="1" x14ac:dyDescent="0.25">
      <c r="A648" s="43" t="str">
        <f t="shared" si="54"/>
        <v> AVSJ 6.27 </v>
      </c>
      <c r="B648" s="5" t="str">
        <f t="shared" si="55"/>
        <v>I</v>
      </c>
      <c r="C648" s="43">
        <f t="shared" si="56"/>
        <v>48555.466</v>
      </c>
      <c r="D648" s="21" t="str">
        <f t="shared" si="57"/>
        <v>vis</v>
      </c>
      <c r="E648" s="51" t="e">
        <f>VLOOKUP(C648,Active!C$21:E$974,3,FALSE)</f>
        <v>#N/A</v>
      </c>
      <c r="F648" s="5" t="s">
        <v>1317</v>
      </c>
      <c r="G648" s="21" t="str">
        <f t="shared" si="58"/>
        <v>48555.466</v>
      </c>
      <c r="H648" s="43">
        <f t="shared" si="59"/>
        <v>1610</v>
      </c>
      <c r="I648" s="52" t="s">
        <v>1060</v>
      </c>
      <c r="J648" s="53" t="s">
        <v>1061</v>
      </c>
      <c r="K648" s="52">
        <v>1610</v>
      </c>
      <c r="L648" s="52" t="s">
        <v>1062</v>
      </c>
      <c r="M648" s="53" t="s">
        <v>1496</v>
      </c>
      <c r="N648" s="53"/>
      <c r="O648" s="54" t="s">
        <v>2619</v>
      </c>
      <c r="P648" s="54" t="s">
        <v>3303</v>
      </c>
    </row>
    <row r="649" spans="1:16" ht="13.5" thickBot="1" x14ac:dyDescent="0.25">
      <c r="A649" s="43" t="str">
        <f t="shared" si="54"/>
        <v> AVSJ 6.27 </v>
      </c>
      <c r="B649" s="5" t="str">
        <f t="shared" si="55"/>
        <v>I</v>
      </c>
      <c r="C649" s="43">
        <f t="shared" si="56"/>
        <v>48555.476999999999</v>
      </c>
      <c r="D649" s="21" t="str">
        <f t="shared" si="57"/>
        <v>vis</v>
      </c>
      <c r="E649" s="51" t="e">
        <f>VLOOKUP(C649,Active!C$21:E$974,3,FALSE)</f>
        <v>#N/A</v>
      </c>
      <c r="F649" s="5" t="s">
        <v>1317</v>
      </c>
      <c r="G649" s="21" t="str">
        <f t="shared" si="58"/>
        <v>48555.477</v>
      </c>
      <c r="H649" s="43">
        <f t="shared" si="59"/>
        <v>1610</v>
      </c>
      <c r="I649" s="52" t="s">
        <v>1064</v>
      </c>
      <c r="J649" s="53" t="s">
        <v>1065</v>
      </c>
      <c r="K649" s="52">
        <v>1610</v>
      </c>
      <c r="L649" s="52" t="s">
        <v>1066</v>
      </c>
      <c r="M649" s="53" t="s">
        <v>1496</v>
      </c>
      <c r="N649" s="53"/>
      <c r="O649" s="54" t="s">
        <v>3390</v>
      </c>
      <c r="P649" s="54" t="s">
        <v>3303</v>
      </c>
    </row>
    <row r="650" spans="1:16" ht="13.5" thickBot="1" x14ac:dyDescent="0.25">
      <c r="A650" s="43" t="str">
        <f t="shared" si="54"/>
        <v> AVSJ 6.27 </v>
      </c>
      <c r="B650" s="5" t="str">
        <f t="shared" si="55"/>
        <v>I</v>
      </c>
      <c r="C650" s="43">
        <f t="shared" si="56"/>
        <v>48555.483999999997</v>
      </c>
      <c r="D650" s="21" t="str">
        <f t="shared" si="57"/>
        <v>vis</v>
      </c>
      <c r="E650" s="51" t="e">
        <f>VLOOKUP(C650,Active!C$21:E$974,3,FALSE)</f>
        <v>#N/A</v>
      </c>
      <c r="F650" s="5" t="s">
        <v>1317</v>
      </c>
      <c r="G650" s="21" t="str">
        <f t="shared" si="58"/>
        <v>48555.484</v>
      </c>
      <c r="H650" s="43">
        <f t="shared" si="59"/>
        <v>1610</v>
      </c>
      <c r="I650" s="52" t="s">
        <v>1068</v>
      </c>
      <c r="J650" s="53" t="s">
        <v>1069</v>
      </c>
      <c r="K650" s="52">
        <v>1610</v>
      </c>
      <c r="L650" s="52" t="s">
        <v>1070</v>
      </c>
      <c r="M650" s="53" t="s">
        <v>1496</v>
      </c>
      <c r="N650" s="53"/>
      <c r="O650" s="54" t="s">
        <v>2619</v>
      </c>
      <c r="P650" s="54" t="s">
        <v>3303</v>
      </c>
    </row>
    <row r="651" spans="1:16" ht="13.5" thickBot="1" x14ac:dyDescent="0.25">
      <c r="A651" s="43" t="str">
        <f t="shared" ref="A651:A714" si="60">P651</f>
        <v>IBVS 1249 </v>
      </c>
      <c r="B651" s="5" t="str">
        <f t="shared" ref="B651:B714" si="61">IF(H651=INT(H651),"I","II")</f>
        <v>I</v>
      </c>
      <c r="C651" s="43">
        <f t="shared" ref="C651:C714" si="62">1*G651</f>
        <v>48562.938699999999</v>
      </c>
      <c r="D651" s="21" t="str">
        <f t="shared" ref="D651:D714" si="63">VLOOKUP(F651,I$1:J$5,2,FALSE)</f>
        <v>vis</v>
      </c>
      <c r="E651" s="51" t="e">
        <f>VLOOKUP(C651,Active!C$21:E$974,3,FALSE)</f>
        <v>#N/A</v>
      </c>
      <c r="F651" s="5" t="s">
        <v>1317</v>
      </c>
      <c r="G651" s="21" t="str">
        <f t="shared" ref="G651:G714" si="64">MID(I651,3,LEN(I651)-3)</f>
        <v>48562.9387</v>
      </c>
      <c r="H651" s="43">
        <f t="shared" ref="H651:H714" si="65">1*K651</f>
        <v>1613</v>
      </c>
      <c r="I651" s="52" t="s">
        <v>1072</v>
      </c>
      <c r="J651" s="53" t="s">
        <v>1073</v>
      </c>
      <c r="K651" s="52">
        <v>1613</v>
      </c>
      <c r="L651" s="52" t="s">
        <v>1074</v>
      </c>
      <c r="M651" s="53" t="s">
        <v>105</v>
      </c>
      <c r="N651" s="53"/>
      <c r="O651" s="54" t="s">
        <v>3405</v>
      </c>
      <c r="P651" s="55" t="s">
        <v>3406</v>
      </c>
    </row>
    <row r="652" spans="1:16" ht="13.5" thickBot="1" x14ac:dyDescent="0.25">
      <c r="A652" s="43" t="str">
        <f t="shared" si="60"/>
        <v> BBS 20 </v>
      </c>
      <c r="B652" s="5" t="str">
        <f t="shared" si="61"/>
        <v>I</v>
      </c>
      <c r="C652" s="43">
        <f t="shared" si="62"/>
        <v>48567.924099999997</v>
      </c>
      <c r="D652" s="21" t="str">
        <f t="shared" si="63"/>
        <v>vis</v>
      </c>
      <c r="E652" s="51" t="e">
        <f>VLOOKUP(C652,Active!C$21:E$974,3,FALSE)</f>
        <v>#N/A</v>
      </c>
      <c r="F652" s="5" t="s">
        <v>1317</v>
      </c>
      <c r="G652" s="21" t="str">
        <f t="shared" si="64"/>
        <v>48567.9241</v>
      </c>
      <c r="H652" s="43">
        <f t="shared" si="65"/>
        <v>1615</v>
      </c>
      <c r="I652" s="52" t="s">
        <v>1076</v>
      </c>
      <c r="J652" s="53" t="s">
        <v>1077</v>
      </c>
      <c r="K652" s="52">
        <v>1615</v>
      </c>
      <c r="L652" s="52" t="s">
        <v>1078</v>
      </c>
      <c r="M652" s="53" t="s">
        <v>105</v>
      </c>
      <c r="N652" s="53"/>
      <c r="O652" s="54" t="s">
        <v>2649</v>
      </c>
      <c r="P652" s="54" t="s">
        <v>3409</v>
      </c>
    </row>
    <row r="653" spans="1:16" ht="13.5" thickBot="1" x14ac:dyDescent="0.25">
      <c r="A653" s="43" t="str">
        <f t="shared" si="60"/>
        <v> BBS 21 </v>
      </c>
      <c r="B653" s="5" t="str">
        <f t="shared" si="61"/>
        <v>I</v>
      </c>
      <c r="C653" s="43">
        <f t="shared" si="62"/>
        <v>48620.277000000002</v>
      </c>
      <c r="D653" s="21" t="str">
        <f t="shared" si="63"/>
        <v>vis</v>
      </c>
      <c r="E653" s="51" t="e">
        <f>VLOOKUP(C653,Active!C$21:E$974,3,FALSE)</f>
        <v>#N/A</v>
      </c>
      <c r="F653" s="5" t="s">
        <v>1317</v>
      </c>
      <c r="G653" s="21" t="str">
        <f t="shared" si="64"/>
        <v>48620.277</v>
      </c>
      <c r="H653" s="43">
        <f t="shared" si="65"/>
        <v>1636</v>
      </c>
      <c r="I653" s="52" t="s">
        <v>1079</v>
      </c>
      <c r="J653" s="53" t="s">
        <v>1080</v>
      </c>
      <c r="K653" s="52">
        <v>1636</v>
      </c>
      <c r="L653" s="52" t="s">
        <v>1006</v>
      </c>
      <c r="M653" s="53" t="s">
        <v>1496</v>
      </c>
      <c r="N653" s="53"/>
      <c r="O653" s="54" t="s">
        <v>2649</v>
      </c>
      <c r="P653" s="54" t="s">
        <v>3412</v>
      </c>
    </row>
    <row r="654" spans="1:16" ht="13.5" thickBot="1" x14ac:dyDescent="0.25">
      <c r="A654" s="43" t="str">
        <f t="shared" si="60"/>
        <v>IBVS 1163 </v>
      </c>
      <c r="B654" s="5" t="str">
        <f t="shared" si="61"/>
        <v>I</v>
      </c>
      <c r="C654" s="43">
        <f t="shared" si="62"/>
        <v>48652.686999999998</v>
      </c>
      <c r="D654" s="21" t="str">
        <f t="shared" si="63"/>
        <v>vis</v>
      </c>
      <c r="E654" s="51" t="e">
        <f>VLOOKUP(C654,Active!C$21:E$974,3,FALSE)</f>
        <v>#N/A</v>
      </c>
      <c r="F654" s="5" t="s">
        <v>1317</v>
      </c>
      <c r="G654" s="21" t="str">
        <f t="shared" si="64"/>
        <v>48652.687</v>
      </c>
      <c r="H654" s="43">
        <f t="shared" si="65"/>
        <v>1649</v>
      </c>
      <c r="I654" s="52" t="s">
        <v>1082</v>
      </c>
      <c r="J654" s="53" t="s">
        <v>1083</v>
      </c>
      <c r="K654" s="52">
        <v>1649</v>
      </c>
      <c r="L654" s="52" t="s">
        <v>133</v>
      </c>
      <c r="M654" s="53" t="s">
        <v>1496</v>
      </c>
      <c r="N654" s="53" t="s">
        <v>106</v>
      </c>
      <c r="O654" s="54" t="s">
        <v>3415</v>
      </c>
      <c r="P654" s="55" t="s">
        <v>3416</v>
      </c>
    </row>
    <row r="655" spans="1:16" ht="13.5" thickBot="1" x14ac:dyDescent="0.25">
      <c r="A655" s="43" t="str">
        <f t="shared" si="60"/>
        <v> AC 882.5 </v>
      </c>
      <c r="B655" s="5" t="str">
        <f t="shared" si="61"/>
        <v>I</v>
      </c>
      <c r="C655" s="43">
        <f t="shared" si="62"/>
        <v>48662.665999999997</v>
      </c>
      <c r="D655" s="21" t="str">
        <f t="shared" si="63"/>
        <v>vis</v>
      </c>
      <c r="E655" s="51" t="e">
        <f>VLOOKUP(C655,Active!C$21:E$974,3,FALSE)</f>
        <v>#N/A</v>
      </c>
      <c r="F655" s="5" t="s">
        <v>1317</v>
      </c>
      <c r="G655" s="21" t="str">
        <f t="shared" si="64"/>
        <v>48662.666</v>
      </c>
      <c r="H655" s="43">
        <f t="shared" si="65"/>
        <v>1653</v>
      </c>
      <c r="I655" s="52" t="s">
        <v>1085</v>
      </c>
      <c r="J655" s="53" t="s">
        <v>1086</v>
      </c>
      <c r="K655" s="52">
        <v>1653</v>
      </c>
      <c r="L655" s="52" t="s">
        <v>156</v>
      </c>
      <c r="M655" s="53" t="s">
        <v>1496</v>
      </c>
      <c r="N655" s="53" t="s">
        <v>106</v>
      </c>
      <c r="O655" s="54" t="s">
        <v>3420</v>
      </c>
      <c r="P655" s="54" t="s">
        <v>3421</v>
      </c>
    </row>
    <row r="656" spans="1:16" ht="13.5" thickBot="1" x14ac:dyDescent="0.25">
      <c r="A656" s="43" t="str">
        <f t="shared" si="60"/>
        <v> BBS 21 </v>
      </c>
      <c r="B656" s="5" t="str">
        <f t="shared" si="61"/>
        <v>I</v>
      </c>
      <c r="C656" s="43">
        <f t="shared" si="62"/>
        <v>48682.608</v>
      </c>
      <c r="D656" s="21" t="str">
        <f t="shared" si="63"/>
        <v>vis</v>
      </c>
      <c r="E656" s="51" t="e">
        <f>VLOOKUP(C656,Active!C$21:E$974,3,FALSE)</f>
        <v>#N/A</v>
      </c>
      <c r="F656" s="5" t="s">
        <v>1317</v>
      </c>
      <c r="G656" s="21" t="str">
        <f t="shared" si="64"/>
        <v>48682.608</v>
      </c>
      <c r="H656" s="43">
        <f t="shared" si="65"/>
        <v>1661</v>
      </c>
      <c r="I656" s="52" t="s">
        <v>1087</v>
      </c>
      <c r="J656" s="53" t="s">
        <v>1088</v>
      </c>
      <c r="K656" s="52">
        <v>1661</v>
      </c>
      <c r="L656" s="52" t="s">
        <v>1020</v>
      </c>
      <c r="M656" s="53" t="s">
        <v>1496</v>
      </c>
      <c r="N656" s="53"/>
      <c r="O656" s="54" t="s">
        <v>2628</v>
      </c>
      <c r="P656" s="54" t="s">
        <v>3412</v>
      </c>
    </row>
    <row r="657" spans="1:16" ht="13.5" thickBot="1" x14ac:dyDescent="0.25">
      <c r="A657" s="43" t="str">
        <f t="shared" si="60"/>
        <v> BBS 21 </v>
      </c>
      <c r="B657" s="5" t="str">
        <f t="shared" si="61"/>
        <v>I</v>
      </c>
      <c r="C657" s="43">
        <f t="shared" si="62"/>
        <v>48722.498</v>
      </c>
      <c r="D657" s="21" t="str">
        <f t="shared" si="63"/>
        <v>vis</v>
      </c>
      <c r="E657" s="51" t="e">
        <f>VLOOKUP(C657,Active!C$21:E$974,3,FALSE)</f>
        <v>#N/A</v>
      </c>
      <c r="F657" s="5" t="s">
        <v>1317</v>
      </c>
      <c r="G657" s="21" t="str">
        <f t="shared" si="64"/>
        <v>48722.498</v>
      </c>
      <c r="H657" s="43">
        <f t="shared" si="65"/>
        <v>1677</v>
      </c>
      <c r="I657" s="52" t="s">
        <v>1089</v>
      </c>
      <c r="J657" s="53" t="s">
        <v>1090</v>
      </c>
      <c r="K657" s="52">
        <v>1677</v>
      </c>
      <c r="L657" s="52" t="s">
        <v>1033</v>
      </c>
      <c r="M657" s="53" t="s">
        <v>1496</v>
      </c>
      <c r="N657" s="53"/>
      <c r="O657" s="54" t="s">
        <v>2649</v>
      </c>
      <c r="P657" s="54" t="s">
        <v>3412</v>
      </c>
    </row>
    <row r="658" spans="1:16" ht="13.5" thickBot="1" x14ac:dyDescent="0.25">
      <c r="A658" s="43" t="str">
        <f t="shared" si="60"/>
        <v> AVSJ 7.32 </v>
      </c>
      <c r="B658" s="5" t="str">
        <f t="shared" si="61"/>
        <v>I</v>
      </c>
      <c r="C658" s="43">
        <f t="shared" si="62"/>
        <v>48727.483</v>
      </c>
      <c r="D658" s="21" t="str">
        <f t="shared" si="63"/>
        <v>vis</v>
      </c>
      <c r="E658" s="51" t="e">
        <f>VLOOKUP(C658,Active!C$21:E$974,3,FALSE)</f>
        <v>#N/A</v>
      </c>
      <c r="F658" s="5" t="s">
        <v>1317</v>
      </c>
      <c r="G658" s="21" t="str">
        <f t="shared" si="64"/>
        <v>48727.483</v>
      </c>
      <c r="H658" s="43">
        <f t="shared" si="65"/>
        <v>1679</v>
      </c>
      <c r="I658" s="52" t="s">
        <v>1093</v>
      </c>
      <c r="J658" s="53" t="s">
        <v>1094</v>
      </c>
      <c r="K658" s="52">
        <v>1679</v>
      </c>
      <c r="L658" s="52" t="s">
        <v>1020</v>
      </c>
      <c r="M658" s="53" t="s">
        <v>1496</v>
      </c>
      <c r="N658" s="53"/>
      <c r="O658" s="54" t="s">
        <v>3428</v>
      </c>
      <c r="P658" s="54" t="s">
        <v>3429</v>
      </c>
    </row>
    <row r="659" spans="1:16" ht="13.5" thickBot="1" x14ac:dyDescent="0.25">
      <c r="A659" s="43" t="str">
        <f t="shared" si="60"/>
        <v> AVSJ 7.32 </v>
      </c>
      <c r="B659" s="5" t="str">
        <f t="shared" si="61"/>
        <v>I</v>
      </c>
      <c r="C659" s="43">
        <f t="shared" si="62"/>
        <v>48869.595999999998</v>
      </c>
      <c r="D659" s="21" t="str">
        <f t="shared" si="63"/>
        <v>vis</v>
      </c>
      <c r="E659" s="51" t="e">
        <f>VLOOKUP(C659,Active!C$21:E$974,3,FALSE)</f>
        <v>#N/A</v>
      </c>
      <c r="F659" s="5" t="s">
        <v>1317</v>
      </c>
      <c r="G659" s="21" t="str">
        <f t="shared" si="64"/>
        <v>48869.596</v>
      </c>
      <c r="H659" s="43">
        <f t="shared" si="65"/>
        <v>1736</v>
      </c>
      <c r="I659" s="52" t="s">
        <v>1095</v>
      </c>
      <c r="J659" s="53" t="s">
        <v>1096</v>
      </c>
      <c r="K659" s="52">
        <v>1736</v>
      </c>
      <c r="L659" s="52" t="s">
        <v>1097</v>
      </c>
      <c r="M659" s="53" t="s">
        <v>1496</v>
      </c>
      <c r="N659" s="53"/>
      <c r="O659" s="54" t="s">
        <v>3428</v>
      </c>
      <c r="P659" s="54" t="s">
        <v>3429</v>
      </c>
    </row>
    <row r="660" spans="1:16" ht="13.5" thickBot="1" x14ac:dyDescent="0.25">
      <c r="A660" s="43" t="str">
        <f t="shared" si="60"/>
        <v> AVSJ 7.32 </v>
      </c>
      <c r="B660" s="5" t="str">
        <f t="shared" si="61"/>
        <v>I</v>
      </c>
      <c r="C660" s="43">
        <f t="shared" si="62"/>
        <v>48914.46</v>
      </c>
      <c r="D660" s="21" t="str">
        <f t="shared" si="63"/>
        <v>vis</v>
      </c>
      <c r="E660" s="51" t="e">
        <f>VLOOKUP(C660,Active!C$21:E$974,3,FALSE)</f>
        <v>#N/A</v>
      </c>
      <c r="F660" s="5" t="s">
        <v>1317</v>
      </c>
      <c r="G660" s="21" t="str">
        <f t="shared" si="64"/>
        <v>48914.460</v>
      </c>
      <c r="H660" s="43">
        <f t="shared" si="65"/>
        <v>1754</v>
      </c>
      <c r="I660" s="52" t="s">
        <v>1098</v>
      </c>
      <c r="J660" s="53" t="s">
        <v>1099</v>
      </c>
      <c r="K660" s="52">
        <v>1754</v>
      </c>
      <c r="L660" s="52" t="s">
        <v>1052</v>
      </c>
      <c r="M660" s="53" t="s">
        <v>1496</v>
      </c>
      <c r="N660" s="53"/>
      <c r="O660" s="54" t="s">
        <v>3434</v>
      </c>
      <c r="P660" s="54" t="s">
        <v>3429</v>
      </c>
    </row>
    <row r="661" spans="1:16" ht="13.5" thickBot="1" x14ac:dyDescent="0.25">
      <c r="A661" s="43" t="str">
        <f t="shared" si="60"/>
        <v> BBS 23 </v>
      </c>
      <c r="B661" s="5" t="str">
        <f t="shared" si="61"/>
        <v>I</v>
      </c>
      <c r="C661" s="43">
        <f t="shared" si="62"/>
        <v>48934.409</v>
      </c>
      <c r="D661" s="21" t="str">
        <f t="shared" si="63"/>
        <v>vis</v>
      </c>
      <c r="E661" s="51" t="e">
        <f>VLOOKUP(C661,Active!C$21:E$974,3,FALSE)</f>
        <v>#N/A</v>
      </c>
      <c r="F661" s="5" t="s">
        <v>1317</v>
      </c>
      <c r="G661" s="21" t="str">
        <f t="shared" si="64"/>
        <v>48934.409</v>
      </c>
      <c r="H661" s="43">
        <f t="shared" si="65"/>
        <v>1762</v>
      </c>
      <c r="I661" s="52" t="s">
        <v>1101</v>
      </c>
      <c r="J661" s="53" t="s">
        <v>1102</v>
      </c>
      <c r="K661" s="52">
        <v>1762</v>
      </c>
      <c r="L661" s="52" t="s">
        <v>1062</v>
      </c>
      <c r="M661" s="53" t="s">
        <v>1496</v>
      </c>
      <c r="N661" s="53"/>
      <c r="O661" s="54" t="s">
        <v>2649</v>
      </c>
      <c r="P661" s="54" t="s">
        <v>3437</v>
      </c>
    </row>
    <row r="662" spans="1:16" ht="13.5" thickBot="1" x14ac:dyDescent="0.25">
      <c r="A662" s="43" t="str">
        <f t="shared" si="60"/>
        <v> BBS 23 </v>
      </c>
      <c r="B662" s="5" t="str">
        <f t="shared" si="61"/>
        <v>I</v>
      </c>
      <c r="C662" s="43">
        <f t="shared" si="62"/>
        <v>48954.356</v>
      </c>
      <c r="D662" s="21" t="str">
        <f t="shared" si="63"/>
        <v>vis</v>
      </c>
      <c r="E662" s="51" t="e">
        <f>VLOOKUP(C662,Active!C$21:E$974,3,FALSE)</f>
        <v>#N/A</v>
      </c>
      <c r="F662" s="5" t="s">
        <v>1317</v>
      </c>
      <c r="G662" s="21" t="str">
        <f t="shared" si="64"/>
        <v>48954.356</v>
      </c>
      <c r="H662" s="43">
        <f t="shared" si="65"/>
        <v>1770</v>
      </c>
      <c r="I662" s="52" t="s">
        <v>1105</v>
      </c>
      <c r="J662" s="53" t="s">
        <v>1106</v>
      </c>
      <c r="K662" s="52">
        <v>1770</v>
      </c>
      <c r="L662" s="52" t="s">
        <v>1107</v>
      </c>
      <c r="M662" s="53" t="s">
        <v>1496</v>
      </c>
      <c r="N662" s="53"/>
      <c r="O662" s="54" t="s">
        <v>3440</v>
      </c>
      <c r="P662" s="54" t="s">
        <v>3437</v>
      </c>
    </row>
    <row r="663" spans="1:16" ht="13.5" thickBot="1" x14ac:dyDescent="0.25">
      <c r="A663" s="43" t="str">
        <f t="shared" si="60"/>
        <v> BBS 23 </v>
      </c>
      <c r="B663" s="5" t="str">
        <f t="shared" si="61"/>
        <v>I</v>
      </c>
      <c r="C663" s="43">
        <f t="shared" si="62"/>
        <v>48976.788999999997</v>
      </c>
      <c r="D663" s="21" t="str">
        <f t="shared" si="63"/>
        <v>vis</v>
      </c>
      <c r="E663" s="51" t="e">
        <f>VLOOKUP(C663,Active!C$21:E$974,3,FALSE)</f>
        <v>#N/A</v>
      </c>
      <c r="F663" s="5" t="s">
        <v>1317</v>
      </c>
      <c r="G663" s="21" t="str">
        <f t="shared" si="64"/>
        <v>48976.789</v>
      </c>
      <c r="H663" s="43">
        <f t="shared" si="65"/>
        <v>1779</v>
      </c>
      <c r="I663" s="52" t="s">
        <v>1109</v>
      </c>
      <c r="J663" s="53" t="s">
        <v>1110</v>
      </c>
      <c r="K663" s="52">
        <v>1779</v>
      </c>
      <c r="L663" s="52" t="s">
        <v>1033</v>
      </c>
      <c r="M663" s="53" t="s">
        <v>1496</v>
      </c>
      <c r="N663" s="53"/>
      <c r="O663" s="54" t="s">
        <v>2649</v>
      </c>
      <c r="P663" s="54" t="s">
        <v>3437</v>
      </c>
    </row>
    <row r="664" spans="1:16" ht="13.5" thickBot="1" x14ac:dyDescent="0.25">
      <c r="A664" s="43" t="str">
        <f t="shared" si="60"/>
        <v> BBS 23 </v>
      </c>
      <c r="B664" s="5" t="str">
        <f t="shared" si="61"/>
        <v>I</v>
      </c>
      <c r="C664" s="43">
        <f t="shared" si="62"/>
        <v>48989.258999999998</v>
      </c>
      <c r="D664" s="21" t="str">
        <f t="shared" si="63"/>
        <v>vis</v>
      </c>
      <c r="E664" s="51" t="e">
        <f>VLOOKUP(C664,Active!C$21:E$974,3,FALSE)</f>
        <v>#N/A</v>
      </c>
      <c r="F664" s="5" t="s">
        <v>1317</v>
      </c>
      <c r="G664" s="21" t="str">
        <f t="shared" si="64"/>
        <v>48989.259</v>
      </c>
      <c r="H664" s="43">
        <f t="shared" si="65"/>
        <v>1784</v>
      </c>
      <c r="I664" s="52" t="s">
        <v>1111</v>
      </c>
      <c r="J664" s="53" t="s">
        <v>1112</v>
      </c>
      <c r="K664" s="52">
        <v>1784</v>
      </c>
      <c r="L664" s="52" t="s">
        <v>1107</v>
      </c>
      <c r="M664" s="53" t="s">
        <v>1496</v>
      </c>
      <c r="N664" s="53"/>
      <c r="O664" s="54" t="s">
        <v>3440</v>
      </c>
      <c r="P664" s="54" t="s">
        <v>3437</v>
      </c>
    </row>
    <row r="665" spans="1:16" ht="13.5" thickBot="1" x14ac:dyDescent="0.25">
      <c r="A665" s="43" t="str">
        <f t="shared" si="60"/>
        <v> BBS 23 </v>
      </c>
      <c r="B665" s="5" t="str">
        <f t="shared" si="61"/>
        <v>I</v>
      </c>
      <c r="C665" s="43">
        <f t="shared" si="62"/>
        <v>49021.669000000002</v>
      </c>
      <c r="D665" s="21" t="str">
        <f t="shared" si="63"/>
        <v>vis</v>
      </c>
      <c r="E665" s="51" t="e">
        <f>VLOOKUP(C665,Active!C$21:E$974,3,FALSE)</f>
        <v>#N/A</v>
      </c>
      <c r="F665" s="5" t="s">
        <v>1317</v>
      </c>
      <c r="G665" s="21" t="str">
        <f t="shared" si="64"/>
        <v>49021.669</v>
      </c>
      <c r="H665" s="43">
        <f t="shared" si="65"/>
        <v>1797</v>
      </c>
      <c r="I665" s="52" t="s">
        <v>1113</v>
      </c>
      <c r="J665" s="53" t="s">
        <v>1114</v>
      </c>
      <c r="K665" s="52">
        <v>1797</v>
      </c>
      <c r="L665" s="52" t="s">
        <v>1115</v>
      </c>
      <c r="M665" s="53" t="s">
        <v>1496</v>
      </c>
      <c r="N665" s="53"/>
      <c r="O665" s="54" t="s">
        <v>667</v>
      </c>
      <c r="P665" s="54" t="s">
        <v>3437</v>
      </c>
    </row>
    <row r="666" spans="1:16" ht="13.5" thickBot="1" x14ac:dyDescent="0.25">
      <c r="A666" s="43" t="str">
        <f t="shared" si="60"/>
        <v> BBS 23 </v>
      </c>
      <c r="B666" s="5" t="str">
        <f t="shared" si="61"/>
        <v>I</v>
      </c>
      <c r="C666" s="43">
        <f t="shared" si="62"/>
        <v>49061.553</v>
      </c>
      <c r="D666" s="21" t="str">
        <f t="shared" si="63"/>
        <v>vis</v>
      </c>
      <c r="E666" s="51" t="e">
        <f>VLOOKUP(C666,Active!C$21:E$974,3,FALSE)</f>
        <v>#N/A</v>
      </c>
      <c r="F666" s="5" t="s">
        <v>1317</v>
      </c>
      <c r="G666" s="21" t="str">
        <f t="shared" si="64"/>
        <v>49061.553</v>
      </c>
      <c r="H666" s="43">
        <f t="shared" si="65"/>
        <v>1813</v>
      </c>
      <c r="I666" s="52" t="s">
        <v>1116</v>
      </c>
      <c r="J666" s="53" t="s">
        <v>1117</v>
      </c>
      <c r="K666" s="52">
        <v>1813</v>
      </c>
      <c r="L666" s="52" t="s">
        <v>156</v>
      </c>
      <c r="M666" s="53" t="s">
        <v>1496</v>
      </c>
      <c r="N666" s="53"/>
      <c r="O666" s="54" t="s">
        <v>3440</v>
      </c>
      <c r="P666" s="54" t="s">
        <v>3437</v>
      </c>
    </row>
    <row r="667" spans="1:16" ht="13.5" thickBot="1" x14ac:dyDescent="0.25">
      <c r="A667" s="43" t="str">
        <f t="shared" si="60"/>
        <v> BBS 23 </v>
      </c>
      <c r="B667" s="5" t="str">
        <f t="shared" si="61"/>
        <v>I</v>
      </c>
      <c r="C667" s="43">
        <f t="shared" si="62"/>
        <v>49066.536</v>
      </c>
      <c r="D667" s="21" t="str">
        <f t="shared" si="63"/>
        <v>vis</v>
      </c>
      <c r="E667" s="51" t="e">
        <f>VLOOKUP(C667,Active!C$21:E$974,3,FALSE)</f>
        <v>#N/A</v>
      </c>
      <c r="F667" s="5" t="s">
        <v>1317</v>
      </c>
      <c r="G667" s="21" t="str">
        <f t="shared" si="64"/>
        <v>49066.536</v>
      </c>
      <c r="H667" s="43">
        <f t="shared" si="65"/>
        <v>1815</v>
      </c>
      <c r="I667" s="52" t="s">
        <v>1119</v>
      </c>
      <c r="J667" s="53" t="s">
        <v>1120</v>
      </c>
      <c r="K667" s="52">
        <v>1815</v>
      </c>
      <c r="L667" s="52" t="s">
        <v>1052</v>
      </c>
      <c r="M667" s="53" t="s">
        <v>1496</v>
      </c>
      <c r="N667" s="53"/>
      <c r="O667" s="54" t="s">
        <v>2649</v>
      </c>
      <c r="P667" s="54" t="s">
        <v>3437</v>
      </c>
    </row>
    <row r="668" spans="1:16" ht="13.5" thickBot="1" x14ac:dyDescent="0.25">
      <c r="A668" s="43" t="str">
        <f t="shared" si="60"/>
        <v> BBS 23 </v>
      </c>
      <c r="B668" s="5" t="str">
        <f t="shared" si="61"/>
        <v>I</v>
      </c>
      <c r="C668" s="43">
        <f t="shared" si="62"/>
        <v>49101.446000000004</v>
      </c>
      <c r="D668" s="21" t="str">
        <f t="shared" si="63"/>
        <v>vis</v>
      </c>
      <c r="E668" s="51" t="e">
        <f>VLOOKUP(C668,Active!C$21:E$974,3,FALSE)</f>
        <v>#N/A</v>
      </c>
      <c r="F668" s="5" t="s">
        <v>1317</v>
      </c>
      <c r="G668" s="21" t="str">
        <f t="shared" si="64"/>
        <v>49101.446</v>
      </c>
      <c r="H668" s="43">
        <f t="shared" si="65"/>
        <v>1829</v>
      </c>
      <c r="I668" s="52" t="s">
        <v>1124</v>
      </c>
      <c r="J668" s="53" t="s">
        <v>1125</v>
      </c>
      <c r="K668" s="52">
        <v>1829</v>
      </c>
      <c r="L668" s="52" t="s">
        <v>1107</v>
      </c>
      <c r="M668" s="53" t="s">
        <v>1496</v>
      </c>
      <c r="N668" s="53"/>
      <c r="O668" s="54" t="s">
        <v>3440</v>
      </c>
      <c r="P668" s="54" t="s">
        <v>3437</v>
      </c>
    </row>
    <row r="669" spans="1:16" ht="13.5" thickBot="1" x14ac:dyDescent="0.25">
      <c r="A669" s="43" t="str">
        <f t="shared" si="60"/>
        <v> BBS 23 </v>
      </c>
      <c r="B669" s="5" t="str">
        <f t="shared" si="61"/>
        <v>I</v>
      </c>
      <c r="C669" s="43">
        <f t="shared" si="62"/>
        <v>49133.843000000001</v>
      </c>
      <c r="D669" s="21" t="str">
        <f t="shared" si="63"/>
        <v>vis</v>
      </c>
      <c r="E669" s="51" t="e">
        <f>VLOOKUP(C669,Active!C$21:E$974,3,FALSE)</f>
        <v>#N/A</v>
      </c>
      <c r="F669" s="5" t="s">
        <v>1317</v>
      </c>
      <c r="G669" s="21" t="str">
        <f t="shared" si="64"/>
        <v>49133.843</v>
      </c>
      <c r="H669" s="43">
        <f t="shared" si="65"/>
        <v>1842</v>
      </c>
      <c r="I669" s="52" t="s">
        <v>1126</v>
      </c>
      <c r="J669" s="53" t="s">
        <v>1127</v>
      </c>
      <c r="K669" s="52">
        <v>1842</v>
      </c>
      <c r="L669" s="52" t="s">
        <v>1128</v>
      </c>
      <c r="M669" s="53" t="s">
        <v>1496</v>
      </c>
      <c r="N669" s="53"/>
      <c r="O669" s="54" t="s">
        <v>2649</v>
      </c>
      <c r="P669" s="54" t="s">
        <v>3437</v>
      </c>
    </row>
    <row r="670" spans="1:16" ht="13.5" thickBot="1" x14ac:dyDescent="0.25">
      <c r="A670" s="43" t="str">
        <f t="shared" si="60"/>
        <v> BBS 23 </v>
      </c>
      <c r="B670" s="5" t="str">
        <f t="shared" si="61"/>
        <v>I</v>
      </c>
      <c r="C670" s="43">
        <f t="shared" si="62"/>
        <v>49188.703000000001</v>
      </c>
      <c r="D670" s="21" t="str">
        <f t="shared" si="63"/>
        <v>vis</v>
      </c>
      <c r="E670" s="51" t="e">
        <f>VLOOKUP(C670,Active!C$21:E$974,3,FALSE)</f>
        <v>#N/A</v>
      </c>
      <c r="F670" s="5" t="s">
        <v>1317</v>
      </c>
      <c r="G670" s="21" t="str">
        <f t="shared" si="64"/>
        <v>49188.703</v>
      </c>
      <c r="H670" s="43">
        <f t="shared" si="65"/>
        <v>1864</v>
      </c>
      <c r="I670" s="52" t="s">
        <v>1129</v>
      </c>
      <c r="J670" s="53" t="s">
        <v>1130</v>
      </c>
      <c r="K670" s="52">
        <v>1864</v>
      </c>
      <c r="L670" s="52" t="s">
        <v>1107</v>
      </c>
      <c r="M670" s="53" t="s">
        <v>1496</v>
      </c>
      <c r="N670" s="53"/>
      <c r="O670" s="54" t="s">
        <v>2649</v>
      </c>
      <c r="P670" s="54" t="s">
        <v>3437</v>
      </c>
    </row>
    <row r="671" spans="1:16" ht="13.5" thickBot="1" x14ac:dyDescent="0.25">
      <c r="A671" s="43" t="str">
        <f t="shared" si="60"/>
        <v> PASP 91.114 </v>
      </c>
      <c r="B671" s="5" t="str">
        <f t="shared" si="61"/>
        <v>I</v>
      </c>
      <c r="C671" s="43">
        <f t="shared" si="62"/>
        <v>49188.703000000001</v>
      </c>
      <c r="D671" s="21" t="str">
        <f t="shared" si="63"/>
        <v>vis</v>
      </c>
      <c r="E671" s="51" t="e">
        <f>VLOOKUP(C671,Active!C$21:E$974,3,FALSE)</f>
        <v>#N/A</v>
      </c>
      <c r="F671" s="5" t="s">
        <v>1317</v>
      </c>
      <c r="G671" s="21" t="str">
        <f t="shared" si="64"/>
        <v>49188.703</v>
      </c>
      <c r="H671" s="43">
        <f t="shared" si="65"/>
        <v>1864</v>
      </c>
      <c r="I671" s="52" t="s">
        <v>1129</v>
      </c>
      <c r="J671" s="53" t="s">
        <v>1130</v>
      </c>
      <c r="K671" s="52">
        <v>1864</v>
      </c>
      <c r="L671" s="52" t="s">
        <v>1107</v>
      </c>
      <c r="M671" s="53" t="s">
        <v>1496</v>
      </c>
      <c r="N671" s="53" t="s">
        <v>106</v>
      </c>
      <c r="O671" s="54" t="s">
        <v>3458</v>
      </c>
      <c r="P671" s="54" t="s">
        <v>3459</v>
      </c>
    </row>
    <row r="672" spans="1:16" ht="13.5" thickBot="1" x14ac:dyDescent="0.25">
      <c r="A672" s="43" t="str">
        <f t="shared" si="60"/>
        <v> PASP 91.414 </v>
      </c>
      <c r="B672" s="5" t="str">
        <f t="shared" si="61"/>
        <v>I</v>
      </c>
      <c r="C672" s="43">
        <f t="shared" si="62"/>
        <v>49253.527999999998</v>
      </c>
      <c r="D672" s="21" t="str">
        <f t="shared" si="63"/>
        <v>vis</v>
      </c>
      <c r="E672" s="51" t="e">
        <f>VLOOKUP(C672,Active!C$21:E$974,3,FALSE)</f>
        <v>#N/A</v>
      </c>
      <c r="F672" s="5" t="s">
        <v>1317</v>
      </c>
      <c r="G672" s="21" t="str">
        <f t="shared" si="64"/>
        <v>49253.528</v>
      </c>
      <c r="H672" s="43">
        <f t="shared" si="65"/>
        <v>1890</v>
      </c>
      <c r="I672" s="52" t="s">
        <v>1132</v>
      </c>
      <c r="J672" s="53" t="s">
        <v>1133</v>
      </c>
      <c r="K672" s="52">
        <v>1890</v>
      </c>
      <c r="L672" s="52" t="s">
        <v>1134</v>
      </c>
      <c r="M672" s="53" t="s">
        <v>1496</v>
      </c>
      <c r="N672" s="53" t="s">
        <v>106</v>
      </c>
      <c r="O672" s="54" t="s">
        <v>3462</v>
      </c>
      <c r="P672" s="54" t="s">
        <v>3366</v>
      </c>
    </row>
    <row r="673" spans="1:16" ht="13.5" thickBot="1" x14ac:dyDescent="0.25">
      <c r="A673" s="43" t="str">
        <f t="shared" si="60"/>
        <v>BAVM 29 </v>
      </c>
      <c r="B673" s="5" t="str">
        <f t="shared" si="61"/>
        <v>I</v>
      </c>
      <c r="C673" s="43">
        <f t="shared" si="62"/>
        <v>49278.453999999998</v>
      </c>
      <c r="D673" s="21" t="str">
        <f t="shared" si="63"/>
        <v>vis</v>
      </c>
      <c r="E673" s="51" t="e">
        <f>VLOOKUP(C673,Active!C$21:E$974,3,FALSE)</f>
        <v>#N/A</v>
      </c>
      <c r="F673" s="5" t="s">
        <v>1317</v>
      </c>
      <c r="G673" s="21" t="str">
        <f t="shared" si="64"/>
        <v>49278.454</v>
      </c>
      <c r="H673" s="43">
        <f t="shared" si="65"/>
        <v>1900</v>
      </c>
      <c r="I673" s="52" t="s">
        <v>1135</v>
      </c>
      <c r="J673" s="53" t="s">
        <v>1136</v>
      </c>
      <c r="K673" s="52">
        <v>1900</v>
      </c>
      <c r="L673" s="52" t="s">
        <v>1137</v>
      </c>
      <c r="M673" s="53" t="s">
        <v>1496</v>
      </c>
      <c r="N673" s="53"/>
      <c r="O673" s="54" t="s">
        <v>311</v>
      </c>
      <c r="P673" s="55" t="s">
        <v>3465</v>
      </c>
    </row>
    <row r="674" spans="1:16" ht="13.5" thickBot="1" x14ac:dyDescent="0.25">
      <c r="A674" s="43" t="str">
        <f t="shared" si="60"/>
        <v> PASP 91.114 </v>
      </c>
      <c r="B674" s="5" t="str">
        <f t="shared" si="61"/>
        <v>I</v>
      </c>
      <c r="C674" s="43">
        <f t="shared" si="62"/>
        <v>49313.358</v>
      </c>
      <c r="D674" s="21" t="str">
        <f t="shared" si="63"/>
        <v>vis</v>
      </c>
      <c r="E674" s="51" t="e">
        <f>VLOOKUP(C674,Active!C$21:E$974,3,FALSE)</f>
        <v>#N/A</v>
      </c>
      <c r="F674" s="5" t="s">
        <v>1317</v>
      </c>
      <c r="G674" s="21" t="str">
        <f t="shared" si="64"/>
        <v>49313.358</v>
      </c>
      <c r="H674" s="43">
        <f t="shared" si="65"/>
        <v>1914</v>
      </c>
      <c r="I674" s="52" t="s">
        <v>1140</v>
      </c>
      <c r="J674" s="53" t="s">
        <v>1141</v>
      </c>
      <c r="K674" s="52">
        <v>1914</v>
      </c>
      <c r="L674" s="52" t="s">
        <v>1097</v>
      </c>
      <c r="M674" s="53" t="s">
        <v>1496</v>
      </c>
      <c r="N674" s="53" t="s">
        <v>106</v>
      </c>
      <c r="O674" s="54" t="s">
        <v>3458</v>
      </c>
      <c r="P674" s="54" t="s">
        <v>3459</v>
      </c>
    </row>
    <row r="675" spans="1:16" ht="13.5" thickBot="1" x14ac:dyDescent="0.25">
      <c r="A675" s="43" t="str">
        <f t="shared" si="60"/>
        <v> PASP 98.1166 </v>
      </c>
      <c r="B675" s="5" t="str">
        <f t="shared" si="61"/>
        <v>I</v>
      </c>
      <c r="C675" s="43">
        <f t="shared" si="62"/>
        <v>49390.646000000001</v>
      </c>
      <c r="D675" s="21" t="str">
        <f t="shared" si="63"/>
        <v>vis</v>
      </c>
      <c r="E675" s="51" t="e">
        <f>VLOOKUP(C675,Active!C$21:E$974,3,FALSE)</f>
        <v>#N/A</v>
      </c>
      <c r="F675" s="5" t="s">
        <v>1317</v>
      </c>
      <c r="G675" s="21" t="str">
        <f t="shared" si="64"/>
        <v>49390.646</v>
      </c>
      <c r="H675" s="43">
        <f t="shared" si="65"/>
        <v>1945</v>
      </c>
      <c r="I675" s="52" t="s">
        <v>1143</v>
      </c>
      <c r="J675" s="53" t="s">
        <v>1144</v>
      </c>
      <c r="K675" s="52">
        <v>1945</v>
      </c>
      <c r="L675" s="52" t="s">
        <v>140</v>
      </c>
      <c r="M675" s="53" t="s">
        <v>1496</v>
      </c>
      <c r="N675" s="53" t="s">
        <v>106</v>
      </c>
      <c r="O675" s="54" t="s">
        <v>3102</v>
      </c>
      <c r="P675" s="54" t="s">
        <v>3338</v>
      </c>
    </row>
    <row r="676" spans="1:16" ht="13.5" thickBot="1" x14ac:dyDescent="0.25">
      <c r="A676" s="43" t="str">
        <f t="shared" si="60"/>
        <v> PASP 91.114 </v>
      </c>
      <c r="B676" s="5" t="str">
        <f t="shared" si="61"/>
        <v>I</v>
      </c>
      <c r="C676" s="43">
        <f t="shared" si="62"/>
        <v>49400.623</v>
      </c>
      <c r="D676" s="21" t="str">
        <f t="shared" si="63"/>
        <v>vis</v>
      </c>
      <c r="E676" s="51" t="e">
        <f>VLOOKUP(C676,Active!C$21:E$974,3,FALSE)</f>
        <v>#N/A</v>
      </c>
      <c r="F676" s="5" t="s">
        <v>1317</v>
      </c>
      <c r="G676" s="21" t="str">
        <f t="shared" si="64"/>
        <v>49400.623</v>
      </c>
      <c r="H676" s="43">
        <f t="shared" si="65"/>
        <v>1949</v>
      </c>
      <c r="I676" s="52" t="s">
        <v>1145</v>
      </c>
      <c r="J676" s="53" t="s">
        <v>1146</v>
      </c>
      <c r="K676" s="52">
        <v>1949</v>
      </c>
      <c r="L676" s="52" t="s">
        <v>1147</v>
      </c>
      <c r="M676" s="53" t="s">
        <v>1496</v>
      </c>
      <c r="N676" s="53" t="s">
        <v>106</v>
      </c>
      <c r="O676" s="54" t="s">
        <v>3458</v>
      </c>
      <c r="P676" s="54" t="s">
        <v>3459</v>
      </c>
    </row>
    <row r="677" spans="1:16" ht="13.5" thickBot="1" x14ac:dyDescent="0.25">
      <c r="A677" s="43" t="str">
        <f t="shared" si="60"/>
        <v> PASP 91.414 </v>
      </c>
      <c r="B677" s="5" t="str">
        <f t="shared" si="61"/>
        <v>I</v>
      </c>
      <c r="C677" s="43">
        <f t="shared" si="62"/>
        <v>49410.586000000003</v>
      </c>
      <c r="D677" s="21" t="str">
        <f t="shared" si="63"/>
        <v>vis</v>
      </c>
      <c r="E677" s="51" t="e">
        <f>VLOOKUP(C677,Active!C$21:E$974,3,FALSE)</f>
        <v>#N/A</v>
      </c>
      <c r="F677" s="5" t="s">
        <v>1317</v>
      </c>
      <c r="G677" s="21" t="str">
        <f t="shared" si="64"/>
        <v>49410.586</v>
      </c>
      <c r="H677" s="43">
        <f t="shared" si="65"/>
        <v>1953</v>
      </c>
      <c r="I677" s="52" t="s">
        <v>1148</v>
      </c>
      <c r="J677" s="53" t="s">
        <v>1149</v>
      </c>
      <c r="K677" s="52">
        <v>1953</v>
      </c>
      <c r="L677" s="52" t="s">
        <v>1137</v>
      </c>
      <c r="M677" s="53" t="s">
        <v>1496</v>
      </c>
      <c r="N677" s="53" t="s">
        <v>106</v>
      </c>
      <c r="O677" s="54" t="s">
        <v>107</v>
      </c>
      <c r="P677" s="54" t="s">
        <v>3366</v>
      </c>
    </row>
    <row r="678" spans="1:16" ht="13.5" thickBot="1" x14ac:dyDescent="0.25">
      <c r="A678" s="43" t="str">
        <f t="shared" si="60"/>
        <v> PASP 98.1166 </v>
      </c>
      <c r="B678" s="5" t="str">
        <f t="shared" si="61"/>
        <v>I</v>
      </c>
      <c r="C678" s="43">
        <f t="shared" si="62"/>
        <v>49587.597000000002</v>
      </c>
      <c r="D678" s="21" t="str">
        <f t="shared" si="63"/>
        <v>vis</v>
      </c>
      <c r="E678" s="51" t="e">
        <f>VLOOKUP(C678,Active!C$21:E$974,3,FALSE)</f>
        <v>#N/A</v>
      </c>
      <c r="F678" s="5" t="s">
        <v>1317</v>
      </c>
      <c r="G678" s="21" t="str">
        <f t="shared" si="64"/>
        <v>49587.597</v>
      </c>
      <c r="H678" s="43">
        <f t="shared" si="65"/>
        <v>2024</v>
      </c>
      <c r="I678" s="52" t="s">
        <v>1158</v>
      </c>
      <c r="J678" s="53" t="s">
        <v>1159</v>
      </c>
      <c r="K678" s="52">
        <v>2024</v>
      </c>
      <c r="L678" s="52" t="s">
        <v>140</v>
      </c>
      <c r="M678" s="53" t="s">
        <v>1496</v>
      </c>
      <c r="N678" s="53" t="s">
        <v>106</v>
      </c>
      <c r="O678" s="54" t="s">
        <v>778</v>
      </c>
      <c r="P678" s="54" t="s">
        <v>3338</v>
      </c>
    </row>
    <row r="679" spans="1:16" ht="13.5" thickBot="1" x14ac:dyDescent="0.25">
      <c r="A679" s="43" t="str">
        <f t="shared" si="60"/>
        <v> PASP 91.414 </v>
      </c>
      <c r="B679" s="5" t="str">
        <f t="shared" si="61"/>
        <v>I</v>
      </c>
      <c r="C679" s="43">
        <f t="shared" si="62"/>
        <v>49602.560100000002</v>
      </c>
      <c r="D679" s="21" t="str">
        <f t="shared" si="63"/>
        <v>vis</v>
      </c>
      <c r="E679" s="51" t="e">
        <f>VLOOKUP(C679,Active!C$21:E$974,3,FALSE)</f>
        <v>#N/A</v>
      </c>
      <c r="F679" s="5" t="s">
        <v>1317</v>
      </c>
      <c r="G679" s="21" t="str">
        <f t="shared" si="64"/>
        <v>49602.5601</v>
      </c>
      <c r="H679" s="43">
        <f t="shared" si="65"/>
        <v>2030</v>
      </c>
      <c r="I679" s="52" t="s">
        <v>1165</v>
      </c>
      <c r="J679" s="53" t="s">
        <v>1166</v>
      </c>
      <c r="K679" s="52">
        <v>2030</v>
      </c>
      <c r="L679" s="52" t="s">
        <v>1167</v>
      </c>
      <c r="M679" s="53" t="s">
        <v>105</v>
      </c>
      <c r="N679" s="53" t="s">
        <v>106</v>
      </c>
      <c r="O679" s="54" t="s">
        <v>3369</v>
      </c>
      <c r="P679" s="54" t="s">
        <v>3366</v>
      </c>
    </row>
    <row r="680" spans="1:16" ht="13.5" thickBot="1" x14ac:dyDescent="0.25">
      <c r="A680" s="43" t="str">
        <f t="shared" si="60"/>
        <v> AVSJ 7.32 </v>
      </c>
      <c r="B680" s="5" t="str">
        <f t="shared" si="61"/>
        <v>I</v>
      </c>
      <c r="C680" s="43">
        <f t="shared" si="62"/>
        <v>49657.442000000003</v>
      </c>
      <c r="D680" s="21" t="str">
        <f t="shared" si="63"/>
        <v>vis</v>
      </c>
      <c r="E680" s="51" t="e">
        <f>VLOOKUP(C680,Active!C$21:E$974,3,FALSE)</f>
        <v>#N/A</v>
      </c>
      <c r="F680" s="5" t="s">
        <v>1317</v>
      </c>
      <c r="G680" s="21" t="str">
        <f t="shared" si="64"/>
        <v>49657.442</v>
      </c>
      <c r="H680" s="43">
        <f t="shared" si="65"/>
        <v>2052</v>
      </c>
      <c r="I680" s="52" t="s">
        <v>1170</v>
      </c>
      <c r="J680" s="53" t="s">
        <v>1171</v>
      </c>
      <c r="K680" s="52">
        <v>2052</v>
      </c>
      <c r="L680" s="52" t="s">
        <v>1172</v>
      </c>
      <c r="M680" s="53" t="s">
        <v>1496</v>
      </c>
      <c r="N680" s="53"/>
      <c r="O680" s="54" t="s">
        <v>3434</v>
      </c>
      <c r="P680" s="54" t="s">
        <v>3429</v>
      </c>
    </row>
    <row r="681" spans="1:16" ht="13.5" thickBot="1" x14ac:dyDescent="0.25">
      <c r="A681" s="43" t="str">
        <f t="shared" si="60"/>
        <v> PASP 91.414 </v>
      </c>
      <c r="B681" s="5" t="str">
        <f t="shared" si="61"/>
        <v>I</v>
      </c>
      <c r="C681" s="43">
        <f t="shared" si="62"/>
        <v>49744.659</v>
      </c>
      <c r="D681" s="21" t="str">
        <f t="shared" si="63"/>
        <v>vis</v>
      </c>
      <c r="E681" s="51" t="e">
        <f>VLOOKUP(C681,Active!C$21:E$974,3,FALSE)</f>
        <v>#N/A</v>
      </c>
      <c r="F681" s="5" t="s">
        <v>1317</v>
      </c>
      <c r="G681" s="21" t="str">
        <f t="shared" si="64"/>
        <v>49744.659</v>
      </c>
      <c r="H681" s="43">
        <f t="shared" si="65"/>
        <v>2087</v>
      </c>
      <c r="I681" s="52" t="s">
        <v>1174</v>
      </c>
      <c r="J681" s="53" t="s">
        <v>1175</v>
      </c>
      <c r="K681" s="52">
        <v>2087</v>
      </c>
      <c r="L681" s="52" t="s">
        <v>140</v>
      </c>
      <c r="M681" s="53" t="s">
        <v>1496</v>
      </c>
      <c r="N681" s="53" t="s">
        <v>106</v>
      </c>
      <c r="O681" s="54" t="s">
        <v>3462</v>
      </c>
      <c r="P681" s="54" t="s">
        <v>3366</v>
      </c>
    </row>
    <row r="682" spans="1:16" ht="13.5" thickBot="1" x14ac:dyDescent="0.25">
      <c r="A682" s="43" t="str">
        <f t="shared" si="60"/>
        <v> AA 27.172 </v>
      </c>
      <c r="B682" s="5" t="str">
        <f t="shared" si="61"/>
        <v>I</v>
      </c>
      <c r="C682" s="43">
        <f t="shared" si="62"/>
        <v>49749.646000000001</v>
      </c>
      <c r="D682" s="21" t="str">
        <f t="shared" si="63"/>
        <v>vis</v>
      </c>
      <c r="E682" s="51" t="e">
        <f>VLOOKUP(C682,Active!C$21:E$974,3,FALSE)</f>
        <v>#N/A</v>
      </c>
      <c r="F682" s="5" t="s">
        <v>1317</v>
      </c>
      <c r="G682" s="21" t="str">
        <f t="shared" si="64"/>
        <v>49749.646</v>
      </c>
      <c r="H682" s="43">
        <f t="shared" si="65"/>
        <v>2089</v>
      </c>
      <c r="I682" s="52" t="s">
        <v>1176</v>
      </c>
      <c r="J682" s="53" t="s">
        <v>1177</v>
      </c>
      <c r="K682" s="52">
        <v>2089</v>
      </c>
      <c r="L682" s="52" t="s">
        <v>1066</v>
      </c>
      <c r="M682" s="53" t="s">
        <v>1496</v>
      </c>
      <c r="N682" s="53" t="s">
        <v>106</v>
      </c>
      <c r="O682" s="54" t="s">
        <v>3491</v>
      </c>
      <c r="P682" s="54" t="s">
        <v>3492</v>
      </c>
    </row>
    <row r="683" spans="1:16" ht="13.5" thickBot="1" x14ac:dyDescent="0.25">
      <c r="A683" s="43" t="str">
        <f t="shared" si="60"/>
        <v> AA 27.172 </v>
      </c>
      <c r="B683" s="5" t="str">
        <f t="shared" si="61"/>
        <v>I</v>
      </c>
      <c r="C683" s="43">
        <f t="shared" si="62"/>
        <v>49749.65</v>
      </c>
      <c r="D683" s="21" t="str">
        <f t="shared" si="63"/>
        <v>vis</v>
      </c>
      <c r="E683" s="51" t="e">
        <f>VLOOKUP(C683,Active!C$21:E$974,3,FALSE)</f>
        <v>#N/A</v>
      </c>
      <c r="F683" s="5" t="s">
        <v>1317</v>
      </c>
      <c r="G683" s="21" t="str">
        <f t="shared" si="64"/>
        <v>49749.650</v>
      </c>
      <c r="H683" s="43">
        <f t="shared" si="65"/>
        <v>2089</v>
      </c>
      <c r="I683" s="52" t="s">
        <v>1178</v>
      </c>
      <c r="J683" s="53" t="s">
        <v>1179</v>
      </c>
      <c r="K683" s="52">
        <v>2089</v>
      </c>
      <c r="L683" s="52" t="s">
        <v>117</v>
      </c>
      <c r="M683" s="53" t="s">
        <v>1496</v>
      </c>
      <c r="N683" s="53" t="s">
        <v>106</v>
      </c>
      <c r="O683" s="54" t="s">
        <v>3496</v>
      </c>
      <c r="P683" s="54" t="s">
        <v>3492</v>
      </c>
    </row>
    <row r="684" spans="1:16" ht="13.5" thickBot="1" x14ac:dyDescent="0.25">
      <c r="A684" s="43" t="str">
        <f t="shared" si="60"/>
        <v> AVSJ 7.32 </v>
      </c>
      <c r="B684" s="5" t="str">
        <f t="shared" si="61"/>
        <v>I</v>
      </c>
      <c r="C684" s="43">
        <f t="shared" si="62"/>
        <v>49754.64</v>
      </c>
      <c r="D684" s="21" t="str">
        <f t="shared" si="63"/>
        <v>vis</v>
      </c>
      <c r="E684" s="51" t="e">
        <f>VLOOKUP(C684,Active!C$21:E$974,3,FALSE)</f>
        <v>#N/A</v>
      </c>
      <c r="F684" s="5" t="s">
        <v>1317</v>
      </c>
      <c r="G684" s="21" t="str">
        <f t="shared" si="64"/>
        <v>49754.640</v>
      </c>
      <c r="H684" s="43">
        <f t="shared" si="65"/>
        <v>2091</v>
      </c>
      <c r="I684" s="52" t="s">
        <v>1180</v>
      </c>
      <c r="J684" s="53" t="s">
        <v>1181</v>
      </c>
      <c r="K684" s="52">
        <v>2091</v>
      </c>
      <c r="L684" s="52" t="s">
        <v>1182</v>
      </c>
      <c r="M684" s="53" t="s">
        <v>1496</v>
      </c>
      <c r="N684" s="53"/>
      <c r="O684" s="54" t="s">
        <v>3375</v>
      </c>
      <c r="P684" s="54" t="s">
        <v>3429</v>
      </c>
    </row>
    <row r="685" spans="1:16" ht="13.5" thickBot="1" x14ac:dyDescent="0.25">
      <c r="A685" s="43" t="str">
        <f t="shared" si="60"/>
        <v> PASP 91.414 </v>
      </c>
      <c r="B685" s="5" t="str">
        <f t="shared" si="61"/>
        <v>I</v>
      </c>
      <c r="C685" s="43">
        <f t="shared" si="62"/>
        <v>49759.620999999999</v>
      </c>
      <c r="D685" s="21" t="str">
        <f t="shared" si="63"/>
        <v>vis</v>
      </c>
      <c r="E685" s="51" t="e">
        <f>VLOOKUP(C685,Active!C$21:E$974,3,FALSE)</f>
        <v>#N/A</v>
      </c>
      <c r="F685" s="5" t="s">
        <v>1317</v>
      </c>
      <c r="G685" s="21" t="str">
        <f t="shared" si="64"/>
        <v>49759.621</v>
      </c>
      <c r="H685" s="43">
        <f t="shared" si="65"/>
        <v>2093</v>
      </c>
      <c r="I685" s="52" t="s">
        <v>1183</v>
      </c>
      <c r="J685" s="53" t="s">
        <v>1184</v>
      </c>
      <c r="K685" s="52">
        <v>2093</v>
      </c>
      <c r="L685" s="52" t="s">
        <v>1185</v>
      </c>
      <c r="M685" s="53" t="s">
        <v>1496</v>
      </c>
      <c r="N685" s="53" t="s">
        <v>106</v>
      </c>
      <c r="O685" s="54" t="s">
        <v>3369</v>
      </c>
      <c r="P685" s="54" t="s">
        <v>3366</v>
      </c>
    </row>
    <row r="686" spans="1:16" ht="13.5" thickBot="1" x14ac:dyDescent="0.25">
      <c r="A686" s="43" t="str">
        <f t="shared" si="60"/>
        <v> PASP 91.414 </v>
      </c>
      <c r="B686" s="5" t="str">
        <f t="shared" si="61"/>
        <v>I</v>
      </c>
      <c r="C686" s="43">
        <f t="shared" si="62"/>
        <v>49906.714</v>
      </c>
      <c r="D686" s="21" t="str">
        <f t="shared" si="63"/>
        <v>vis</v>
      </c>
      <c r="E686" s="51" t="e">
        <f>VLOOKUP(C686,Active!C$21:E$974,3,FALSE)</f>
        <v>#N/A</v>
      </c>
      <c r="F686" s="5" t="s">
        <v>1317</v>
      </c>
      <c r="G686" s="21" t="str">
        <f t="shared" si="64"/>
        <v>49906.714</v>
      </c>
      <c r="H686" s="43">
        <f t="shared" si="65"/>
        <v>2152</v>
      </c>
      <c r="I686" s="52" t="s">
        <v>1186</v>
      </c>
      <c r="J686" s="53" t="s">
        <v>1187</v>
      </c>
      <c r="K686" s="52">
        <v>2152</v>
      </c>
      <c r="L686" s="52" t="s">
        <v>1188</v>
      </c>
      <c r="M686" s="53" t="s">
        <v>1496</v>
      </c>
      <c r="N686" s="53" t="s">
        <v>106</v>
      </c>
      <c r="O686" s="54" t="s">
        <v>3369</v>
      </c>
      <c r="P686" s="54" t="s">
        <v>3366</v>
      </c>
    </row>
    <row r="687" spans="1:16" ht="13.5" thickBot="1" x14ac:dyDescent="0.25">
      <c r="A687" s="43" t="str">
        <f t="shared" si="60"/>
        <v> AVSJ 7.32 </v>
      </c>
      <c r="B687" s="5" t="str">
        <f t="shared" si="61"/>
        <v>I</v>
      </c>
      <c r="C687" s="43">
        <f t="shared" si="62"/>
        <v>49906.714</v>
      </c>
      <c r="D687" s="21" t="str">
        <f t="shared" si="63"/>
        <v>vis</v>
      </c>
      <c r="E687" s="51" t="e">
        <f>VLOOKUP(C687,Active!C$21:E$974,3,FALSE)</f>
        <v>#N/A</v>
      </c>
      <c r="F687" s="5" t="s">
        <v>1317</v>
      </c>
      <c r="G687" s="21" t="str">
        <f t="shared" si="64"/>
        <v>49906.714</v>
      </c>
      <c r="H687" s="43">
        <f t="shared" si="65"/>
        <v>2152</v>
      </c>
      <c r="I687" s="52" t="s">
        <v>1186</v>
      </c>
      <c r="J687" s="53" t="s">
        <v>1187</v>
      </c>
      <c r="K687" s="52">
        <v>2152</v>
      </c>
      <c r="L687" s="52" t="s">
        <v>1188</v>
      </c>
      <c r="M687" s="53" t="s">
        <v>1496</v>
      </c>
      <c r="N687" s="53"/>
      <c r="O687" s="54" t="s">
        <v>3506</v>
      </c>
      <c r="P687" s="54" t="s">
        <v>3429</v>
      </c>
    </row>
    <row r="688" spans="1:16" ht="13.5" thickBot="1" x14ac:dyDescent="0.25">
      <c r="A688" s="43" t="str">
        <f t="shared" si="60"/>
        <v> AA 27.172 </v>
      </c>
      <c r="B688" s="5" t="str">
        <f t="shared" si="61"/>
        <v>I</v>
      </c>
      <c r="C688" s="43">
        <f t="shared" si="62"/>
        <v>49916.686000000002</v>
      </c>
      <c r="D688" s="21" t="str">
        <f t="shared" si="63"/>
        <v>vis</v>
      </c>
      <c r="E688" s="51" t="e">
        <f>VLOOKUP(C688,Active!C$21:E$974,3,FALSE)</f>
        <v>#N/A</v>
      </c>
      <c r="F688" s="5" t="s">
        <v>1317</v>
      </c>
      <c r="G688" s="21" t="str">
        <f t="shared" si="64"/>
        <v>49916.686</v>
      </c>
      <c r="H688" s="43">
        <f t="shared" si="65"/>
        <v>2156</v>
      </c>
      <c r="I688" s="52" t="s">
        <v>1189</v>
      </c>
      <c r="J688" s="53" t="s">
        <v>1190</v>
      </c>
      <c r="K688" s="52">
        <v>2156</v>
      </c>
      <c r="L688" s="52" t="s">
        <v>1191</v>
      </c>
      <c r="M688" s="53" t="s">
        <v>1496</v>
      </c>
      <c r="N688" s="53" t="s">
        <v>106</v>
      </c>
      <c r="O688" s="54" t="s">
        <v>3491</v>
      </c>
      <c r="P688" s="54" t="s">
        <v>3492</v>
      </c>
    </row>
    <row r="689" spans="1:16" ht="13.5" thickBot="1" x14ac:dyDescent="0.25">
      <c r="A689" s="43" t="str">
        <f t="shared" si="60"/>
        <v> AA 27.172 </v>
      </c>
      <c r="B689" s="5" t="str">
        <f t="shared" si="61"/>
        <v>I</v>
      </c>
      <c r="C689" s="43">
        <f t="shared" si="62"/>
        <v>49976.52</v>
      </c>
      <c r="D689" s="21" t="str">
        <f t="shared" si="63"/>
        <v>vis</v>
      </c>
      <c r="E689" s="51" t="e">
        <f>VLOOKUP(C689,Active!C$21:E$974,3,FALSE)</f>
        <v>#N/A</v>
      </c>
      <c r="F689" s="5" t="s">
        <v>1317</v>
      </c>
      <c r="G689" s="21" t="str">
        <f t="shared" si="64"/>
        <v>49976.520</v>
      </c>
      <c r="H689" s="43">
        <f t="shared" si="65"/>
        <v>2180</v>
      </c>
      <c r="I689" s="52" t="s">
        <v>1194</v>
      </c>
      <c r="J689" s="53" t="s">
        <v>1195</v>
      </c>
      <c r="K689" s="52">
        <v>2180</v>
      </c>
      <c r="L689" s="52" t="s">
        <v>1188</v>
      </c>
      <c r="M689" s="53" t="s">
        <v>1496</v>
      </c>
      <c r="N689" s="53" t="s">
        <v>106</v>
      </c>
      <c r="O689" s="54" t="s">
        <v>3491</v>
      </c>
      <c r="P689" s="54" t="s">
        <v>3492</v>
      </c>
    </row>
    <row r="690" spans="1:16" ht="13.5" thickBot="1" x14ac:dyDescent="0.25">
      <c r="A690" s="43" t="str">
        <f t="shared" si="60"/>
        <v>IBVS 1249 </v>
      </c>
      <c r="B690" s="5" t="str">
        <f t="shared" si="61"/>
        <v>I</v>
      </c>
      <c r="C690" s="43">
        <f t="shared" si="62"/>
        <v>50001.451999999997</v>
      </c>
      <c r="D690" s="21" t="str">
        <f t="shared" si="63"/>
        <v>vis</v>
      </c>
      <c r="E690" s="51" t="e">
        <f>VLOOKUP(C690,Active!C$21:E$974,3,FALSE)</f>
        <v>#N/A</v>
      </c>
      <c r="F690" s="5" t="s">
        <v>1317</v>
      </c>
      <c r="G690" s="21" t="str">
        <f t="shared" si="64"/>
        <v>50001.452</v>
      </c>
      <c r="H690" s="43">
        <f t="shared" si="65"/>
        <v>2190</v>
      </c>
      <c r="I690" s="52" t="s">
        <v>1197</v>
      </c>
      <c r="J690" s="53" t="s">
        <v>1198</v>
      </c>
      <c r="K690" s="52">
        <v>2190</v>
      </c>
      <c r="L690" s="52" t="s">
        <v>1182</v>
      </c>
      <c r="M690" s="53" t="s">
        <v>1496</v>
      </c>
      <c r="N690" s="53"/>
      <c r="O690" s="54" t="s">
        <v>3209</v>
      </c>
      <c r="P690" s="55" t="s">
        <v>3406</v>
      </c>
    </row>
    <row r="691" spans="1:16" ht="13.5" thickBot="1" x14ac:dyDescent="0.25">
      <c r="A691" s="43" t="str">
        <f t="shared" si="60"/>
        <v> AVSJ 7.32 </v>
      </c>
      <c r="B691" s="5" t="str">
        <f t="shared" si="61"/>
        <v>I</v>
      </c>
      <c r="C691" s="43">
        <f t="shared" si="62"/>
        <v>50193.423999999999</v>
      </c>
      <c r="D691" s="21" t="str">
        <f t="shared" si="63"/>
        <v>vis</v>
      </c>
      <c r="E691" s="51" t="e">
        <f>VLOOKUP(C691,Active!C$21:E$974,3,FALSE)</f>
        <v>#N/A</v>
      </c>
      <c r="F691" s="5" t="s">
        <v>1317</v>
      </c>
      <c r="G691" s="21" t="str">
        <f t="shared" si="64"/>
        <v>50193.424</v>
      </c>
      <c r="H691" s="43">
        <f t="shared" si="65"/>
        <v>2267</v>
      </c>
      <c r="I691" s="52" t="s">
        <v>1200</v>
      </c>
      <c r="J691" s="53" t="s">
        <v>1201</v>
      </c>
      <c r="K691" s="52">
        <v>2267</v>
      </c>
      <c r="L691" s="52" t="s">
        <v>1202</v>
      </c>
      <c r="M691" s="53" t="s">
        <v>1496</v>
      </c>
      <c r="N691" s="53"/>
      <c r="O691" s="54" t="s">
        <v>2619</v>
      </c>
      <c r="P691" s="54" t="s">
        <v>3429</v>
      </c>
    </row>
    <row r="692" spans="1:16" ht="13.5" thickBot="1" x14ac:dyDescent="0.25">
      <c r="A692" s="43" t="str">
        <f t="shared" si="60"/>
        <v> BBS 26 </v>
      </c>
      <c r="B692" s="5" t="str">
        <f t="shared" si="61"/>
        <v>I</v>
      </c>
      <c r="C692" s="43">
        <f t="shared" si="62"/>
        <v>50203.394</v>
      </c>
      <c r="D692" s="21" t="str">
        <f t="shared" si="63"/>
        <v>vis</v>
      </c>
      <c r="E692" s="51" t="e">
        <f>VLOOKUP(C692,Active!C$21:E$974,3,FALSE)</f>
        <v>#N/A</v>
      </c>
      <c r="F692" s="5" t="s">
        <v>1317</v>
      </c>
      <c r="G692" s="21" t="str">
        <f t="shared" si="64"/>
        <v>50203.394</v>
      </c>
      <c r="H692" s="43">
        <f t="shared" si="65"/>
        <v>2271</v>
      </c>
      <c r="I692" s="52" t="s">
        <v>1204</v>
      </c>
      <c r="J692" s="53" t="s">
        <v>1205</v>
      </c>
      <c r="K692" s="52">
        <v>2271</v>
      </c>
      <c r="L692" s="52" t="s">
        <v>1206</v>
      </c>
      <c r="M692" s="53" t="s">
        <v>105</v>
      </c>
      <c r="N692" s="53"/>
      <c r="O692" s="54" t="s">
        <v>2649</v>
      </c>
      <c r="P692" s="54" t="s">
        <v>3519</v>
      </c>
    </row>
    <row r="693" spans="1:16" ht="13.5" thickBot="1" x14ac:dyDescent="0.25">
      <c r="A693" s="43" t="str">
        <f t="shared" si="60"/>
        <v> BBS 26 </v>
      </c>
      <c r="B693" s="5" t="str">
        <f t="shared" si="61"/>
        <v>I</v>
      </c>
      <c r="C693" s="43">
        <f t="shared" si="62"/>
        <v>50270.705999999998</v>
      </c>
      <c r="D693" s="21" t="str">
        <f t="shared" si="63"/>
        <v>vis</v>
      </c>
      <c r="E693" s="51" t="e">
        <f>VLOOKUP(C693,Active!C$21:E$974,3,FALSE)</f>
        <v>#N/A</v>
      </c>
      <c r="F693" s="5" t="s">
        <v>1317</v>
      </c>
      <c r="G693" s="21" t="str">
        <f t="shared" si="64"/>
        <v>50270.706</v>
      </c>
      <c r="H693" s="43">
        <f t="shared" si="65"/>
        <v>2298</v>
      </c>
      <c r="I693" s="52" t="s">
        <v>2740</v>
      </c>
      <c r="J693" s="53" t="s">
        <v>2741</v>
      </c>
      <c r="K693" s="52">
        <v>2298</v>
      </c>
      <c r="L693" s="52" t="s">
        <v>1206</v>
      </c>
      <c r="M693" s="53" t="s">
        <v>1496</v>
      </c>
      <c r="N693" s="53"/>
      <c r="O693" s="54" t="s">
        <v>2649</v>
      </c>
      <c r="P693" s="54" t="s">
        <v>3519</v>
      </c>
    </row>
    <row r="694" spans="1:16" ht="13.5" thickBot="1" x14ac:dyDescent="0.25">
      <c r="A694" s="43" t="str">
        <f t="shared" si="60"/>
        <v> VSSC 58.14 </v>
      </c>
      <c r="B694" s="5" t="str">
        <f t="shared" si="61"/>
        <v>I</v>
      </c>
      <c r="C694" s="43">
        <f t="shared" si="62"/>
        <v>50370.434000000001</v>
      </c>
      <c r="D694" s="21" t="str">
        <f t="shared" si="63"/>
        <v>vis</v>
      </c>
      <c r="E694" s="51" t="e">
        <f>VLOOKUP(C694,Active!C$21:E$974,3,FALSE)</f>
        <v>#N/A</v>
      </c>
      <c r="F694" s="5" t="s">
        <v>1317</v>
      </c>
      <c r="G694" s="21" t="str">
        <f t="shared" si="64"/>
        <v>50370.434</v>
      </c>
      <c r="H694" s="43">
        <f t="shared" si="65"/>
        <v>2338</v>
      </c>
      <c r="I694" s="52" t="s">
        <v>2746</v>
      </c>
      <c r="J694" s="53" t="s">
        <v>2747</v>
      </c>
      <c r="K694" s="52">
        <v>2338</v>
      </c>
      <c r="L694" s="52" t="s">
        <v>2748</v>
      </c>
      <c r="M694" s="53" t="s">
        <v>1496</v>
      </c>
      <c r="N694" s="53"/>
      <c r="O694" s="54" t="s">
        <v>3524</v>
      </c>
      <c r="P694" s="54" t="s">
        <v>3525</v>
      </c>
    </row>
    <row r="695" spans="1:16" ht="13.5" thickBot="1" x14ac:dyDescent="0.25">
      <c r="A695" s="43" t="str">
        <f t="shared" si="60"/>
        <v> BBS 26 </v>
      </c>
      <c r="B695" s="5" t="str">
        <f t="shared" si="61"/>
        <v>I</v>
      </c>
      <c r="C695" s="43">
        <f t="shared" si="62"/>
        <v>50410.319000000003</v>
      </c>
      <c r="D695" s="21" t="str">
        <f t="shared" si="63"/>
        <v>vis</v>
      </c>
      <c r="E695" s="51" t="e">
        <f>VLOOKUP(C695,Active!C$21:E$974,3,FALSE)</f>
        <v>#N/A</v>
      </c>
      <c r="F695" s="5" t="s">
        <v>1317</v>
      </c>
      <c r="G695" s="21" t="str">
        <f t="shared" si="64"/>
        <v>50410.319</v>
      </c>
      <c r="H695" s="43">
        <f t="shared" si="65"/>
        <v>2354</v>
      </c>
      <c r="I695" s="52" t="s">
        <v>2750</v>
      </c>
      <c r="J695" s="53" t="s">
        <v>2751</v>
      </c>
      <c r="K695" s="52">
        <v>2354</v>
      </c>
      <c r="L695" s="52" t="s">
        <v>1202</v>
      </c>
      <c r="M695" s="53" t="s">
        <v>1496</v>
      </c>
      <c r="N695" s="53"/>
      <c r="O695" s="54" t="s">
        <v>2649</v>
      </c>
      <c r="P695" s="54" t="s">
        <v>3519</v>
      </c>
    </row>
    <row r="696" spans="1:16" ht="13.5" thickBot="1" x14ac:dyDescent="0.25">
      <c r="A696" s="43" t="str">
        <f t="shared" si="60"/>
        <v>IBVS 1358 </v>
      </c>
      <c r="B696" s="5" t="str">
        <f t="shared" si="61"/>
        <v>I</v>
      </c>
      <c r="C696" s="43">
        <f t="shared" si="62"/>
        <v>50487.595999999998</v>
      </c>
      <c r="D696" s="21" t="str">
        <f t="shared" si="63"/>
        <v>vis</v>
      </c>
      <c r="E696" s="51" t="e">
        <f>VLOOKUP(C696,Active!C$21:E$974,3,FALSE)</f>
        <v>#N/A</v>
      </c>
      <c r="F696" s="5" t="s">
        <v>1317</v>
      </c>
      <c r="G696" s="21" t="str">
        <f t="shared" si="64"/>
        <v>50487.596</v>
      </c>
      <c r="H696" s="43">
        <f t="shared" si="65"/>
        <v>2385</v>
      </c>
      <c r="I696" s="52" t="s">
        <v>2753</v>
      </c>
      <c r="J696" s="53" t="s">
        <v>2754</v>
      </c>
      <c r="K696" s="52">
        <v>2385</v>
      </c>
      <c r="L696" s="52" t="s">
        <v>1182</v>
      </c>
      <c r="M696" s="53" t="s">
        <v>1496</v>
      </c>
      <c r="N696" s="53" t="s">
        <v>106</v>
      </c>
      <c r="O696" s="54" t="s">
        <v>3530</v>
      </c>
      <c r="P696" s="55" t="s">
        <v>3531</v>
      </c>
    </row>
    <row r="697" spans="1:16" ht="13.5" thickBot="1" x14ac:dyDescent="0.25">
      <c r="A697" s="43" t="str">
        <f t="shared" si="60"/>
        <v> JRAC 71.234 </v>
      </c>
      <c r="B697" s="5" t="str">
        <f t="shared" si="61"/>
        <v>I</v>
      </c>
      <c r="C697" s="43">
        <f t="shared" si="62"/>
        <v>50614.752</v>
      </c>
      <c r="D697" s="21" t="str">
        <f t="shared" si="63"/>
        <v>vis</v>
      </c>
      <c r="E697" s="51" t="e">
        <f>VLOOKUP(C697,Active!C$21:E$974,3,FALSE)</f>
        <v>#N/A</v>
      </c>
      <c r="F697" s="5" t="s">
        <v>1317</v>
      </c>
      <c r="G697" s="21" t="str">
        <f t="shared" si="64"/>
        <v>50614.752</v>
      </c>
      <c r="H697" s="43">
        <f t="shared" si="65"/>
        <v>2436</v>
      </c>
      <c r="I697" s="52" t="s">
        <v>2758</v>
      </c>
      <c r="J697" s="53" t="s">
        <v>2759</v>
      </c>
      <c r="K697" s="52">
        <v>2436</v>
      </c>
      <c r="L697" s="52" t="s">
        <v>2760</v>
      </c>
      <c r="M697" s="53" t="s">
        <v>1496</v>
      </c>
      <c r="N697" s="53" t="s">
        <v>106</v>
      </c>
      <c r="O697" s="54" t="s">
        <v>722</v>
      </c>
      <c r="P697" s="54" t="s">
        <v>733</v>
      </c>
    </row>
    <row r="698" spans="1:16" ht="13.5" thickBot="1" x14ac:dyDescent="0.25">
      <c r="A698" s="43" t="str">
        <f t="shared" si="60"/>
        <v> BBS 26 </v>
      </c>
      <c r="B698" s="5" t="str">
        <f t="shared" si="61"/>
        <v>I</v>
      </c>
      <c r="C698" s="43">
        <f t="shared" si="62"/>
        <v>50624.732000000004</v>
      </c>
      <c r="D698" s="21" t="str">
        <f t="shared" si="63"/>
        <v>vis</v>
      </c>
      <c r="E698" s="51" t="e">
        <f>VLOOKUP(C698,Active!C$21:E$974,3,FALSE)</f>
        <v>#N/A</v>
      </c>
      <c r="F698" s="5" t="s">
        <v>1317</v>
      </c>
      <c r="G698" s="21" t="str">
        <f t="shared" si="64"/>
        <v>50624.732</v>
      </c>
      <c r="H698" s="43">
        <f t="shared" si="65"/>
        <v>2440</v>
      </c>
      <c r="I698" s="52" t="s">
        <v>2761</v>
      </c>
      <c r="J698" s="53" t="s">
        <v>2762</v>
      </c>
      <c r="K698" s="52">
        <v>2440</v>
      </c>
      <c r="L698" s="52" t="s">
        <v>2763</v>
      </c>
      <c r="M698" s="53" t="s">
        <v>1496</v>
      </c>
      <c r="N698" s="53"/>
      <c r="O698" s="54" t="s">
        <v>3315</v>
      </c>
      <c r="P698" s="54" t="s">
        <v>3519</v>
      </c>
    </row>
    <row r="699" spans="1:16" ht="13.5" thickBot="1" x14ac:dyDescent="0.25">
      <c r="A699" s="43" t="str">
        <f t="shared" si="60"/>
        <v> BBS 26 </v>
      </c>
      <c r="B699" s="5" t="str">
        <f t="shared" si="61"/>
        <v>I</v>
      </c>
      <c r="C699" s="43">
        <f t="shared" si="62"/>
        <v>50634.69</v>
      </c>
      <c r="D699" s="21" t="str">
        <f t="shared" si="63"/>
        <v>vis</v>
      </c>
      <c r="E699" s="51" t="e">
        <f>VLOOKUP(C699,Active!C$21:E$974,3,FALSE)</f>
        <v>#N/A</v>
      </c>
      <c r="F699" s="5" t="s">
        <v>1317</v>
      </c>
      <c r="G699" s="21" t="str">
        <f t="shared" si="64"/>
        <v>50634.690</v>
      </c>
      <c r="H699" s="43">
        <f t="shared" si="65"/>
        <v>2444</v>
      </c>
      <c r="I699" s="52" t="s">
        <v>2765</v>
      </c>
      <c r="J699" s="53" t="s">
        <v>2766</v>
      </c>
      <c r="K699" s="52">
        <v>2444</v>
      </c>
      <c r="L699" s="52" t="s">
        <v>2767</v>
      </c>
      <c r="M699" s="53" t="s">
        <v>1496</v>
      </c>
      <c r="N699" s="53"/>
      <c r="O699" s="54" t="s">
        <v>3539</v>
      </c>
      <c r="P699" s="54" t="s">
        <v>3519</v>
      </c>
    </row>
    <row r="700" spans="1:16" ht="13.5" thickBot="1" x14ac:dyDescent="0.25">
      <c r="A700" s="43" t="str">
        <f t="shared" si="60"/>
        <v> PASP 93.465 </v>
      </c>
      <c r="B700" s="5" t="str">
        <f t="shared" si="61"/>
        <v>I</v>
      </c>
      <c r="C700" s="43">
        <f t="shared" si="62"/>
        <v>51138.307399999998</v>
      </c>
      <c r="D700" s="21" t="str">
        <f t="shared" si="63"/>
        <v>vis</v>
      </c>
      <c r="E700" s="51" t="e">
        <f>VLOOKUP(C700,Active!C$21:E$974,3,FALSE)</f>
        <v>#N/A</v>
      </c>
      <c r="F700" s="5" t="s">
        <v>1317</v>
      </c>
      <c r="G700" s="21" t="str">
        <f t="shared" si="64"/>
        <v>51138.3074</v>
      </c>
      <c r="H700" s="43">
        <f t="shared" si="65"/>
        <v>2646</v>
      </c>
      <c r="I700" s="52" t="s">
        <v>2793</v>
      </c>
      <c r="J700" s="53" t="s">
        <v>2794</v>
      </c>
      <c r="K700" s="52">
        <v>2646</v>
      </c>
      <c r="L700" s="52" t="s">
        <v>2795</v>
      </c>
      <c r="M700" s="53" t="s">
        <v>105</v>
      </c>
      <c r="N700" s="53" t="s">
        <v>106</v>
      </c>
      <c r="O700" s="54" t="s">
        <v>3199</v>
      </c>
      <c r="P700" s="54" t="s">
        <v>3200</v>
      </c>
    </row>
    <row r="701" spans="1:16" ht="13.5" thickBot="1" x14ac:dyDescent="0.25">
      <c r="A701" s="43" t="str">
        <f t="shared" si="60"/>
        <v> AOEB 1 </v>
      </c>
      <c r="B701" s="5" t="str">
        <f t="shared" si="61"/>
        <v>II</v>
      </c>
      <c r="C701" s="43">
        <f t="shared" si="62"/>
        <v>51381.399299999997</v>
      </c>
      <c r="D701" s="21" t="str">
        <f t="shared" si="63"/>
        <v>vis</v>
      </c>
      <c r="E701" s="51" t="e">
        <f>VLOOKUP(C701,Active!C$21:E$974,3,FALSE)</f>
        <v>#N/A</v>
      </c>
      <c r="F701" s="5" t="s">
        <v>1317</v>
      </c>
      <c r="G701" s="21" t="str">
        <f t="shared" si="64"/>
        <v>51381.3993</v>
      </c>
      <c r="H701" s="43">
        <f t="shared" si="65"/>
        <v>2743.5</v>
      </c>
      <c r="I701" s="52" t="s">
        <v>2806</v>
      </c>
      <c r="J701" s="53" t="s">
        <v>2807</v>
      </c>
      <c r="K701" s="52">
        <v>2743.5</v>
      </c>
      <c r="L701" s="52" t="s">
        <v>2808</v>
      </c>
      <c r="M701" s="53" t="s">
        <v>105</v>
      </c>
      <c r="N701" s="53"/>
      <c r="O701" s="54" t="s">
        <v>3544</v>
      </c>
      <c r="P701" s="54" t="s">
        <v>3545</v>
      </c>
    </row>
    <row r="702" spans="1:16" ht="13.5" thickBot="1" x14ac:dyDescent="0.25">
      <c r="A702" s="43" t="str">
        <f t="shared" si="60"/>
        <v>BAVM 29 </v>
      </c>
      <c r="B702" s="5" t="str">
        <f t="shared" si="61"/>
        <v>I</v>
      </c>
      <c r="C702" s="43">
        <f t="shared" si="62"/>
        <v>51796.486700000001</v>
      </c>
      <c r="D702" s="21" t="str">
        <f t="shared" si="63"/>
        <v>vis</v>
      </c>
      <c r="E702" s="51" t="e">
        <f>VLOOKUP(C702,Active!C$21:E$974,3,FALSE)</f>
        <v>#N/A</v>
      </c>
      <c r="F702" s="5" t="s">
        <v>1317</v>
      </c>
      <c r="G702" s="21" t="str">
        <f t="shared" si="64"/>
        <v>51796.4867</v>
      </c>
      <c r="H702" s="43">
        <f t="shared" si="65"/>
        <v>2910</v>
      </c>
      <c r="I702" s="52" t="s">
        <v>2850</v>
      </c>
      <c r="J702" s="53" t="s">
        <v>2851</v>
      </c>
      <c r="K702" s="52">
        <v>2910</v>
      </c>
      <c r="L702" s="52" t="s">
        <v>2852</v>
      </c>
      <c r="M702" s="53" t="s">
        <v>105</v>
      </c>
      <c r="N702" s="53"/>
      <c r="O702" s="54" t="s">
        <v>311</v>
      </c>
      <c r="P702" s="55" t="s">
        <v>3465</v>
      </c>
    </row>
    <row r="703" spans="1:16" ht="13.5" thickBot="1" x14ac:dyDescent="0.25">
      <c r="A703" s="43" t="str">
        <f t="shared" si="60"/>
        <v> BBS 27 </v>
      </c>
      <c r="B703" s="5" t="str">
        <f t="shared" si="61"/>
        <v>I</v>
      </c>
      <c r="C703" s="43">
        <f t="shared" si="62"/>
        <v>51913.103999999999</v>
      </c>
      <c r="D703" s="21" t="str">
        <f t="shared" si="63"/>
        <v>vis</v>
      </c>
      <c r="E703" s="51" t="e">
        <f>VLOOKUP(C703,Active!C$21:E$974,3,FALSE)</f>
        <v>#N/A</v>
      </c>
      <c r="F703" s="5" t="s">
        <v>1317</v>
      </c>
      <c r="G703" s="21" t="str">
        <f t="shared" si="64"/>
        <v>51913.104</v>
      </c>
      <c r="H703" s="43">
        <f t="shared" si="65"/>
        <v>2957</v>
      </c>
      <c r="I703" s="52" t="s">
        <v>2871</v>
      </c>
      <c r="J703" s="53" t="s">
        <v>2872</v>
      </c>
      <c r="K703" s="52">
        <v>2957</v>
      </c>
      <c r="L703" s="52" t="s">
        <v>2873</v>
      </c>
      <c r="M703" s="53" t="s">
        <v>1496</v>
      </c>
      <c r="N703" s="53"/>
      <c r="O703" s="54" t="s">
        <v>2649</v>
      </c>
      <c r="P703" s="54" t="s">
        <v>3550</v>
      </c>
    </row>
    <row r="704" spans="1:16" ht="13.5" thickBot="1" x14ac:dyDescent="0.25">
      <c r="A704" s="43" t="str">
        <f t="shared" si="60"/>
        <v> BBS 27 </v>
      </c>
      <c r="B704" s="5" t="str">
        <f t="shared" si="61"/>
        <v>I</v>
      </c>
      <c r="C704" s="43">
        <f t="shared" si="62"/>
        <v>51988.451999999997</v>
      </c>
      <c r="D704" s="21" t="str">
        <f t="shared" si="63"/>
        <v>vis</v>
      </c>
      <c r="E704" s="51" t="e">
        <f>VLOOKUP(C704,Active!C$21:E$974,3,FALSE)</f>
        <v>#N/A</v>
      </c>
      <c r="F704" s="5" t="s">
        <v>1317</v>
      </c>
      <c r="G704" s="21" t="str">
        <f t="shared" si="64"/>
        <v>51988.452</v>
      </c>
      <c r="H704" s="43">
        <f t="shared" si="65"/>
        <v>2987</v>
      </c>
      <c r="I704" s="52" t="s">
        <v>2875</v>
      </c>
      <c r="J704" s="53" t="s">
        <v>2876</v>
      </c>
      <c r="K704" s="52">
        <v>2987</v>
      </c>
      <c r="L704" s="52" t="s">
        <v>2877</v>
      </c>
      <c r="M704" s="53" t="s">
        <v>1496</v>
      </c>
      <c r="N704" s="53"/>
      <c r="O704" s="54" t="s">
        <v>2649</v>
      </c>
      <c r="P704" s="54" t="s">
        <v>3550</v>
      </c>
    </row>
    <row r="705" spans="1:16" ht="13.5" thickBot="1" x14ac:dyDescent="0.25">
      <c r="A705" s="43" t="str">
        <f t="shared" si="60"/>
        <v> PASP 91.414 </v>
      </c>
      <c r="B705" s="5" t="str">
        <f t="shared" si="61"/>
        <v>I</v>
      </c>
      <c r="C705" s="43">
        <f t="shared" si="62"/>
        <v>52185.398999999998</v>
      </c>
      <c r="D705" s="21" t="str">
        <f t="shared" si="63"/>
        <v>vis</v>
      </c>
      <c r="E705" s="51" t="e">
        <f>VLOOKUP(C705,Active!C$21:E$974,3,FALSE)</f>
        <v>#N/A</v>
      </c>
      <c r="F705" s="5" t="s">
        <v>1317</v>
      </c>
      <c r="G705" s="21" t="str">
        <f t="shared" si="64"/>
        <v>52185.399</v>
      </c>
      <c r="H705" s="43">
        <f t="shared" si="65"/>
        <v>3066</v>
      </c>
      <c r="I705" s="52" t="s">
        <v>2880</v>
      </c>
      <c r="J705" s="53" t="s">
        <v>2881</v>
      </c>
      <c r="K705" s="52">
        <v>3066</v>
      </c>
      <c r="L705" s="52" t="s">
        <v>2836</v>
      </c>
      <c r="M705" s="53" t="s">
        <v>1496</v>
      </c>
      <c r="N705" s="53" t="s">
        <v>106</v>
      </c>
      <c r="O705" s="54" t="s">
        <v>3369</v>
      </c>
      <c r="P705" s="54" t="s">
        <v>3366</v>
      </c>
    </row>
    <row r="706" spans="1:16" ht="13.5" thickBot="1" x14ac:dyDescent="0.25">
      <c r="A706" s="43" t="str">
        <f t="shared" si="60"/>
        <v> PASP 91.414 </v>
      </c>
      <c r="B706" s="5" t="str">
        <f t="shared" si="61"/>
        <v>I</v>
      </c>
      <c r="C706" s="43">
        <f t="shared" si="62"/>
        <v>52205.343000000001</v>
      </c>
      <c r="D706" s="21" t="str">
        <f t="shared" si="63"/>
        <v>vis</v>
      </c>
      <c r="E706" s="51" t="e">
        <f>VLOOKUP(C706,Active!C$21:E$974,3,FALSE)</f>
        <v>#N/A</v>
      </c>
      <c r="F706" s="5" t="s">
        <v>1317</v>
      </c>
      <c r="G706" s="21" t="str">
        <f t="shared" si="64"/>
        <v>52205.343</v>
      </c>
      <c r="H706" s="43">
        <f t="shared" si="65"/>
        <v>3074</v>
      </c>
      <c r="I706" s="52" t="s">
        <v>2890</v>
      </c>
      <c r="J706" s="53" t="s">
        <v>2891</v>
      </c>
      <c r="K706" s="52">
        <v>3074</v>
      </c>
      <c r="L706" s="52" t="s">
        <v>2836</v>
      </c>
      <c r="M706" s="53" t="s">
        <v>1496</v>
      </c>
      <c r="N706" s="53" t="s">
        <v>106</v>
      </c>
      <c r="O706" s="54" t="s">
        <v>3369</v>
      </c>
      <c r="P706" s="54" t="s">
        <v>3366</v>
      </c>
    </row>
    <row r="707" spans="1:16" ht="13.5" thickBot="1" x14ac:dyDescent="0.25">
      <c r="A707" s="43" t="str">
        <f t="shared" si="60"/>
        <v> AOEB 1 </v>
      </c>
      <c r="B707" s="5" t="str">
        <f t="shared" si="61"/>
        <v>I</v>
      </c>
      <c r="C707" s="43">
        <f t="shared" si="62"/>
        <v>52382.353999999999</v>
      </c>
      <c r="D707" s="21" t="str">
        <f t="shared" si="63"/>
        <v>vis</v>
      </c>
      <c r="E707" s="51" t="e">
        <f>VLOOKUP(C707,Active!C$21:E$974,3,FALSE)</f>
        <v>#N/A</v>
      </c>
      <c r="F707" s="5" t="s">
        <v>1317</v>
      </c>
      <c r="G707" s="21" t="str">
        <f t="shared" si="64"/>
        <v>52382.354</v>
      </c>
      <c r="H707" s="43">
        <f t="shared" si="65"/>
        <v>3145</v>
      </c>
      <c r="I707" s="52" t="s">
        <v>2910</v>
      </c>
      <c r="J707" s="53" t="s">
        <v>2911</v>
      </c>
      <c r="K707" s="52">
        <v>3145</v>
      </c>
      <c r="L707" s="52" t="s">
        <v>2912</v>
      </c>
      <c r="M707" s="53" t="s">
        <v>1496</v>
      </c>
      <c r="N707" s="53"/>
      <c r="O707" s="54" t="s">
        <v>2619</v>
      </c>
      <c r="P707" s="54" t="s">
        <v>3545</v>
      </c>
    </row>
    <row r="708" spans="1:16" ht="13.5" thickBot="1" x14ac:dyDescent="0.25">
      <c r="A708" s="43" t="str">
        <f t="shared" si="60"/>
        <v> BRNO 23 </v>
      </c>
      <c r="B708" s="5" t="str">
        <f t="shared" si="61"/>
        <v>I</v>
      </c>
      <c r="C708" s="43">
        <f t="shared" si="62"/>
        <v>54386.806799999998</v>
      </c>
      <c r="D708" s="21" t="str">
        <f t="shared" si="63"/>
        <v>vis</v>
      </c>
      <c r="E708" s="51" t="e">
        <f>VLOOKUP(C708,Active!C$21:E$974,3,FALSE)</f>
        <v>#N/A</v>
      </c>
      <c r="F708" s="5" t="s">
        <v>1317</v>
      </c>
      <c r="G708" s="21" t="str">
        <f t="shared" si="64"/>
        <v>54386.8068</v>
      </c>
      <c r="H708" s="43">
        <f t="shared" si="65"/>
        <v>3949</v>
      </c>
      <c r="I708" s="52" t="s">
        <v>2982</v>
      </c>
      <c r="J708" s="53" t="s">
        <v>2983</v>
      </c>
      <c r="K708" s="52">
        <v>3949</v>
      </c>
      <c r="L708" s="52" t="s">
        <v>2984</v>
      </c>
      <c r="M708" s="53" t="s">
        <v>2952</v>
      </c>
      <c r="N708" s="53"/>
      <c r="O708" s="54" t="s">
        <v>3562</v>
      </c>
      <c r="P708" s="54" t="s">
        <v>3563</v>
      </c>
    </row>
    <row r="709" spans="1:16" ht="13.5" thickBot="1" x14ac:dyDescent="0.25">
      <c r="A709" s="43" t="str">
        <f t="shared" si="60"/>
        <v> BRNO 23 </v>
      </c>
      <c r="B709" s="5" t="str">
        <f t="shared" si="61"/>
        <v>I</v>
      </c>
      <c r="C709" s="43">
        <f t="shared" si="62"/>
        <v>54770.7405</v>
      </c>
      <c r="D709" s="21" t="str">
        <f t="shared" si="63"/>
        <v>vis</v>
      </c>
      <c r="E709" s="51" t="e">
        <f>VLOOKUP(C709,Active!C$21:E$974,3,FALSE)</f>
        <v>#N/A</v>
      </c>
      <c r="F709" s="5" t="s">
        <v>1317</v>
      </c>
      <c r="G709" s="21" t="str">
        <f t="shared" si="64"/>
        <v>54770.7405</v>
      </c>
      <c r="H709" s="43">
        <f t="shared" si="65"/>
        <v>4103</v>
      </c>
      <c r="I709" s="52" t="s">
        <v>2990</v>
      </c>
      <c r="J709" s="53" t="s">
        <v>2991</v>
      </c>
      <c r="K709" s="52">
        <v>4103</v>
      </c>
      <c r="L709" s="52" t="s">
        <v>2992</v>
      </c>
      <c r="M709" s="53" t="s">
        <v>2952</v>
      </c>
      <c r="N709" s="53"/>
      <c r="O709" s="54" t="s">
        <v>3562</v>
      </c>
      <c r="P709" s="54" t="s">
        <v>3563</v>
      </c>
    </row>
    <row r="710" spans="1:16" ht="13.5" thickBot="1" x14ac:dyDescent="0.25">
      <c r="A710" s="43" t="str">
        <f t="shared" si="60"/>
        <v> AOEB 1 </v>
      </c>
      <c r="B710" s="5" t="str">
        <f t="shared" si="61"/>
        <v>I</v>
      </c>
      <c r="C710" s="43">
        <f t="shared" si="62"/>
        <v>54937.776599999997</v>
      </c>
      <c r="D710" s="21" t="str">
        <f t="shared" si="63"/>
        <v>vis</v>
      </c>
      <c r="E710" s="51" t="e">
        <f>VLOOKUP(C710,Active!C$21:E$974,3,FALSE)</f>
        <v>#N/A</v>
      </c>
      <c r="F710" s="5" t="s">
        <v>1317</v>
      </c>
      <c r="G710" s="21" t="str">
        <f t="shared" si="64"/>
        <v>54937.7766</v>
      </c>
      <c r="H710" s="43">
        <f t="shared" si="65"/>
        <v>4170</v>
      </c>
      <c r="I710" s="52" t="s">
        <v>2994</v>
      </c>
      <c r="J710" s="53" t="s">
        <v>2995</v>
      </c>
      <c r="K710" s="52">
        <v>4170</v>
      </c>
      <c r="L710" s="52" t="s">
        <v>2996</v>
      </c>
      <c r="M710" s="53" t="s">
        <v>2952</v>
      </c>
      <c r="N710" s="53"/>
      <c r="O710" s="54" t="s">
        <v>2619</v>
      </c>
      <c r="P710" s="54" t="s">
        <v>3545</v>
      </c>
    </row>
    <row r="711" spans="1:16" ht="13.5" thickBot="1" x14ac:dyDescent="0.25">
      <c r="A711" s="43" t="str">
        <f t="shared" si="60"/>
        <v> AOEB 1 </v>
      </c>
      <c r="B711" s="5" t="str">
        <f t="shared" si="61"/>
        <v>I</v>
      </c>
      <c r="C711" s="43">
        <f t="shared" si="62"/>
        <v>55084.867400000003</v>
      </c>
      <c r="D711" s="21" t="str">
        <f t="shared" si="63"/>
        <v>vis</v>
      </c>
      <c r="E711" s="51" t="e">
        <f>VLOOKUP(C711,Active!C$21:E$974,3,FALSE)</f>
        <v>#N/A</v>
      </c>
      <c r="F711" s="5" t="s">
        <v>1317</v>
      </c>
      <c r="G711" s="21" t="str">
        <f t="shared" si="64"/>
        <v>55084.8674</v>
      </c>
      <c r="H711" s="43">
        <f t="shared" si="65"/>
        <v>4229</v>
      </c>
      <c r="I711" s="52" t="s">
        <v>3003</v>
      </c>
      <c r="J711" s="53" t="s">
        <v>3004</v>
      </c>
      <c r="K711" s="52">
        <v>4229</v>
      </c>
      <c r="L711" s="52" t="s">
        <v>3005</v>
      </c>
      <c r="M711" s="53" t="s">
        <v>2952</v>
      </c>
      <c r="N711" s="53"/>
      <c r="O711" s="54" t="s">
        <v>3434</v>
      </c>
      <c r="P711" s="54" t="s">
        <v>3545</v>
      </c>
    </row>
    <row r="712" spans="1:16" ht="13.5" thickBot="1" x14ac:dyDescent="0.25">
      <c r="A712" s="43" t="str">
        <f t="shared" si="60"/>
        <v> BBS 28 </v>
      </c>
      <c r="B712" s="5" t="str">
        <f t="shared" si="61"/>
        <v>I</v>
      </c>
      <c r="C712" s="43">
        <f t="shared" si="62"/>
        <v>55336.6685</v>
      </c>
      <c r="D712" s="21" t="str">
        <f t="shared" si="63"/>
        <v>vis</v>
      </c>
      <c r="E712" s="51" t="e">
        <f>VLOOKUP(C712,Active!C$21:E$974,3,FALSE)</f>
        <v>#N/A</v>
      </c>
      <c r="F712" s="5" t="s">
        <v>1317</v>
      </c>
      <c r="G712" s="21" t="str">
        <f t="shared" si="64"/>
        <v>55336.6685</v>
      </c>
      <c r="H712" s="43">
        <f t="shared" si="65"/>
        <v>4330</v>
      </c>
      <c r="I712" s="52" t="s">
        <v>3018</v>
      </c>
      <c r="J712" s="53" t="s">
        <v>3019</v>
      </c>
      <c r="K712" s="52">
        <v>4330</v>
      </c>
      <c r="L712" s="52" t="s">
        <v>3020</v>
      </c>
      <c r="M712" s="53" t="s">
        <v>2952</v>
      </c>
      <c r="N712" s="53"/>
      <c r="O712" s="54" t="s">
        <v>2649</v>
      </c>
      <c r="P712" s="54" t="s">
        <v>3572</v>
      </c>
    </row>
    <row r="713" spans="1:16" ht="13.5" thickBot="1" x14ac:dyDescent="0.25">
      <c r="A713" s="43" t="str">
        <f t="shared" si="60"/>
        <v> BBS 28 </v>
      </c>
      <c r="B713" s="5" t="str">
        <f t="shared" si="61"/>
        <v>I</v>
      </c>
      <c r="C713" s="43">
        <f t="shared" si="62"/>
        <v>56196.785900000003</v>
      </c>
      <c r="D713" s="21" t="str">
        <f t="shared" si="63"/>
        <v>vis</v>
      </c>
      <c r="E713" s="51" t="e">
        <f>VLOOKUP(C713,Active!C$21:E$974,3,FALSE)</f>
        <v>#N/A</v>
      </c>
      <c r="F713" s="5" t="s">
        <v>1317</v>
      </c>
      <c r="G713" s="21" t="str">
        <f t="shared" si="64"/>
        <v>56196.7859</v>
      </c>
      <c r="H713" s="43">
        <f t="shared" si="65"/>
        <v>4675</v>
      </c>
      <c r="I713" s="52" t="s">
        <v>3031</v>
      </c>
      <c r="J713" s="53" t="s">
        <v>3032</v>
      </c>
      <c r="K713" s="52">
        <v>4675</v>
      </c>
      <c r="L713" s="52" t="s">
        <v>3033</v>
      </c>
      <c r="M713" s="53" t="s">
        <v>2952</v>
      </c>
      <c r="N713" s="53"/>
      <c r="O713" s="54" t="s">
        <v>2649</v>
      </c>
      <c r="P713" s="54" t="s">
        <v>3572</v>
      </c>
    </row>
    <row r="714" spans="1:16" ht="13.5" thickBot="1" x14ac:dyDescent="0.25">
      <c r="A714" s="43" t="str">
        <f t="shared" si="60"/>
        <v> BBS 28 </v>
      </c>
      <c r="B714" s="5" t="str">
        <f t="shared" si="61"/>
        <v>II</v>
      </c>
      <c r="C714" s="43">
        <f t="shared" si="62"/>
        <v>56245.416069999999</v>
      </c>
      <c r="D714" s="21" t="str">
        <f t="shared" si="63"/>
        <v>vis</v>
      </c>
      <c r="E714" s="51" t="e">
        <f>VLOOKUP(C714,Active!C$21:E$974,3,FALSE)</f>
        <v>#N/A</v>
      </c>
      <c r="F714" s="5" t="s">
        <v>1317</v>
      </c>
      <c r="G714" s="21" t="str">
        <f t="shared" si="64"/>
        <v>56245.41607</v>
      </c>
      <c r="H714" s="43">
        <f t="shared" si="65"/>
        <v>4694.5</v>
      </c>
      <c r="I714" s="52" t="s">
        <v>3035</v>
      </c>
      <c r="J714" s="53" t="s">
        <v>3036</v>
      </c>
      <c r="K714" s="52">
        <v>4694.5</v>
      </c>
      <c r="L714" s="52" t="s">
        <v>3037</v>
      </c>
      <c r="M714" s="53" t="s">
        <v>2952</v>
      </c>
      <c r="N714" s="53"/>
      <c r="O714" s="54" t="s">
        <v>2649</v>
      </c>
      <c r="P714" s="54" t="s">
        <v>3572</v>
      </c>
    </row>
    <row r="715" spans="1:16" ht="13.5" thickBot="1" x14ac:dyDescent="0.25">
      <c r="A715" s="43" t="str">
        <f t="shared" ref="A715:A778" si="66">P715</f>
        <v> VSSC 58.14 </v>
      </c>
      <c r="B715" s="5" t="str">
        <f t="shared" ref="B715:B778" si="67">IF(H715=INT(H715),"I","II")</f>
        <v>I</v>
      </c>
      <c r="C715" s="43">
        <f t="shared" ref="C715:C778" si="68">1*G715</f>
        <v>56478.501300000004</v>
      </c>
      <c r="D715" s="21" t="str">
        <f t="shared" ref="D715:D778" si="69">VLOOKUP(F715,I$1:J$5,2,FALSE)</f>
        <v>vis</v>
      </c>
      <c r="E715" s="51" t="e">
        <f>VLOOKUP(C715,Active!C$21:E$974,3,FALSE)</f>
        <v>#N/A</v>
      </c>
      <c r="F715" s="5" t="s">
        <v>1317</v>
      </c>
      <c r="G715" s="21" t="str">
        <f t="shared" ref="G715:G778" si="70">MID(I715,3,LEN(I715)-3)</f>
        <v>56478.5013</v>
      </c>
      <c r="H715" s="43">
        <f t="shared" ref="H715:H778" si="71">1*K715</f>
        <v>4788</v>
      </c>
      <c r="I715" s="52" t="s">
        <v>3040</v>
      </c>
      <c r="J715" s="53" t="s">
        <v>3041</v>
      </c>
      <c r="K715" s="52">
        <v>4788</v>
      </c>
      <c r="L715" s="52" t="s">
        <v>3042</v>
      </c>
      <c r="M715" s="53" t="s">
        <v>2952</v>
      </c>
      <c r="N715" s="53"/>
      <c r="O715" s="54" t="s">
        <v>3579</v>
      </c>
      <c r="P715" s="54" t="s">
        <v>3525</v>
      </c>
    </row>
    <row r="716" spans="1:16" ht="13.5" thickBot="1" x14ac:dyDescent="0.25">
      <c r="A716" s="43" t="str">
        <f t="shared" si="66"/>
        <v> VSSC 58.14 </v>
      </c>
      <c r="B716" s="5" t="str">
        <f t="shared" si="67"/>
        <v>II</v>
      </c>
      <c r="C716" s="43">
        <f t="shared" si="68"/>
        <v>56564.516450000003</v>
      </c>
      <c r="D716" s="21" t="str">
        <f t="shared" si="69"/>
        <v>vis</v>
      </c>
      <c r="E716" s="51" t="e">
        <f>VLOOKUP(C716,Active!C$21:E$974,3,FALSE)</f>
        <v>#N/A</v>
      </c>
      <c r="F716" s="5" t="s">
        <v>1317</v>
      </c>
      <c r="G716" s="21" t="str">
        <f t="shared" si="70"/>
        <v>56564.51645</v>
      </c>
      <c r="H716" s="43">
        <f t="shared" si="71"/>
        <v>4822.5</v>
      </c>
      <c r="I716" s="52" t="s">
        <v>3043</v>
      </c>
      <c r="J716" s="53" t="s">
        <v>3044</v>
      </c>
      <c r="K716" s="52">
        <v>4822.5</v>
      </c>
      <c r="L716" s="52" t="s">
        <v>3045</v>
      </c>
      <c r="M716" s="53" t="s">
        <v>2952</v>
      </c>
      <c r="N716" s="53"/>
      <c r="O716" s="54" t="s">
        <v>3582</v>
      </c>
      <c r="P716" s="54" t="s">
        <v>3525</v>
      </c>
    </row>
    <row r="717" spans="1:16" ht="13.5" thickBot="1" x14ac:dyDescent="0.25">
      <c r="A717" s="43" t="str">
        <f t="shared" si="66"/>
        <v>IBVS 1358 </v>
      </c>
      <c r="B717" s="5" t="str">
        <f t="shared" si="67"/>
        <v>I</v>
      </c>
      <c r="C717" s="43">
        <f t="shared" si="68"/>
        <v>56615.622100000001</v>
      </c>
      <c r="D717" s="21" t="str">
        <f t="shared" si="69"/>
        <v>vis</v>
      </c>
      <c r="E717" s="51" t="e">
        <f>VLOOKUP(C717,Active!C$21:E$974,3,FALSE)</f>
        <v>#N/A</v>
      </c>
      <c r="F717" s="5" t="s">
        <v>1317</v>
      </c>
      <c r="G717" s="21" t="str">
        <f t="shared" si="70"/>
        <v>56615.6221</v>
      </c>
      <c r="H717" s="43">
        <f t="shared" si="71"/>
        <v>4843</v>
      </c>
      <c r="I717" s="52" t="s">
        <v>3046</v>
      </c>
      <c r="J717" s="53" t="s">
        <v>3047</v>
      </c>
      <c r="K717" s="52">
        <v>4843</v>
      </c>
      <c r="L717" s="52" t="s">
        <v>3048</v>
      </c>
      <c r="M717" s="53" t="s">
        <v>2952</v>
      </c>
      <c r="N717" s="53" t="s">
        <v>106</v>
      </c>
      <c r="O717" s="54" t="s">
        <v>3586</v>
      </c>
      <c r="P717" s="55" t="s">
        <v>3531</v>
      </c>
    </row>
    <row r="718" spans="1:16" ht="13.5" thickBot="1" x14ac:dyDescent="0.25">
      <c r="A718" s="43" t="str">
        <f t="shared" si="66"/>
        <v> AOEB 1 </v>
      </c>
      <c r="B718" s="5" t="str">
        <f t="shared" si="67"/>
        <v>I</v>
      </c>
      <c r="C718" s="43">
        <f t="shared" si="68"/>
        <v>56857.446000000004</v>
      </c>
      <c r="D718" s="21" t="str">
        <f t="shared" si="69"/>
        <v>vis</v>
      </c>
      <c r="E718" s="51" t="e">
        <f>VLOOKUP(C718,Active!C$21:E$974,3,FALSE)</f>
        <v>#N/A</v>
      </c>
      <c r="F718" s="5" t="s">
        <v>1317</v>
      </c>
      <c r="G718" s="21" t="str">
        <f t="shared" si="70"/>
        <v>56857.446</v>
      </c>
      <c r="H718" s="43">
        <f t="shared" si="71"/>
        <v>4940</v>
      </c>
      <c r="I718" s="52" t="s">
        <v>3050</v>
      </c>
      <c r="J718" s="53" t="s">
        <v>3051</v>
      </c>
      <c r="K718" s="52">
        <v>4940</v>
      </c>
      <c r="L718" s="52" t="s">
        <v>3052</v>
      </c>
      <c r="M718" s="53" t="s">
        <v>2952</v>
      </c>
      <c r="N718" s="53"/>
      <c r="O718" s="54" t="s">
        <v>3544</v>
      </c>
      <c r="P718" s="54" t="s">
        <v>3545</v>
      </c>
    </row>
    <row r="719" spans="1:16" ht="13.5" thickBot="1" x14ac:dyDescent="0.25">
      <c r="A719" s="43" t="str">
        <f t="shared" si="66"/>
        <v> BRNO 21 </v>
      </c>
      <c r="B719" s="5" t="str">
        <f t="shared" si="67"/>
        <v>I</v>
      </c>
      <c r="C719" s="43">
        <f t="shared" si="68"/>
        <v>7930.2569999999996</v>
      </c>
      <c r="D719" s="21" t="str">
        <f t="shared" si="69"/>
        <v>vis</v>
      </c>
      <c r="E719" s="51">
        <f>VLOOKUP(C719,Active!C$21:E$974,3,FALSE)</f>
        <v>-14685.378477546057</v>
      </c>
      <c r="F719" s="5" t="s">
        <v>1317</v>
      </c>
      <c r="G719" s="21" t="str">
        <f t="shared" si="70"/>
        <v>07930.257</v>
      </c>
      <c r="H719" s="43">
        <f t="shared" si="71"/>
        <v>-14686</v>
      </c>
      <c r="I719" s="52" t="s">
        <v>1493</v>
      </c>
      <c r="J719" s="53" t="s">
        <v>1494</v>
      </c>
      <c r="K719" s="52">
        <v>-14686</v>
      </c>
      <c r="L719" s="52" t="s">
        <v>1495</v>
      </c>
      <c r="M719" s="53" t="s">
        <v>1496</v>
      </c>
      <c r="N719" s="53"/>
      <c r="O719" s="54" t="s">
        <v>3562</v>
      </c>
      <c r="P719" s="54" t="s">
        <v>3592</v>
      </c>
    </row>
    <row r="720" spans="1:16" ht="13.5" thickBot="1" x14ac:dyDescent="0.25">
      <c r="A720" s="43" t="str">
        <f t="shared" si="66"/>
        <v> BBS 29 </v>
      </c>
      <c r="B720" s="5" t="str">
        <f t="shared" si="67"/>
        <v>I</v>
      </c>
      <c r="C720" s="43">
        <f t="shared" si="68"/>
        <v>7935.2420000000002</v>
      </c>
      <c r="D720" s="21" t="str">
        <f t="shared" si="69"/>
        <v>vis</v>
      </c>
      <c r="E720" s="51">
        <f>VLOOKUP(C720,Active!C$21:E$974,3,FALSE)</f>
        <v>-14683.378916767531</v>
      </c>
      <c r="F720" s="5" t="s">
        <v>1317</v>
      </c>
      <c r="G720" s="21" t="str">
        <f t="shared" si="70"/>
        <v>07935.242</v>
      </c>
      <c r="H720" s="43">
        <f t="shared" si="71"/>
        <v>-14684</v>
      </c>
      <c r="I720" s="52" t="s">
        <v>1499</v>
      </c>
      <c r="J720" s="53" t="s">
        <v>1500</v>
      </c>
      <c r="K720" s="52">
        <v>-14684</v>
      </c>
      <c r="L720" s="52" t="s">
        <v>1501</v>
      </c>
      <c r="M720" s="53" t="s">
        <v>1496</v>
      </c>
      <c r="N720" s="53"/>
      <c r="O720" s="54" t="s">
        <v>2649</v>
      </c>
      <c r="P720" s="54" t="s">
        <v>3595</v>
      </c>
    </row>
    <row r="721" spans="1:16" ht="13.5" thickBot="1" x14ac:dyDescent="0.25">
      <c r="A721" s="43" t="str">
        <f t="shared" si="66"/>
        <v> VSSC 58.14 </v>
      </c>
      <c r="B721" s="5" t="str">
        <f t="shared" si="67"/>
        <v>I</v>
      </c>
      <c r="C721" s="43">
        <f t="shared" si="68"/>
        <v>7940.223</v>
      </c>
      <c r="D721" s="21" t="str">
        <f t="shared" si="69"/>
        <v>vis</v>
      </c>
      <c r="E721" s="51">
        <f>VLOOKUP(C721,Active!C$21:E$974,3,FALSE)</f>
        <v>-14681.380960451015</v>
      </c>
      <c r="F721" s="5" t="s">
        <v>1317</v>
      </c>
      <c r="G721" s="21" t="str">
        <f t="shared" si="70"/>
        <v>07940.223</v>
      </c>
      <c r="H721" s="43">
        <f t="shared" si="71"/>
        <v>-14682</v>
      </c>
      <c r="I721" s="52" t="s">
        <v>1502</v>
      </c>
      <c r="J721" s="53" t="s">
        <v>1503</v>
      </c>
      <c r="K721" s="52">
        <v>-14682</v>
      </c>
      <c r="L721" s="52" t="s">
        <v>1504</v>
      </c>
      <c r="M721" s="53" t="s">
        <v>1496</v>
      </c>
      <c r="N721" s="53"/>
      <c r="O721" s="54" t="s">
        <v>3582</v>
      </c>
      <c r="P721" s="54" t="s">
        <v>3525</v>
      </c>
    </row>
    <row r="722" spans="1:16" ht="13.5" thickBot="1" x14ac:dyDescent="0.25">
      <c r="A722" s="43" t="str">
        <f t="shared" si="66"/>
        <v> BBS 29 </v>
      </c>
      <c r="B722" s="5" t="str">
        <f t="shared" si="67"/>
        <v>I</v>
      </c>
      <c r="C722" s="43">
        <f t="shared" si="68"/>
        <v>7945.1980000000003</v>
      </c>
      <c r="D722" s="21" t="str">
        <f t="shared" si="69"/>
        <v>vis</v>
      </c>
      <c r="E722" s="51">
        <f>VLOOKUP(C722,Active!C$21:E$974,3,FALSE)</f>
        <v>-14679.385410827514</v>
      </c>
      <c r="F722" s="5" t="s">
        <v>1317</v>
      </c>
      <c r="G722" s="21" t="str">
        <f t="shared" si="70"/>
        <v>07945.198</v>
      </c>
      <c r="H722" s="43">
        <f t="shared" si="71"/>
        <v>-14680</v>
      </c>
      <c r="I722" s="52" t="s">
        <v>1506</v>
      </c>
      <c r="J722" s="53" t="s">
        <v>1507</v>
      </c>
      <c r="K722" s="52">
        <v>-14680</v>
      </c>
      <c r="L722" s="52" t="s">
        <v>1508</v>
      </c>
      <c r="M722" s="53" t="s">
        <v>1496</v>
      </c>
      <c r="N722" s="53"/>
      <c r="O722" s="54" t="s">
        <v>2649</v>
      </c>
      <c r="P722" s="54" t="s">
        <v>3595</v>
      </c>
    </row>
    <row r="723" spans="1:16" ht="13.5" thickBot="1" x14ac:dyDescent="0.25">
      <c r="A723" s="43" t="str">
        <f t="shared" si="66"/>
        <v> BBS 29 </v>
      </c>
      <c r="B723" s="5" t="str">
        <f t="shared" si="67"/>
        <v>I</v>
      </c>
      <c r="C723" s="43">
        <f t="shared" si="68"/>
        <v>7997.5240000000003</v>
      </c>
      <c r="D723" s="21" t="str">
        <f t="shared" si="69"/>
        <v>vis</v>
      </c>
      <c r="E723" s="51">
        <f>VLOOKUP(C723,Active!C$21:E$974,3,FALSE)</f>
        <v>-14658.396641058785</v>
      </c>
      <c r="F723" s="5" t="s">
        <v>1317</v>
      </c>
      <c r="G723" s="21" t="str">
        <f t="shared" si="70"/>
        <v>07997.524</v>
      </c>
      <c r="H723" s="43">
        <f t="shared" si="71"/>
        <v>-14659</v>
      </c>
      <c r="I723" s="52" t="s">
        <v>1509</v>
      </c>
      <c r="J723" s="53" t="s">
        <v>1510</v>
      </c>
      <c r="K723" s="52">
        <v>-14659</v>
      </c>
      <c r="L723" s="52" t="s">
        <v>1511</v>
      </c>
      <c r="M723" s="53" t="s">
        <v>1496</v>
      </c>
      <c r="N723" s="53"/>
      <c r="O723" s="54" t="s">
        <v>2649</v>
      </c>
      <c r="P723" s="54" t="s">
        <v>3595</v>
      </c>
    </row>
    <row r="724" spans="1:16" ht="13.5" thickBot="1" x14ac:dyDescent="0.25">
      <c r="A724" s="43" t="str">
        <f t="shared" si="66"/>
        <v> PASP 91.114 </v>
      </c>
      <c r="B724" s="5" t="str">
        <f t="shared" si="67"/>
        <v>I</v>
      </c>
      <c r="C724" s="43">
        <f t="shared" si="68"/>
        <v>8007.4939999999997</v>
      </c>
      <c r="D724" s="21" t="str">
        <f t="shared" si="69"/>
        <v>vis</v>
      </c>
      <c r="E724" s="51">
        <f>VLOOKUP(C724,Active!C$21:E$974,3,FALSE)</f>
        <v>-14654.397519501736</v>
      </c>
      <c r="F724" s="5" t="s">
        <v>1317</v>
      </c>
      <c r="G724" s="21" t="str">
        <f t="shared" si="70"/>
        <v>08007.494</v>
      </c>
      <c r="H724" s="43">
        <f t="shared" si="71"/>
        <v>-14655</v>
      </c>
      <c r="I724" s="52" t="s">
        <v>1512</v>
      </c>
      <c r="J724" s="53" t="s">
        <v>1513</v>
      </c>
      <c r="K724" s="52">
        <v>-14655</v>
      </c>
      <c r="L724" s="52" t="s">
        <v>1514</v>
      </c>
      <c r="M724" s="53" t="s">
        <v>1496</v>
      </c>
      <c r="N724" s="53" t="s">
        <v>106</v>
      </c>
      <c r="O724" s="54" t="s">
        <v>3458</v>
      </c>
      <c r="P724" s="54" t="s">
        <v>3459</v>
      </c>
    </row>
    <row r="725" spans="1:16" ht="13.5" thickBot="1" x14ac:dyDescent="0.25">
      <c r="A725" s="43" t="str">
        <f t="shared" si="66"/>
        <v> BBS 29 </v>
      </c>
      <c r="B725" s="5" t="str">
        <f t="shared" si="67"/>
        <v>I</v>
      </c>
      <c r="C725" s="43">
        <f t="shared" si="68"/>
        <v>8012.4769999999999</v>
      </c>
      <c r="D725" s="21" t="str">
        <f t="shared" si="69"/>
        <v>vis</v>
      </c>
      <c r="E725" s="51">
        <f>VLOOKUP(C725,Active!C$21:E$974,3,FALSE)</f>
        <v>-14652.398760954215</v>
      </c>
      <c r="F725" s="5" t="s">
        <v>1317</v>
      </c>
      <c r="G725" s="21" t="str">
        <f t="shared" si="70"/>
        <v>08012.477</v>
      </c>
      <c r="H725" s="43">
        <f t="shared" si="71"/>
        <v>-14653</v>
      </c>
      <c r="I725" s="52" t="s">
        <v>1515</v>
      </c>
      <c r="J725" s="53" t="s">
        <v>1516</v>
      </c>
      <c r="K725" s="52">
        <v>-14653</v>
      </c>
      <c r="L725" s="52" t="s">
        <v>1517</v>
      </c>
      <c r="M725" s="53" t="s">
        <v>1496</v>
      </c>
      <c r="N725" s="53"/>
      <c r="O725" s="54" t="s">
        <v>667</v>
      </c>
      <c r="P725" s="54" t="s">
        <v>3595</v>
      </c>
    </row>
    <row r="726" spans="1:16" ht="13.5" thickBot="1" x14ac:dyDescent="0.25">
      <c r="A726" s="43" t="str">
        <f t="shared" si="66"/>
        <v> PASP 91.114 </v>
      </c>
      <c r="B726" s="5" t="str">
        <f t="shared" si="67"/>
        <v>I</v>
      </c>
      <c r="C726" s="43">
        <f t="shared" si="68"/>
        <v>8017.46</v>
      </c>
      <c r="D726" s="21" t="str">
        <f t="shared" si="69"/>
        <v>vis</v>
      </c>
      <c r="E726" s="51">
        <f>VLOOKUP(C726,Active!C$21:E$974,3,FALSE)</f>
        <v>-14650.400002406694</v>
      </c>
      <c r="F726" s="5" t="s">
        <v>1317</v>
      </c>
      <c r="G726" s="21" t="str">
        <f t="shared" si="70"/>
        <v>08017.460</v>
      </c>
      <c r="H726" s="43">
        <f t="shared" si="71"/>
        <v>-14651</v>
      </c>
      <c r="I726" s="52" t="s">
        <v>1520</v>
      </c>
      <c r="J726" s="53" t="s">
        <v>1521</v>
      </c>
      <c r="K726" s="52">
        <v>-14651</v>
      </c>
      <c r="L726" s="52" t="s">
        <v>1522</v>
      </c>
      <c r="M726" s="53" t="s">
        <v>1496</v>
      </c>
      <c r="N726" s="53" t="s">
        <v>106</v>
      </c>
      <c r="O726" s="54" t="s">
        <v>3458</v>
      </c>
      <c r="P726" s="54" t="s">
        <v>3459</v>
      </c>
    </row>
    <row r="727" spans="1:16" ht="13.5" thickBot="1" x14ac:dyDescent="0.25">
      <c r="A727" s="43" t="str">
        <f t="shared" si="66"/>
        <v> PASP 91.114 </v>
      </c>
      <c r="B727" s="5" t="str">
        <f t="shared" si="67"/>
        <v>I</v>
      </c>
      <c r="C727" s="43">
        <f t="shared" si="68"/>
        <v>8022.451</v>
      </c>
      <c r="D727" s="21" t="str">
        <f t="shared" si="69"/>
        <v>vis</v>
      </c>
      <c r="E727" s="51">
        <f>VLOOKUP(C727,Active!C$21:E$974,3,FALSE)</f>
        <v>-14648.398034935155</v>
      </c>
      <c r="F727" s="5" t="s">
        <v>1317</v>
      </c>
      <c r="G727" s="21" t="str">
        <f t="shared" si="70"/>
        <v>08022.451</v>
      </c>
      <c r="H727" s="43">
        <f t="shared" si="71"/>
        <v>-14649</v>
      </c>
      <c r="I727" s="52" t="s">
        <v>1523</v>
      </c>
      <c r="J727" s="53" t="s">
        <v>1524</v>
      </c>
      <c r="K727" s="52">
        <v>-14649</v>
      </c>
      <c r="L727" s="52" t="s">
        <v>1525</v>
      </c>
      <c r="M727" s="53" t="s">
        <v>1496</v>
      </c>
      <c r="N727" s="53" t="s">
        <v>106</v>
      </c>
      <c r="O727" s="54" t="s">
        <v>3458</v>
      </c>
      <c r="P727" s="54" t="s">
        <v>3459</v>
      </c>
    </row>
    <row r="728" spans="1:16" ht="13.5" thickBot="1" x14ac:dyDescent="0.25">
      <c r="A728" s="43" t="str">
        <f t="shared" si="66"/>
        <v> PASP 91.414 </v>
      </c>
      <c r="B728" s="5" t="str">
        <f t="shared" si="67"/>
        <v>I</v>
      </c>
      <c r="C728" s="43">
        <f t="shared" si="68"/>
        <v>8022.4579999999996</v>
      </c>
      <c r="D728" s="21" t="str">
        <f t="shared" si="69"/>
        <v>vis</v>
      </c>
      <c r="E728" s="51">
        <f>VLOOKUP(C728,Active!C$21:E$974,3,FALSE)</f>
        <v>-14648.395227126641</v>
      </c>
      <c r="F728" s="5" t="s">
        <v>1317</v>
      </c>
      <c r="G728" s="21" t="str">
        <f t="shared" si="70"/>
        <v>08022.458</v>
      </c>
      <c r="H728" s="43">
        <f t="shared" si="71"/>
        <v>-14649</v>
      </c>
      <c r="I728" s="52" t="s">
        <v>1526</v>
      </c>
      <c r="J728" s="53" t="s">
        <v>1527</v>
      </c>
      <c r="K728" s="52">
        <v>-14649</v>
      </c>
      <c r="L728" s="52" t="s">
        <v>1528</v>
      </c>
      <c r="M728" s="53" t="s">
        <v>1496</v>
      </c>
      <c r="N728" s="53" t="s">
        <v>106</v>
      </c>
      <c r="O728" s="54" t="s">
        <v>3369</v>
      </c>
      <c r="P728" s="54" t="s">
        <v>3366</v>
      </c>
    </row>
    <row r="729" spans="1:16" ht="13.5" thickBot="1" x14ac:dyDescent="0.25">
      <c r="A729" s="43" t="str">
        <f t="shared" si="66"/>
        <v> PASP 98.1166 </v>
      </c>
      <c r="B729" s="5" t="str">
        <f t="shared" si="67"/>
        <v>I</v>
      </c>
      <c r="C729" s="43">
        <f t="shared" si="68"/>
        <v>8027.4260000000004</v>
      </c>
      <c r="D729" s="21" t="str">
        <f t="shared" si="69"/>
        <v>vis</v>
      </c>
      <c r="E729" s="51">
        <f>VLOOKUP(C729,Active!C$21:E$974,3,FALSE)</f>
        <v>-14646.402485311653</v>
      </c>
      <c r="F729" s="5" t="s">
        <v>1317</v>
      </c>
      <c r="G729" s="21" t="str">
        <f t="shared" si="70"/>
        <v>08027.426</v>
      </c>
      <c r="H729" s="43">
        <f t="shared" si="71"/>
        <v>-14647</v>
      </c>
      <c r="I729" s="52" t="s">
        <v>1529</v>
      </c>
      <c r="J729" s="53" t="s">
        <v>1530</v>
      </c>
      <c r="K729" s="52">
        <v>-14647</v>
      </c>
      <c r="L729" s="52" t="s">
        <v>1531</v>
      </c>
      <c r="M729" s="53" t="s">
        <v>1496</v>
      </c>
      <c r="N729" s="53" t="s">
        <v>106</v>
      </c>
      <c r="O729" s="54" t="s">
        <v>3620</v>
      </c>
      <c r="P729" s="54" t="s">
        <v>3338</v>
      </c>
    </row>
    <row r="730" spans="1:16" ht="13.5" thickBot="1" x14ac:dyDescent="0.25">
      <c r="A730" s="43" t="str">
        <f t="shared" si="66"/>
        <v> PASP 91.114 </v>
      </c>
      <c r="B730" s="5" t="str">
        <f t="shared" si="67"/>
        <v>I</v>
      </c>
      <c r="C730" s="43">
        <f t="shared" si="68"/>
        <v>8037.4080000000004</v>
      </c>
      <c r="D730" s="21" t="str">
        <f t="shared" si="69"/>
        <v>vis</v>
      </c>
      <c r="E730" s="51">
        <f>VLOOKUP(C730,Active!C$21:E$974,3,FALSE)</f>
        <v>-14642.398550368574</v>
      </c>
      <c r="F730" s="5" t="s">
        <v>1317</v>
      </c>
      <c r="G730" s="21" t="str">
        <f t="shared" si="70"/>
        <v>08037.408</v>
      </c>
      <c r="H730" s="43">
        <f t="shared" si="71"/>
        <v>-14643</v>
      </c>
      <c r="I730" s="52" t="s">
        <v>1532</v>
      </c>
      <c r="J730" s="53" t="s">
        <v>1533</v>
      </c>
      <c r="K730" s="52">
        <v>-14643</v>
      </c>
      <c r="L730" s="52" t="s">
        <v>1517</v>
      </c>
      <c r="M730" s="53" t="s">
        <v>1496</v>
      </c>
      <c r="N730" s="53" t="s">
        <v>106</v>
      </c>
      <c r="O730" s="54" t="s">
        <v>3458</v>
      </c>
      <c r="P730" s="54" t="s">
        <v>3459</v>
      </c>
    </row>
    <row r="731" spans="1:16" ht="13.5" thickBot="1" x14ac:dyDescent="0.25">
      <c r="A731" s="43" t="str">
        <f t="shared" si="66"/>
        <v> AOEB 1 </v>
      </c>
      <c r="B731" s="5" t="str">
        <f t="shared" si="67"/>
        <v>I</v>
      </c>
      <c r="C731" s="43">
        <f t="shared" si="68"/>
        <v>8042.3909999999996</v>
      </c>
      <c r="D731" s="21" t="str">
        <f t="shared" si="69"/>
        <v>vis</v>
      </c>
      <c r="E731" s="51">
        <f>VLOOKUP(C731,Active!C$21:E$974,3,FALSE)</f>
        <v>-14640.399791821057</v>
      </c>
      <c r="F731" s="5" t="s">
        <v>1317</v>
      </c>
      <c r="G731" s="21" t="str">
        <f t="shared" si="70"/>
        <v>08042.391</v>
      </c>
      <c r="H731" s="43">
        <f t="shared" si="71"/>
        <v>-14641</v>
      </c>
      <c r="I731" s="52" t="s">
        <v>1534</v>
      </c>
      <c r="J731" s="53" t="s">
        <v>1535</v>
      </c>
      <c r="K731" s="52">
        <v>-14641</v>
      </c>
      <c r="L731" s="52" t="s">
        <v>1522</v>
      </c>
      <c r="M731" s="53" t="s">
        <v>1496</v>
      </c>
      <c r="N731" s="53"/>
      <c r="O731" s="54" t="s">
        <v>3434</v>
      </c>
      <c r="P731" s="54" t="s">
        <v>3545</v>
      </c>
    </row>
    <row r="732" spans="1:16" ht="13.5" thickBot="1" x14ac:dyDescent="0.25">
      <c r="A732" s="43" t="str">
        <f t="shared" si="66"/>
        <v> PASP 98.1166 </v>
      </c>
      <c r="B732" s="5" t="str">
        <f t="shared" si="67"/>
        <v>I</v>
      </c>
      <c r="C732" s="43">
        <f t="shared" si="68"/>
        <v>8052.375</v>
      </c>
      <c r="D732" s="21" t="str">
        <f t="shared" si="69"/>
        <v>vis</v>
      </c>
      <c r="E732" s="51">
        <f>VLOOKUP(C732,Active!C$21:E$974,3,FALSE)</f>
        <v>-14636.395054646975</v>
      </c>
      <c r="F732" s="5" t="s">
        <v>1317</v>
      </c>
      <c r="G732" s="21" t="str">
        <f t="shared" si="70"/>
        <v>08052.375</v>
      </c>
      <c r="H732" s="43">
        <f t="shared" si="71"/>
        <v>-14637</v>
      </c>
      <c r="I732" s="52" t="s">
        <v>1536</v>
      </c>
      <c r="J732" s="53" t="s">
        <v>1537</v>
      </c>
      <c r="K732" s="52">
        <v>-14637</v>
      </c>
      <c r="L732" s="52" t="s">
        <v>1528</v>
      </c>
      <c r="M732" s="53" t="s">
        <v>1496</v>
      </c>
      <c r="N732" s="53" t="s">
        <v>106</v>
      </c>
      <c r="O732" s="54" t="s">
        <v>3620</v>
      </c>
      <c r="P732" s="54" t="s">
        <v>3338</v>
      </c>
    </row>
    <row r="733" spans="1:16" ht="13.5" thickBot="1" x14ac:dyDescent="0.25">
      <c r="A733" s="43" t="str">
        <f t="shared" si="66"/>
        <v> AOEB 1 </v>
      </c>
      <c r="B733" s="5" t="str">
        <f t="shared" si="67"/>
        <v>I</v>
      </c>
      <c r="C733" s="43">
        <f t="shared" si="68"/>
        <v>8057.3639999999996</v>
      </c>
      <c r="D733" s="21" t="str">
        <f t="shared" si="69"/>
        <v>vis</v>
      </c>
      <c r="E733" s="51">
        <f>VLOOKUP(C733,Active!C$21:E$974,3,FALSE)</f>
        <v>-14634.393889406439</v>
      </c>
      <c r="F733" s="5" t="s">
        <v>1317</v>
      </c>
      <c r="G733" s="21" t="str">
        <f t="shared" si="70"/>
        <v>08057.364</v>
      </c>
      <c r="H733" s="43">
        <f t="shared" si="71"/>
        <v>-14635</v>
      </c>
      <c r="I733" s="52" t="s">
        <v>1538</v>
      </c>
      <c r="J733" s="53" t="s">
        <v>1539</v>
      </c>
      <c r="K733" s="52">
        <v>-14635</v>
      </c>
      <c r="L733" s="52" t="s">
        <v>1540</v>
      </c>
      <c r="M733" s="53" t="s">
        <v>1496</v>
      </c>
      <c r="N733" s="53"/>
      <c r="O733" s="54" t="s">
        <v>3629</v>
      </c>
      <c r="P733" s="54" t="s">
        <v>3545</v>
      </c>
    </row>
    <row r="734" spans="1:16" ht="13.5" thickBot="1" x14ac:dyDescent="0.25">
      <c r="A734" s="43" t="str">
        <f t="shared" si="66"/>
        <v> AOEB 1 </v>
      </c>
      <c r="B734" s="5" t="str">
        <f t="shared" si="67"/>
        <v>I</v>
      </c>
      <c r="C734" s="43">
        <f t="shared" si="68"/>
        <v>8062.3370000000004</v>
      </c>
      <c r="D734" s="21" t="str">
        <f t="shared" si="69"/>
        <v>vis</v>
      </c>
      <c r="E734" s="51">
        <f>VLOOKUP(C734,Active!C$21:E$974,3,FALSE)</f>
        <v>-14632.399142013943</v>
      </c>
      <c r="F734" s="5" t="s">
        <v>1317</v>
      </c>
      <c r="G734" s="21" t="str">
        <f t="shared" si="70"/>
        <v>08062.337</v>
      </c>
      <c r="H734" s="43">
        <f t="shared" si="71"/>
        <v>-14633</v>
      </c>
      <c r="I734" s="52" t="s">
        <v>1541</v>
      </c>
      <c r="J734" s="53" t="s">
        <v>1542</v>
      </c>
      <c r="K734" s="52">
        <v>-14633</v>
      </c>
      <c r="L734" s="52" t="s">
        <v>1543</v>
      </c>
      <c r="M734" s="53" t="s">
        <v>1496</v>
      </c>
      <c r="N734" s="53"/>
      <c r="O734" s="54" t="s">
        <v>2619</v>
      </c>
      <c r="P734" s="54" t="s">
        <v>3545</v>
      </c>
    </row>
    <row r="735" spans="1:16" ht="13.5" thickBot="1" x14ac:dyDescent="0.25">
      <c r="A735" s="43" t="str">
        <f t="shared" si="66"/>
        <v> AA 27.172 </v>
      </c>
      <c r="B735" s="5" t="str">
        <f t="shared" si="67"/>
        <v>I</v>
      </c>
      <c r="C735" s="43">
        <f t="shared" si="68"/>
        <v>8174.5169999999998</v>
      </c>
      <c r="D735" s="21" t="str">
        <f t="shared" si="69"/>
        <v>vis</v>
      </c>
      <c r="E735" s="51">
        <f>VLOOKUP(C735,Active!C$21:E$974,3,FALSE)</f>
        <v>-14587.402004975838</v>
      </c>
      <c r="F735" s="5" t="s">
        <v>1317</v>
      </c>
      <c r="G735" s="21" t="str">
        <f t="shared" si="70"/>
        <v>08174.517</v>
      </c>
      <c r="H735" s="43">
        <f t="shared" si="71"/>
        <v>-14588</v>
      </c>
      <c r="I735" s="52" t="s">
        <v>1544</v>
      </c>
      <c r="J735" s="53" t="s">
        <v>1545</v>
      </c>
      <c r="K735" s="52">
        <v>-14588</v>
      </c>
      <c r="L735" s="52" t="s">
        <v>1546</v>
      </c>
      <c r="M735" s="53" t="s">
        <v>1496</v>
      </c>
      <c r="N735" s="53" t="s">
        <v>106</v>
      </c>
      <c r="O735" s="54" t="s">
        <v>3491</v>
      </c>
      <c r="P735" s="54" t="s">
        <v>3492</v>
      </c>
    </row>
    <row r="736" spans="1:16" ht="13.5" thickBot="1" x14ac:dyDescent="0.25">
      <c r="A736" s="43" t="str">
        <f t="shared" si="66"/>
        <v> PASP 98.1166 </v>
      </c>
      <c r="B736" s="5" t="str">
        <f t="shared" si="67"/>
        <v>I</v>
      </c>
      <c r="C736" s="43">
        <f t="shared" si="68"/>
        <v>8184.4889999999996</v>
      </c>
      <c r="D736" s="21" t="str">
        <f t="shared" si="69"/>
        <v>vis</v>
      </c>
      <c r="E736" s="51">
        <f>VLOOKUP(C736,Active!C$21:E$974,3,FALSE)</f>
        <v>-14583.402081187784</v>
      </c>
      <c r="F736" s="5" t="s">
        <v>1317</v>
      </c>
      <c r="G736" s="21" t="str">
        <f t="shared" si="70"/>
        <v>08184.489</v>
      </c>
      <c r="H736" s="43">
        <f t="shared" si="71"/>
        <v>-14584</v>
      </c>
      <c r="I736" s="52" t="s">
        <v>1547</v>
      </c>
      <c r="J736" s="53" t="s">
        <v>1548</v>
      </c>
      <c r="K736" s="52">
        <v>-14584</v>
      </c>
      <c r="L736" s="52" t="s">
        <v>1546</v>
      </c>
      <c r="M736" s="53" t="s">
        <v>1496</v>
      </c>
      <c r="N736" s="53" t="s">
        <v>106</v>
      </c>
      <c r="O736" s="54" t="s">
        <v>3620</v>
      </c>
      <c r="P736" s="54" t="s">
        <v>3338</v>
      </c>
    </row>
    <row r="737" spans="1:16" ht="13.5" thickBot="1" x14ac:dyDescent="0.25">
      <c r="A737" s="43" t="str">
        <f t="shared" si="66"/>
        <v>VSB 47 </v>
      </c>
      <c r="B737" s="5" t="str">
        <f t="shared" si="67"/>
        <v>I</v>
      </c>
      <c r="C737" s="43">
        <f t="shared" si="68"/>
        <v>8204.4330000000009</v>
      </c>
      <c r="D737" s="21" t="str">
        <f t="shared" si="69"/>
        <v>vis</v>
      </c>
      <c r="E737" s="51">
        <f>VLOOKUP(C737,Active!C$21:E$974,3,FALSE)</f>
        <v>-14575.402233611676</v>
      </c>
      <c r="F737" s="5" t="s">
        <v>1317</v>
      </c>
      <c r="G737" s="21" t="str">
        <f t="shared" si="70"/>
        <v>08204.433</v>
      </c>
      <c r="H737" s="43">
        <f t="shared" si="71"/>
        <v>-14576</v>
      </c>
      <c r="I737" s="52" t="s">
        <v>1549</v>
      </c>
      <c r="J737" s="53" t="s">
        <v>1550</v>
      </c>
      <c r="K737" s="52">
        <v>-14576</v>
      </c>
      <c r="L737" s="52" t="s">
        <v>1531</v>
      </c>
      <c r="M737" s="53" t="s">
        <v>1496</v>
      </c>
      <c r="N737" s="53"/>
      <c r="O737" s="54" t="s">
        <v>3640</v>
      </c>
      <c r="P737" s="55" t="s">
        <v>301</v>
      </c>
    </row>
    <row r="738" spans="1:16" ht="13.5" thickBot="1" x14ac:dyDescent="0.25">
      <c r="A738" s="43" t="str">
        <f t="shared" si="66"/>
        <v>VSB 47 </v>
      </c>
      <c r="B738" s="5" t="str">
        <f t="shared" si="67"/>
        <v>I</v>
      </c>
      <c r="C738" s="43">
        <f t="shared" si="68"/>
        <v>8209.4169999999995</v>
      </c>
      <c r="D738" s="21" t="str">
        <f t="shared" si="69"/>
        <v>vis</v>
      </c>
      <c r="E738" s="51">
        <f>VLOOKUP(C738,Active!C$21:E$974,3,FALSE)</f>
        <v>-14573.403073948652</v>
      </c>
      <c r="F738" s="5" t="s">
        <v>1317</v>
      </c>
      <c r="G738" s="21" t="str">
        <f t="shared" si="70"/>
        <v>08209.417</v>
      </c>
      <c r="H738" s="43">
        <f t="shared" si="71"/>
        <v>-14574</v>
      </c>
      <c r="I738" s="52" t="s">
        <v>1551</v>
      </c>
      <c r="J738" s="53" t="s">
        <v>1552</v>
      </c>
      <c r="K738" s="52">
        <v>-14574</v>
      </c>
      <c r="L738" s="52" t="s">
        <v>1553</v>
      </c>
      <c r="M738" s="53" t="s">
        <v>1496</v>
      </c>
      <c r="N738" s="53"/>
      <c r="O738" s="54" t="s">
        <v>3643</v>
      </c>
      <c r="P738" s="55" t="s">
        <v>301</v>
      </c>
    </row>
    <row r="739" spans="1:16" ht="13.5" thickBot="1" x14ac:dyDescent="0.25">
      <c r="A739" s="43" t="str">
        <f t="shared" si="66"/>
        <v> AOEB 1 </v>
      </c>
      <c r="B739" s="5" t="str">
        <f t="shared" si="67"/>
        <v>I</v>
      </c>
      <c r="C739" s="43">
        <f t="shared" si="68"/>
        <v>8214.3880000000008</v>
      </c>
      <c r="D739" s="21" t="str">
        <f t="shared" si="69"/>
        <v>vis</v>
      </c>
      <c r="E739" s="51">
        <f>VLOOKUP(C739,Active!C$21:E$974,3,FALSE)</f>
        <v>-14571.409128787158</v>
      </c>
      <c r="F739" s="5" t="s">
        <v>1317</v>
      </c>
      <c r="G739" s="21" t="str">
        <f t="shared" si="70"/>
        <v>08214.388</v>
      </c>
      <c r="H739" s="43">
        <f t="shared" si="71"/>
        <v>-14572</v>
      </c>
      <c r="I739" s="52" t="s">
        <v>1554</v>
      </c>
      <c r="J739" s="53" t="s">
        <v>1555</v>
      </c>
      <c r="K739" s="52">
        <v>-14572</v>
      </c>
      <c r="L739" s="52" t="s">
        <v>1556</v>
      </c>
      <c r="M739" s="53" t="s">
        <v>1496</v>
      </c>
      <c r="N739" s="53"/>
      <c r="O739" s="54" t="s">
        <v>2619</v>
      </c>
      <c r="P739" s="54" t="s">
        <v>3545</v>
      </c>
    </row>
    <row r="740" spans="1:16" ht="13.5" thickBot="1" x14ac:dyDescent="0.25">
      <c r="A740" s="43" t="str">
        <f t="shared" si="66"/>
        <v> PASP 91.414 </v>
      </c>
      <c r="B740" s="5" t="str">
        <f t="shared" si="67"/>
        <v>I</v>
      </c>
      <c r="C740" s="43">
        <f t="shared" si="68"/>
        <v>8224.3649999999998</v>
      </c>
      <c r="D740" s="21" t="str">
        <f t="shared" si="69"/>
        <v>vis</v>
      </c>
      <c r="E740" s="51">
        <f>VLOOKUP(C740,Active!C$21:E$974,3,FALSE)</f>
        <v>-14567.407199421594</v>
      </c>
      <c r="F740" s="5" t="s">
        <v>1317</v>
      </c>
      <c r="G740" s="21" t="str">
        <f t="shared" si="70"/>
        <v>08224.365</v>
      </c>
      <c r="H740" s="43">
        <f t="shared" si="71"/>
        <v>-14568</v>
      </c>
      <c r="I740" s="52" t="s">
        <v>1558</v>
      </c>
      <c r="J740" s="53" t="s">
        <v>1559</v>
      </c>
      <c r="K740" s="52">
        <v>-14568</v>
      </c>
      <c r="L740" s="52" t="s">
        <v>1560</v>
      </c>
      <c r="M740" s="53" t="s">
        <v>1496</v>
      </c>
      <c r="N740" s="53" t="s">
        <v>106</v>
      </c>
      <c r="O740" s="54" t="s">
        <v>3369</v>
      </c>
      <c r="P740" s="54" t="s">
        <v>3366</v>
      </c>
    </row>
    <row r="741" spans="1:16" ht="13.5" thickBot="1" x14ac:dyDescent="0.25">
      <c r="A741" s="43" t="str">
        <f t="shared" si="66"/>
        <v> AOEB 1 </v>
      </c>
      <c r="B741" s="5" t="str">
        <f t="shared" si="67"/>
        <v>I</v>
      </c>
      <c r="C741" s="43">
        <f t="shared" si="68"/>
        <v>8229.3520000000008</v>
      </c>
      <c r="D741" s="21" t="str">
        <f t="shared" si="69"/>
        <v>vis</v>
      </c>
      <c r="E741" s="51">
        <f>VLOOKUP(C741,Active!C$21:E$974,3,FALSE)</f>
        <v>-14565.406836412063</v>
      </c>
      <c r="F741" s="5" t="s">
        <v>1317</v>
      </c>
      <c r="G741" s="21" t="str">
        <f t="shared" si="70"/>
        <v>08229.352</v>
      </c>
      <c r="H741" s="43">
        <f t="shared" si="71"/>
        <v>-14566</v>
      </c>
      <c r="I741" s="52" t="s">
        <v>1561</v>
      </c>
      <c r="J741" s="53" t="s">
        <v>1562</v>
      </c>
      <c r="K741" s="52">
        <v>-14566</v>
      </c>
      <c r="L741" s="52" t="s">
        <v>1563</v>
      </c>
      <c r="M741" s="53" t="s">
        <v>1496</v>
      </c>
      <c r="N741" s="53"/>
      <c r="O741" s="54" t="s">
        <v>3650</v>
      </c>
      <c r="P741" s="54" t="s">
        <v>3545</v>
      </c>
    </row>
    <row r="742" spans="1:16" ht="13.5" thickBot="1" x14ac:dyDescent="0.25">
      <c r="A742" s="43" t="str">
        <f t="shared" si="66"/>
        <v> PASP 91.414 </v>
      </c>
      <c r="B742" s="5" t="str">
        <f t="shared" si="67"/>
        <v>I</v>
      </c>
      <c r="C742" s="43">
        <f t="shared" si="68"/>
        <v>8356.491</v>
      </c>
      <c r="D742" s="21" t="str">
        <f t="shared" si="69"/>
        <v>vis</v>
      </c>
      <c r="E742" s="51">
        <f>VLOOKUP(C742,Active!C$21:E$974,3,FALSE)</f>
        <v>-14514.409412576375</v>
      </c>
      <c r="F742" s="5" t="s">
        <v>1317</v>
      </c>
      <c r="G742" s="21" t="str">
        <f t="shared" si="70"/>
        <v>08356.491</v>
      </c>
      <c r="H742" s="43">
        <f t="shared" si="71"/>
        <v>-14515</v>
      </c>
      <c r="I742" s="52" t="s">
        <v>1564</v>
      </c>
      <c r="J742" s="53" t="s">
        <v>1565</v>
      </c>
      <c r="K742" s="52">
        <v>-14515</v>
      </c>
      <c r="L742" s="52" t="s">
        <v>1566</v>
      </c>
      <c r="M742" s="53" t="s">
        <v>1496</v>
      </c>
      <c r="N742" s="53" t="s">
        <v>106</v>
      </c>
      <c r="O742" s="54" t="s">
        <v>3369</v>
      </c>
      <c r="P742" s="54" t="s">
        <v>3366</v>
      </c>
    </row>
    <row r="743" spans="1:16" ht="13.5" thickBot="1" x14ac:dyDescent="0.25">
      <c r="A743" s="43" t="str">
        <f t="shared" si="66"/>
        <v> BBS 31 </v>
      </c>
      <c r="B743" s="5" t="str">
        <f t="shared" si="67"/>
        <v>I</v>
      </c>
      <c r="C743" s="43">
        <f t="shared" si="68"/>
        <v>8371.4470000000001</v>
      </c>
      <c r="D743" s="21" t="str">
        <f t="shared" si="69"/>
        <v>vis</v>
      </c>
      <c r="E743" s="51">
        <f>VLOOKUP(C743,Active!C$21:E$974,3,FALSE)</f>
        <v>-14508.410329125298</v>
      </c>
      <c r="F743" s="5" t="s">
        <v>1317</v>
      </c>
      <c r="G743" s="21" t="str">
        <f t="shared" si="70"/>
        <v>08371.447</v>
      </c>
      <c r="H743" s="43">
        <f t="shared" si="71"/>
        <v>-14509</v>
      </c>
      <c r="I743" s="52" t="s">
        <v>1567</v>
      </c>
      <c r="J743" s="53" t="s">
        <v>1568</v>
      </c>
      <c r="K743" s="52">
        <v>-14509</v>
      </c>
      <c r="L743" s="52" t="s">
        <v>1569</v>
      </c>
      <c r="M743" s="53" t="s">
        <v>1496</v>
      </c>
      <c r="N743" s="53"/>
      <c r="O743" s="54" t="s">
        <v>2649</v>
      </c>
      <c r="P743" s="54" t="s">
        <v>3655</v>
      </c>
    </row>
    <row r="744" spans="1:16" ht="13.5" thickBot="1" x14ac:dyDescent="0.25">
      <c r="A744" s="43" t="str">
        <f t="shared" si="66"/>
        <v> AOEB 1 </v>
      </c>
      <c r="B744" s="5" t="str">
        <f t="shared" si="67"/>
        <v>I</v>
      </c>
      <c r="C744" s="43">
        <f t="shared" si="68"/>
        <v>8391.3760000000002</v>
      </c>
      <c r="D744" s="21" t="str">
        <f t="shared" si="69"/>
        <v>vis</v>
      </c>
      <c r="E744" s="51">
        <f>VLOOKUP(C744,Active!C$21:E$974,3,FALSE)</f>
        <v>-14500.416498281724</v>
      </c>
      <c r="F744" s="5" t="s">
        <v>1317</v>
      </c>
      <c r="G744" s="21" t="str">
        <f t="shared" si="70"/>
        <v>08391.376</v>
      </c>
      <c r="H744" s="43">
        <f t="shared" si="71"/>
        <v>-14501</v>
      </c>
      <c r="I744" s="52" t="s">
        <v>1570</v>
      </c>
      <c r="J744" s="53" t="s">
        <v>1571</v>
      </c>
      <c r="K744" s="52">
        <v>-14501</v>
      </c>
      <c r="L744" s="52" t="s">
        <v>1572</v>
      </c>
      <c r="M744" s="53" t="s">
        <v>1496</v>
      </c>
      <c r="N744" s="53"/>
      <c r="O744" s="54" t="s">
        <v>3650</v>
      </c>
      <c r="P744" s="54" t="s">
        <v>3545</v>
      </c>
    </row>
    <row r="745" spans="1:16" ht="13.5" thickBot="1" x14ac:dyDescent="0.25">
      <c r="A745" s="43" t="str">
        <f t="shared" si="66"/>
        <v> AOEB 1 </v>
      </c>
      <c r="B745" s="5" t="str">
        <f t="shared" si="67"/>
        <v>I</v>
      </c>
      <c r="C745" s="43">
        <f t="shared" si="68"/>
        <v>8406.3549999999996</v>
      </c>
      <c r="D745" s="21" t="str">
        <f t="shared" si="69"/>
        <v>vis</v>
      </c>
      <c r="E745" s="51">
        <f>VLOOKUP(C745,Active!C$21:E$974,3,FALSE)</f>
        <v>-14494.408189174093</v>
      </c>
      <c r="F745" s="5" t="s">
        <v>1317</v>
      </c>
      <c r="G745" s="21" t="str">
        <f t="shared" si="70"/>
        <v>08406.355</v>
      </c>
      <c r="H745" s="43">
        <f t="shared" si="71"/>
        <v>-14495</v>
      </c>
      <c r="I745" s="52" t="s">
        <v>1573</v>
      </c>
      <c r="J745" s="53" t="s">
        <v>1574</v>
      </c>
      <c r="K745" s="52">
        <v>-14495</v>
      </c>
      <c r="L745" s="52" t="s">
        <v>1575</v>
      </c>
      <c r="M745" s="53" t="s">
        <v>1496</v>
      </c>
      <c r="N745" s="53"/>
      <c r="O745" s="54" t="s">
        <v>2619</v>
      </c>
      <c r="P745" s="54" t="s">
        <v>3545</v>
      </c>
    </row>
    <row r="746" spans="1:16" ht="13.5" thickBot="1" x14ac:dyDescent="0.25">
      <c r="A746" s="43" t="str">
        <f t="shared" si="66"/>
        <v>IBVS 1335 </v>
      </c>
      <c r="B746" s="5" t="str">
        <f t="shared" si="67"/>
        <v>I</v>
      </c>
      <c r="C746" s="43">
        <f t="shared" si="68"/>
        <v>8411.3070000000007</v>
      </c>
      <c r="D746" s="21" t="str">
        <f t="shared" si="69"/>
        <v>vis</v>
      </c>
      <c r="E746" s="51" t="e">
        <f>VLOOKUP(C746,Active!C$21:E$974,3,FALSE)</f>
        <v>#N/A</v>
      </c>
      <c r="F746" s="5" t="s">
        <v>1317</v>
      </c>
      <c r="G746" s="21" t="str">
        <f t="shared" si="70"/>
        <v>08411.307</v>
      </c>
      <c r="H746" s="43">
        <f t="shared" si="71"/>
        <v>-14493</v>
      </c>
      <c r="I746" s="52" t="s">
        <v>1576</v>
      </c>
      <c r="J746" s="53" t="s">
        <v>1577</v>
      </c>
      <c r="K746" s="52">
        <v>-14493</v>
      </c>
      <c r="L746" s="52" t="s">
        <v>1578</v>
      </c>
      <c r="M746" s="53" t="s">
        <v>1496</v>
      </c>
      <c r="N746" s="53"/>
      <c r="O746" s="54" t="s">
        <v>2453</v>
      </c>
      <c r="P746" s="55" t="s">
        <v>3660</v>
      </c>
    </row>
    <row r="747" spans="1:16" ht="13.5" thickBot="1" x14ac:dyDescent="0.25">
      <c r="A747" s="43" t="str">
        <f t="shared" si="66"/>
        <v> AOEB 1 </v>
      </c>
      <c r="B747" s="5" t="str">
        <f t="shared" si="67"/>
        <v>I</v>
      </c>
      <c r="C747" s="43">
        <f t="shared" si="68"/>
        <v>8416.31</v>
      </c>
      <c r="D747" s="21" t="str">
        <f t="shared" si="69"/>
        <v>vis</v>
      </c>
      <c r="E747" s="51">
        <f>VLOOKUP(C747,Active!C$21:E$974,3,FALSE)</f>
        <v>-14490.415084349577</v>
      </c>
      <c r="F747" s="5" t="s">
        <v>1317</v>
      </c>
      <c r="G747" s="21" t="str">
        <f t="shared" si="70"/>
        <v>08416.310</v>
      </c>
      <c r="H747" s="43">
        <f t="shared" si="71"/>
        <v>-14491</v>
      </c>
      <c r="I747" s="52" t="s">
        <v>1579</v>
      </c>
      <c r="J747" s="53" t="s">
        <v>1580</v>
      </c>
      <c r="K747" s="52">
        <v>-14491</v>
      </c>
      <c r="L747" s="52" t="s">
        <v>1581</v>
      </c>
      <c r="M747" s="53" t="s">
        <v>1496</v>
      </c>
      <c r="N747" s="53"/>
      <c r="O747" s="54" t="s">
        <v>3434</v>
      </c>
      <c r="P747" s="54" t="s">
        <v>3545</v>
      </c>
    </row>
    <row r="748" spans="1:16" ht="13.5" thickBot="1" x14ac:dyDescent="0.25">
      <c r="A748" s="43" t="str">
        <f t="shared" si="66"/>
        <v>IBVS 1335 </v>
      </c>
      <c r="B748" s="5" t="str">
        <f t="shared" si="67"/>
        <v>I</v>
      </c>
      <c r="C748" s="43">
        <f t="shared" si="68"/>
        <v>8523.5149999999994</v>
      </c>
      <c r="D748" s="21" t="str">
        <f t="shared" si="69"/>
        <v>vis</v>
      </c>
      <c r="E748" s="51" t="e">
        <f>VLOOKUP(C748,Active!C$21:E$974,3,FALSE)</f>
        <v>#N/A</v>
      </c>
      <c r="F748" s="5" t="s">
        <v>1317</v>
      </c>
      <c r="G748" s="21" t="str">
        <f t="shared" si="70"/>
        <v>08523.515</v>
      </c>
      <c r="H748" s="43">
        <f t="shared" si="71"/>
        <v>-14448</v>
      </c>
      <c r="I748" s="52" t="s">
        <v>1582</v>
      </c>
      <c r="J748" s="53" t="s">
        <v>1583</v>
      </c>
      <c r="K748" s="52">
        <v>-14448</v>
      </c>
      <c r="L748" s="52" t="s">
        <v>1584</v>
      </c>
      <c r="M748" s="53" t="s">
        <v>1496</v>
      </c>
      <c r="N748" s="53"/>
      <c r="O748" s="54" t="s">
        <v>2453</v>
      </c>
      <c r="P748" s="55" t="s">
        <v>3660</v>
      </c>
    </row>
    <row r="749" spans="1:16" ht="13.5" thickBot="1" x14ac:dyDescent="0.25">
      <c r="A749" s="43" t="str">
        <f t="shared" si="66"/>
        <v>IBVS 1335 </v>
      </c>
      <c r="B749" s="5" t="str">
        <f t="shared" si="67"/>
        <v>I</v>
      </c>
      <c r="C749" s="43">
        <f t="shared" si="68"/>
        <v>8543.4619999999995</v>
      </c>
      <c r="D749" s="21" t="str">
        <f t="shared" si="69"/>
        <v>vis</v>
      </c>
      <c r="E749" s="51" t="e">
        <f>VLOOKUP(C749,Active!C$21:E$974,3,FALSE)</f>
        <v>#N/A</v>
      </c>
      <c r="F749" s="5" t="s">
        <v>1317</v>
      </c>
      <c r="G749" s="21" t="str">
        <f t="shared" si="70"/>
        <v>08543.462</v>
      </c>
      <c r="H749" s="43">
        <f t="shared" si="71"/>
        <v>-14440</v>
      </c>
      <c r="I749" s="52" t="s">
        <v>1585</v>
      </c>
      <c r="J749" s="53" t="s">
        <v>1586</v>
      </c>
      <c r="K749" s="52">
        <v>-14440</v>
      </c>
      <c r="L749" s="52" t="s">
        <v>1587</v>
      </c>
      <c r="M749" s="53" t="s">
        <v>1496</v>
      </c>
      <c r="N749" s="53"/>
      <c r="O749" s="54" t="s">
        <v>2453</v>
      </c>
      <c r="P749" s="55" t="s">
        <v>3660</v>
      </c>
    </row>
    <row r="750" spans="1:16" ht="13.5" thickBot="1" x14ac:dyDescent="0.25">
      <c r="A750" s="43" t="str">
        <f t="shared" si="66"/>
        <v>IBVS 1335 </v>
      </c>
      <c r="B750" s="5" t="str">
        <f t="shared" si="67"/>
        <v>I</v>
      </c>
      <c r="C750" s="43">
        <f t="shared" si="68"/>
        <v>8558.4269999999997</v>
      </c>
      <c r="D750" s="21" t="str">
        <f t="shared" si="69"/>
        <v>vis</v>
      </c>
      <c r="E750" s="51" t="e">
        <f>VLOOKUP(C750,Active!C$21:E$974,3,FALSE)</f>
        <v>#N/A</v>
      </c>
      <c r="F750" s="5" t="s">
        <v>1317</v>
      </c>
      <c r="G750" s="21" t="str">
        <f t="shared" si="70"/>
        <v>08558.427</v>
      </c>
      <c r="H750" s="43">
        <f t="shared" si="71"/>
        <v>-14434</v>
      </c>
      <c r="I750" s="52" t="s">
        <v>1588</v>
      </c>
      <c r="J750" s="53" t="s">
        <v>1589</v>
      </c>
      <c r="K750" s="52">
        <v>-14434</v>
      </c>
      <c r="L750" s="52" t="s">
        <v>1566</v>
      </c>
      <c r="M750" s="53" t="s">
        <v>1496</v>
      </c>
      <c r="N750" s="53"/>
      <c r="O750" s="54" t="s">
        <v>2453</v>
      </c>
      <c r="P750" s="55" t="s">
        <v>3660</v>
      </c>
    </row>
    <row r="751" spans="1:16" ht="13.5" thickBot="1" x14ac:dyDescent="0.25">
      <c r="A751" s="43" t="str">
        <f t="shared" si="66"/>
        <v> BBS 31 </v>
      </c>
      <c r="B751" s="5" t="str">
        <f t="shared" si="67"/>
        <v>I</v>
      </c>
      <c r="C751" s="43">
        <f t="shared" si="68"/>
        <v>8563.4060000000009</v>
      </c>
      <c r="D751" s="21" t="str">
        <f t="shared" si="69"/>
        <v>vis</v>
      </c>
      <c r="E751" s="51">
        <f>VLOOKUP(C751,Active!C$21:E$974,3,FALSE)</f>
        <v>-14431.412598436251</v>
      </c>
      <c r="F751" s="5" t="s">
        <v>1317</v>
      </c>
      <c r="G751" s="21" t="str">
        <f t="shared" si="70"/>
        <v>08563.406</v>
      </c>
      <c r="H751" s="43">
        <f t="shared" si="71"/>
        <v>-14432</v>
      </c>
      <c r="I751" s="52" t="s">
        <v>1591</v>
      </c>
      <c r="J751" s="53" t="s">
        <v>1592</v>
      </c>
      <c r="K751" s="52">
        <v>-14432</v>
      </c>
      <c r="L751" s="52" t="s">
        <v>1593</v>
      </c>
      <c r="M751" s="53" t="s">
        <v>1496</v>
      </c>
      <c r="N751" s="53"/>
      <c r="O751" s="54" t="s">
        <v>2649</v>
      </c>
      <c r="P751" s="54" t="s">
        <v>3655</v>
      </c>
    </row>
    <row r="752" spans="1:16" ht="13.5" thickBot="1" x14ac:dyDescent="0.25">
      <c r="A752" s="43" t="str">
        <f t="shared" si="66"/>
        <v>IBVS 1335 </v>
      </c>
      <c r="B752" s="5" t="str">
        <f t="shared" si="67"/>
        <v>I</v>
      </c>
      <c r="C752" s="43">
        <f t="shared" si="68"/>
        <v>8568.31</v>
      </c>
      <c r="D752" s="21" t="str">
        <f t="shared" si="69"/>
        <v>vis</v>
      </c>
      <c r="E752" s="51" t="e">
        <f>VLOOKUP(C752,Active!C$21:E$974,3,FALSE)</f>
        <v>#N/A</v>
      </c>
      <c r="F752" s="5" t="s">
        <v>1317</v>
      </c>
      <c r="G752" s="21" t="str">
        <f t="shared" si="70"/>
        <v>08568.310</v>
      </c>
      <c r="H752" s="43">
        <f t="shared" si="71"/>
        <v>-14430</v>
      </c>
      <c r="I752" s="52" t="s">
        <v>1594</v>
      </c>
      <c r="J752" s="53" t="s">
        <v>1595</v>
      </c>
      <c r="K752" s="52">
        <v>-14430</v>
      </c>
      <c r="L752" s="52" t="s">
        <v>1596</v>
      </c>
      <c r="M752" s="53" t="s">
        <v>1496</v>
      </c>
      <c r="N752" s="53"/>
      <c r="O752" s="54" t="s">
        <v>2453</v>
      </c>
      <c r="P752" s="55" t="s">
        <v>3660</v>
      </c>
    </row>
    <row r="753" spans="1:16" ht="13.5" thickBot="1" x14ac:dyDescent="0.25">
      <c r="A753" s="43" t="str">
        <f t="shared" si="66"/>
        <v> VSSC 58.14 </v>
      </c>
      <c r="B753" s="5" t="str">
        <f t="shared" si="67"/>
        <v>I</v>
      </c>
      <c r="C753" s="43">
        <f t="shared" si="68"/>
        <v>8573.3639999999996</v>
      </c>
      <c r="D753" s="21" t="str">
        <f t="shared" si="69"/>
        <v>vis</v>
      </c>
      <c r="E753" s="51">
        <f>VLOOKUP(C753,Active!C$21:E$974,3,FALSE)</f>
        <v>-14427.418290265228</v>
      </c>
      <c r="F753" s="5" t="s">
        <v>1317</v>
      </c>
      <c r="G753" s="21" t="str">
        <f t="shared" si="70"/>
        <v>08573.364</v>
      </c>
      <c r="H753" s="43">
        <f t="shared" si="71"/>
        <v>-14428</v>
      </c>
      <c r="I753" s="52" t="s">
        <v>1598</v>
      </c>
      <c r="J753" s="53" t="s">
        <v>1599</v>
      </c>
      <c r="K753" s="52">
        <v>-14428</v>
      </c>
      <c r="L753" s="52" t="s">
        <v>1600</v>
      </c>
      <c r="M753" s="53" t="s">
        <v>1496</v>
      </c>
      <c r="N753" s="53"/>
      <c r="O753" s="54" t="s">
        <v>3579</v>
      </c>
      <c r="P753" s="54" t="s">
        <v>3525</v>
      </c>
    </row>
    <row r="754" spans="1:16" ht="13.5" thickBot="1" x14ac:dyDescent="0.25">
      <c r="A754" s="43" t="str">
        <f t="shared" si="66"/>
        <v> VSSC 58.14 </v>
      </c>
      <c r="B754" s="5" t="str">
        <f t="shared" si="67"/>
        <v>I</v>
      </c>
      <c r="C754" s="43">
        <f t="shared" si="68"/>
        <v>8750.3610000000008</v>
      </c>
      <c r="D754" s="21" t="str">
        <f t="shared" si="69"/>
        <v>vis</v>
      </c>
      <c r="E754" s="51">
        <f>VLOOKUP(C754,Active!C$21:E$974,3,FALSE)</f>
        <v>-14356.422049720275</v>
      </c>
      <c r="F754" s="5" t="s">
        <v>1317</v>
      </c>
      <c r="G754" s="21" t="str">
        <f t="shared" si="70"/>
        <v>08750.361</v>
      </c>
      <c r="H754" s="43">
        <f t="shared" si="71"/>
        <v>-14357</v>
      </c>
      <c r="I754" s="52" t="s">
        <v>1601</v>
      </c>
      <c r="J754" s="53" t="s">
        <v>1602</v>
      </c>
      <c r="K754" s="52">
        <v>-14357</v>
      </c>
      <c r="L754" s="52" t="s">
        <v>1578</v>
      </c>
      <c r="M754" s="53" t="s">
        <v>1496</v>
      </c>
      <c r="N754" s="53"/>
      <c r="O754" s="54" t="s">
        <v>3579</v>
      </c>
      <c r="P754" s="54" t="s">
        <v>3525</v>
      </c>
    </row>
    <row r="755" spans="1:16" ht="13.5" thickBot="1" x14ac:dyDescent="0.25">
      <c r="A755" s="43" t="str">
        <f t="shared" si="66"/>
        <v> VSSC 58.14 </v>
      </c>
      <c r="B755" s="5" t="str">
        <f t="shared" si="67"/>
        <v>I</v>
      </c>
      <c r="C755" s="43">
        <f t="shared" si="68"/>
        <v>8775.3019999999997</v>
      </c>
      <c r="D755" s="21" t="str">
        <f t="shared" si="69"/>
        <v>vis</v>
      </c>
      <c r="E755" s="51">
        <f>VLOOKUP(C755,Active!C$21:E$974,3,FALSE)</f>
        <v>-14346.417827979611</v>
      </c>
      <c r="F755" s="5" t="s">
        <v>1317</v>
      </c>
      <c r="G755" s="21" t="str">
        <f t="shared" si="70"/>
        <v>08775.302</v>
      </c>
      <c r="H755" s="43">
        <f t="shared" si="71"/>
        <v>-14347</v>
      </c>
      <c r="I755" s="52" t="s">
        <v>1603</v>
      </c>
      <c r="J755" s="53" t="s">
        <v>1604</v>
      </c>
      <c r="K755" s="52">
        <v>-14347</v>
      </c>
      <c r="L755" s="52" t="s">
        <v>1605</v>
      </c>
      <c r="M755" s="53" t="s">
        <v>1496</v>
      </c>
      <c r="N755" s="53"/>
      <c r="O755" s="54" t="s">
        <v>3679</v>
      </c>
      <c r="P755" s="54" t="s">
        <v>3525</v>
      </c>
    </row>
    <row r="756" spans="1:16" ht="13.5" thickBot="1" x14ac:dyDescent="0.25">
      <c r="A756" s="43" t="str">
        <f t="shared" si="66"/>
        <v> MVS 8.24 </v>
      </c>
      <c r="B756" s="5" t="str">
        <f t="shared" si="67"/>
        <v>I</v>
      </c>
      <c r="C756" s="43">
        <f t="shared" si="68"/>
        <v>8780.2880000000005</v>
      </c>
      <c r="D756" s="21" t="str">
        <f t="shared" si="69"/>
        <v>vis</v>
      </c>
      <c r="E756" s="51">
        <f>VLOOKUP(C756,Active!C$21:E$974,3,FALSE)</f>
        <v>-14344.417866085585</v>
      </c>
      <c r="F756" s="5" t="s">
        <v>1317</v>
      </c>
      <c r="G756" s="21" t="str">
        <f t="shared" si="70"/>
        <v>08780.288</v>
      </c>
      <c r="H756" s="43">
        <f t="shared" si="71"/>
        <v>-14345</v>
      </c>
      <c r="I756" s="52" t="s">
        <v>1606</v>
      </c>
      <c r="J756" s="53" t="s">
        <v>1607</v>
      </c>
      <c r="K756" s="52">
        <v>-14345</v>
      </c>
      <c r="L756" s="52" t="s">
        <v>1605</v>
      </c>
      <c r="M756" s="53" t="s">
        <v>1496</v>
      </c>
      <c r="N756" s="53"/>
      <c r="O756" s="54" t="s">
        <v>3248</v>
      </c>
      <c r="P756" s="54" t="s">
        <v>3682</v>
      </c>
    </row>
    <row r="757" spans="1:16" ht="13.5" thickBot="1" x14ac:dyDescent="0.25">
      <c r="A757" s="43" t="str">
        <f t="shared" si="66"/>
        <v> PASP 91.114 </v>
      </c>
      <c r="B757" s="5" t="str">
        <f t="shared" si="67"/>
        <v>I</v>
      </c>
      <c r="C757" s="43">
        <f t="shared" si="68"/>
        <v>8872.5249999999996</v>
      </c>
      <c r="D757" s="21" t="str">
        <f t="shared" si="69"/>
        <v>vis</v>
      </c>
      <c r="E757" s="51">
        <f>VLOOKUP(C757,Active!C$21:E$974,3,FALSE)</f>
        <v>-14307.420175508089</v>
      </c>
      <c r="F757" s="5" t="s">
        <v>1317</v>
      </c>
      <c r="G757" s="21" t="str">
        <f t="shared" si="70"/>
        <v>08872.525</v>
      </c>
      <c r="H757" s="43">
        <f t="shared" si="71"/>
        <v>-14308</v>
      </c>
      <c r="I757" s="52" t="s">
        <v>1608</v>
      </c>
      <c r="J757" s="53" t="s">
        <v>1609</v>
      </c>
      <c r="K757" s="52">
        <v>-14308</v>
      </c>
      <c r="L757" s="52" t="s">
        <v>1610</v>
      </c>
      <c r="M757" s="53" t="s">
        <v>1496</v>
      </c>
      <c r="N757" s="53" t="s">
        <v>106</v>
      </c>
      <c r="O757" s="54" t="s">
        <v>3458</v>
      </c>
      <c r="P757" s="54" t="s">
        <v>3459</v>
      </c>
    </row>
    <row r="758" spans="1:16" ht="13.5" thickBot="1" x14ac:dyDescent="0.25">
      <c r="A758" s="43" t="str">
        <f t="shared" si="66"/>
        <v> PASP 91.114 </v>
      </c>
      <c r="B758" s="5" t="str">
        <f t="shared" si="67"/>
        <v>I</v>
      </c>
      <c r="C758" s="43">
        <f t="shared" si="68"/>
        <v>8882.4920000000002</v>
      </c>
      <c r="D758" s="21" t="str">
        <f t="shared" si="69"/>
        <v>vis</v>
      </c>
      <c r="E758" s="51">
        <f>VLOOKUP(C758,Active!C$21:E$974,3,FALSE)</f>
        <v>-14303.422257297547</v>
      </c>
      <c r="F758" s="5" t="s">
        <v>1317</v>
      </c>
      <c r="G758" s="21" t="str">
        <f t="shared" si="70"/>
        <v>08882.492</v>
      </c>
      <c r="H758" s="43">
        <f t="shared" si="71"/>
        <v>-14304</v>
      </c>
      <c r="I758" s="52" t="s">
        <v>1611</v>
      </c>
      <c r="J758" s="53" t="s">
        <v>1612</v>
      </c>
      <c r="K758" s="52">
        <v>-14304</v>
      </c>
      <c r="L758" s="52" t="s">
        <v>1613</v>
      </c>
      <c r="M758" s="53" t="s">
        <v>1496</v>
      </c>
      <c r="N758" s="53" t="s">
        <v>106</v>
      </c>
      <c r="O758" s="54" t="s">
        <v>3458</v>
      </c>
      <c r="P758" s="54" t="s">
        <v>3459</v>
      </c>
    </row>
    <row r="759" spans="1:16" ht="13.5" thickBot="1" x14ac:dyDescent="0.25">
      <c r="A759" s="43" t="str">
        <f t="shared" si="66"/>
        <v> BBS 33 </v>
      </c>
      <c r="B759" s="5" t="str">
        <f t="shared" si="67"/>
        <v>I</v>
      </c>
      <c r="C759" s="43">
        <f t="shared" si="68"/>
        <v>8892.4650000000001</v>
      </c>
      <c r="D759" s="21" t="str">
        <f t="shared" si="69"/>
        <v>vis</v>
      </c>
      <c r="E759" s="51">
        <f>VLOOKUP(C759,Active!C$21:E$974,3,FALSE)</f>
        <v>-14299.421932393987</v>
      </c>
      <c r="F759" s="5" t="s">
        <v>1317</v>
      </c>
      <c r="G759" s="21" t="str">
        <f t="shared" si="70"/>
        <v>08892.465</v>
      </c>
      <c r="H759" s="43">
        <f t="shared" si="71"/>
        <v>-14300</v>
      </c>
      <c r="I759" s="52" t="s">
        <v>1614</v>
      </c>
      <c r="J759" s="53" t="s">
        <v>1615</v>
      </c>
      <c r="K759" s="52">
        <v>-14300</v>
      </c>
      <c r="L759" s="52" t="s">
        <v>1578</v>
      </c>
      <c r="M759" s="53" t="s">
        <v>1496</v>
      </c>
      <c r="N759" s="53"/>
      <c r="O759" s="54" t="s">
        <v>2649</v>
      </c>
      <c r="P759" s="54" t="s">
        <v>3690</v>
      </c>
    </row>
    <row r="760" spans="1:16" ht="13.5" thickBot="1" x14ac:dyDescent="0.25">
      <c r="A760" s="43" t="str">
        <f t="shared" si="66"/>
        <v> AOEB 1 </v>
      </c>
      <c r="B760" s="5" t="str">
        <f t="shared" si="67"/>
        <v>I</v>
      </c>
      <c r="C760" s="43">
        <f t="shared" si="68"/>
        <v>8902.4369999999999</v>
      </c>
      <c r="D760" s="21" t="str">
        <f t="shared" si="69"/>
        <v>vis</v>
      </c>
      <c r="E760" s="51">
        <f>VLOOKUP(C760,Active!C$21:E$974,3,FALSE)</f>
        <v>-14295.422008605934</v>
      </c>
      <c r="F760" s="5" t="s">
        <v>1317</v>
      </c>
      <c r="G760" s="21" t="str">
        <f t="shared" si="70"/>
        <v>08902.437</v>
      </c>
      <c r="H760" s="43">
        <f t="shared" si="71"/>
        <v>-14296</v>
      </c>
      <c r="I760" s="52" t="s">
        <v>1616</v>
      </c>
      <c r="J760" s="53" t="s">
        <v>1617</v>
      </c>
      <c r="K760" s="52">
        <v>-14296</v>
      </c>
      <c r="L760" s="52" t="s">
        <v>1578</v>
      </c>
      <c r="M760" s="53" t="s">
        <v>1496</v>
      </c>
      <c r="N760" s="53"/>
      <c r="O760" s="54" t="s">
        <v>3434</v>
      </c>
      <c r="P760" s="54" t="s">
        <v>3545</v>
      </c>
    </row>
    <row r="761" spans="1:16" ht="13.5" thickBot="1" x14ac:dyDescent="0.25">
      <c r="A761" s="43" t="str">
        <f t="shared" si="66"/>
        <v> BBS 33 </v>
      </c>
      <c r="B761" s="5" t="str">
        <f t="shared" si="67"/>
        <v>I</v>
      </c>
      <c r="C761" s="43">
        <f t="shared" si="68"/>
        <v>9104.2739999999994</v>
      </c>
      <c r="D761" s="21" t="str">
        <f t="shared" si="69"/>
        <v>vis</v>
      </c>
      <c r="E761" s="51">
        <f>VLOOKUP(C761,Active!C$21:E$974,3,FALSE)</f>
        <v>-14214.462058986042</v>
      </c>
      <c r="F761" s="5" t="s">
        <v>1317</v>
      </c>
      <c r="G761" s="21" t="str">
        <f t="shared" si="70"/>
        <v>09104.274</v>
      </c>
      <c r="H761" s="43">
        <f t="shared" si="71"/>
        <v>-14215</v>
      </c>
      <c r="I761" s="52" t="s">
        <v>1618</v>
      </c>
      <c r="J761" s="53" t="s">
        <v>1619</v>
      </c>
      <c r="K761" s="52">
        <v>-14215</v>
      </c>
      <c r="L761" s="52" t="s">
        <v>1620</v>
      </c>
      <c r="M761" s="53" t="s">
        <v>1496</v>
      </c>
      <c r="N761" s="53"/>
      <c r="O761" s="54" t="s">
        <v>2649</v>
      </c>
      <c r="P761" s="54" t="s">
        <v>3690</v>
      </c>
    </row>
    <row r="762" spans="1:16" ht="13.5" thickBot="1" x14ac:dyDescent="0.25">
      <c r="A762" s="43" t="str">
        <f t="shared" si="66"/>
        <v> BBS 33 </v>
      </c>
      <c r="B762" s="5" t="str">
        <f t="shared" si="67"/>
        <v>I</v>
      </c>
      <c r="C762" s="43">
        <f t="shared" si="68"/>
        <v>9119.3080000000009</v>
      </c>
      <c r="D762" s="21" t="str">
        <f t="shared" si="69"/>
        <v>vis</v>
      </c>
      <c r="E762" s="51">
        <f>VLOOKUP(C762,Active!C$21:E$974,3,FALSE)</f>
        <v>-14208.431688525792</v>
      </c>
      <c r="F762" s="5" t="s">
        <v>1317</v>
      </c>
      <c r="G762" s="21" t="str">
        <f t="shared" si="70"/>
        <v>09119.308</v>
      </c>
      <c r="H762" s="43">
        <f t="shared" si="71"/>
        <v>-14209</v>
      </c>
      <c r="I762" s="52" t="s">
        <v>1621</v>
      </c>
      <c r="J762" s="53" t="s">
        <v>1622</v>
      </c>
      <c r="K762" s="52">
        <v>-14209</v>
      </c>
      <c r="L762" s="52" t="s">
        <v>1623</v>
      </c>
      <c r="M762" s="53" t="s">
        <v>1496</v>
      </c>
      <c r="N762" s="53"/>
      <c r="O762" s="54" t="s">
        <v>2649</v>
      </c>
      <c r="P762" s="54" t="s">
        <v>3690</v>
      </c>
    </row>
    <row r="763" spans="1:16" ht="13.5" thickBot="1" x14ac:dyDescent="0.25">
      <c r="A763" s="43" t="str">
        <f t="shared" si="66"/>
        <v> BBS 33 </v>
      </c>
      <c r="B763" s="5" t="str">
        <f t="shared" si="67"/>
        <v>I</v>
      </c>
      <c r="C763" s="43">
        <f t="shared" si="68"/>
        <v>9236.4830000000002</v>
      </c>
      <c r="D763" s="21" t="str">
        <f t="shared" si="69"/>
        <v>vis</v>
      </c>
      <c r="E763" s="51">
        <f>VLOOKUP(C763,Active!C$21:E$974,3,FALSE)</f>
        <v>-14161.430979554141</v>
      </c>
      <c r="F763" s="5" t="s">
        <v>1317</v>
      </c>
      <c r="G763" s="21" t="str">
        <f t="shared" si="70"/>
        <v>09236.483</v>
      </c>
      <c r="H763" s="43">
        <f t="shared" si="71"/>
        <v>-14162</v>
      </c>
      <c r="I763" s="52" t="s">
        <v>1625</v>
      </c>
      <c r="J763" s="53" t="s">
        <v>1626</v>
      </c>
      <c r="K763" s="52">
        <v>-14162</v>
      </c>
      <c r="L763" s="52" t="s">
        <v>1627</v>
      </c>
      <c r="M763" s="53" t="s">
        <v>1496</v>
      </c>
      <c r="N763" s="53"/>
      <c r="O763" s="54" t="s">
        <v>2649</v>
      </c>
      <c r="P763" s="54" t="s">
        <v>3690</v>
      </c>
    </row>
    <row r="764" spans="1:16" ht="13.5" thickBot="1" x14ac:dyDescent="0.25">
      <c r="A764" s="43" t="str">
        <f t="shared" si="66"/>
        <v> BBS 33 </v>
      </c>
      <c r="B764" s="5" t="str">
        <f t="shared" si="67"/>
        <v>I</v>
      </c>
      <c r="C764" s="43">
        <f t="shared" si="68"/>
        <v>9256.4279999999999</v>
      </c>
      <c r="D764" s="21" t="str">
        <f t="shared" si="69"/>
        <v>vis</v>
      </c>
      <c r="E764" s="51">
        <f>VLOOKUP(C764,Active!C$21:E$974,3,FALSE)</f>
        <v>-14153.43073086253</v>
      </c>
      <c r="F764" s="5" t="s">
        <v>1317</v>
      </c>
      <c r="G764" s="21" t="str">
        <f t="shared" si="70"/>
        <v>09256.428</v>
      </c>
      <c r="H764" s="43">
        <f t="shared" si="71"/>
        <v>-14154</v>
      </c>
      <c r="I764" s="52" t="s">
        <v>1628</v>
      </c>
      <c r="J764" s="53" t="s">
        <v>1629</v>
      </c>
      <c r="K764" s="52">
        <v>-14154</v>
      </c>
      <c r="L764" s="52" t="s">
        <v>1627</v>
      </c>
      <c r="M764" s="53" t="s">
        <v>1496</v>
      </c>
      <c r="N764" s="53"/>
      <c r="O764" s="54" t="s">
        <v>2649</v>
      </c>
      <c r="P764" s="54" t="s">
        <v>3690</v>
      </c>
    </row>
    <row r="765" spans="1:16" ht="13.5" thickBot="1" x14ac:dyDescent="0.25">
      <c r="A765" s="43" t="str">
        <f t="shared" si="66"/>
        <v> BBS 34 </v>
      </c>
      <c r="B765" s="5" t="str">
        <f t="shared" si="67"/>
        <v>I</v>
      </c>
      <c r="C765" s="43">
        <f t="shared" si="68"/>
        <v>9610.4092999999993</v>
      </c>
      <c r="D765" s="21" t="str">
        <f t="shared" si="69"/>
        <v>vis</v>
      </c>
      <c r="E765" s="51">
        <f>VLOOKUP(C765,Active!C$21:E$974,3,FALSE)</f>
        <v>-14011.443343939496</v>
      </c>
      <c r="F765" s="5" t="s">
        <v>1317</v>
      </c>
      <c r="G765" s="21" t="str">
        <f t="shared" si="70"/>
        <v>09610.4093</v>
      </c>
      <c r="H765" s="43">
        <f t="shared" si="71"/>
        <v>-14012</v>
      </c>
      <c r="I765" s="52" t="s">
        <v>1630</v>
      </c>
      <c r="J765" s="53" t="s">
        <v>1631</v>
      </c>
      <c r="K765" s="52">
        <v>-14012</v>
      </c>
      <c r="L765" s="52" t="s">
        <v>1632</v>
      </c>
      <c r="M765" s="53" t="s">
        <v>1496</v>
      </c>
      <c r="N765" s="53"/>
      <c r="O765" s="54" t="s">
        <v>2649</v>
      </c>
      <c r="P765" s="54" t="s">
        <v>3703</v>
      </c>
    </row>
    <row r="766" spans="1:16" ht="13.5" thickBot="1" x14ac:dyDescent="0.25">
      <c r="A766" s="43" t="str">
        <f t="shared" si="66"/>
        <v> VSSC 58.14 </v>
      </c>
      <c r="B766" s="5" t="str">
        <f t="shared" si="67"/>
        <v>I</v>
      </c>
      <c r="C766" s="43">
        <f t="shared" si="68"/>
        <v>9617.8893000000007</v>
      </c>
      <c r="D766" s="21" t="str">
        <f t="shared" si="69"/>
        <v>vis</v>
      </c>
      <c r="E766" s="51">
        <f>VLOOKUP(C766,Active!C$21:E$974,3,FALSE)</f>
        <v>-14008.442999982952</v>
      </c>
      <c r="F766" s="5" t="s">
        <v>1317</v>
      </c>
      <c r="G766" s="21" t="str">
        <f t="shared" si="70"/>
        <v>09617.8893</v>
      </c>
      <c r="H766" s="43">
        <f t="shared" si="71"/>
        <v>-14009</v>
      </c>
      <c r="I766" s="52" t="s">
        <v>1635</v>
      </c>
      <c r="J766" s="53" t="s">
        <v>1636</v>
      </c>
      <c r="K766" s="52">
        <v>-14009</v>
      </c>
      <c r="L766" s="52" t="s">
        <v>1637</v>
      </c>
      <c r="M766" s="53" t="s">
        <v>1496</v>
      </c>
      <c r="N766" s="53"/>
      <c r="O766" s="54" t="s">
        <v>3706</v>
      </c>
      <c r="P766" s="54" t="s">
        <v>3525</v>
      </c>
    </row>
    <row r="767" spans="1:16" ht="13.5" thickBot="1" x14ac:dyDescent="0.25">
      <c r="A767" s="43" t="str">
        <f t="shared" si="66"/>
        <v> BBS 34 </v>
      </c>
      <c r="B767" s="5" t="str">
        <f t="shared" si="67"/>
        <v>I</v>
      </c>
      <c r="C767" s="43">
        <f t="shared" si="68"/>
        <v>9757.4933999999994</v>
      </c>
      <c r="D767" s="21" t="str">
        <f t="shared" si="69"/>
        <v>vis</v>
      </c>
      <c r="E767" s="51">
        <f>VLOOKUP(C767,Active!C$21:E$974,3,FALSE)</f>
        <v>-13952.445631300649</v>
      </c>
      <c r="F767" s="5" t="s">
        <v>1317</v>
      </c>
      <c r="G767" s="21" t="str">
        <f t="shared" si="70"/>
        <v>09757.4934</v>
      </c>
      <c r="H767" s="43">
        <f t="shared" si="71"/>
        <v>-13953</v>
      </c>
      <c r="I767" s="52" t="s">
        <v>1638</v>
      </c>
      <c r="J767" s="53" t="s">
        <v>1639</v>
      </c>
      <c r="K767" s="52">
        <v>-13953</v>
      </c>
      <c r="L767" s="52" t="s">
        <v>1640</v>
      </c>
      <c r="M767" s="53" t="s">
        <v>1496</v>
      </c>
      <c r="N767" s="53"/>
      <c r="O767" s="54" t="s">
        <v>2649</v>
      </c>
      <c r="P767" s="54" t="s">
        <v>3703</v>
      </c>
    </row>
    <row r="768" spans="1:16" ht="13.5" thickBot="1" x14ac:dyDescent="0.25">
      <c r="A768" s="43" t="str">
        <f t="shared" si="66"/>
        <v> BBS 34 </v>
      </c>
      <c r="B768" s="5" t="str">
        <f t="shared" si="67"/>
        <v>I</v>
      </c>
      <c r="C768" s="43">
        <f t="shared" si="68"/>
        <v>9964.4</v>
      </c>
      <c r="D768" s="21" t="str">
        <f t="shared" si="69"/>
        <v>vis</v>
      </c>
      <c r="E768" s="51">
        <f>VLOOKUP(C768,Active!C$21:E$974,3,FALSE)</f>
        <v>-13869.452186530742</v>
      </c>
      <c r="F768" s="5" t="s">
        <v>1317</v>
      </c>
      <c r="G768" s="21" t="str">
        <f t="shared" si="70"/>
        <v>09964.4000</v>
      </c>
      <c r="H768" s="43">
        <f t="shared" si="71"/>
        <v>-13870</v>
      </c>
      <c r="I768" s="52" t="s">
        <v>1641</v>
      </c>
      <c r="J768" s="53" t="s">
        <v>1642</v>
      </c>
      <c r="K768" s="52">
        <v>-13870</v>
      </c>
      <c r="L768" s="52" t="s">
        <v>1643</v>
      </c>
      <c r="M768" s="53" t="s">
        <v>1496</v>
      </c>
      <c r="N768" s="53"/>
      <c r="O768" s="54" t="s">
        <v>667</v>
      </c>
      <c r="P768" s="54" t="s">
        <v>3703</v>
      </c>
    </row>
    <row r="769" spans="1:16" ht="13.5" thickBot="1" x14ac:dyDescent="0.25">
      <c r="A769" s="43" t="str">
        <f t="shared" si="66"/>
        <v> BBS 34 </v>
      </c>
      <c r="B769" s="5" t="str">
        <f t="shared" si="67"/>
        <v>I</v>
      </c>
      <c r="C769" s="43">
        <f t="shared" si="68"/>
        <v>10308.4126</v>
      </c>
      <c r="D769" s="21" t="str">
        <f t="shared" si="69"/>
        <v>vis</v>
      </c>
      <c r="E769" s="51">
        <f>VLOOKUP(C769,Active!C$21:E$974,3,FALSE)</f>
        <v>-13731.463399714607</v>
      </c>
      <c r="F769" s="5" t="s">
        <v>1317</v>
      </c>
      <c r="G769" s="21" t="str">
        <f t="shared" si="70"/>
        <v>10308.4126</v>
      </c>
      <c r="H769" s="43">
        <f t="shared" si="71"/>
        <v>-13732</v>
      </c>
      <c r="I769" s="52" t="s">
        <v>1644</v>
      </c>
      <c r="J769" s="53" t="s">
        <v>1645</v>
      </c>
      <c r="K769" s="52">
        <v>-13732</v>
      </c>
      <c r="L769" s="52" t="s">
        <v>1646</v>
      </c>
      <c r="M769" s="53" t="s">
        <v>1496</v>
      </c>
      <c r="N769" s="53"/>
      <c r="O769" s="54" t="s">
        <v>2649</v>
      </c>
      <c r="P769" s="54" t="s">
        <v>3703</v>
      </c>
    </row>
    <row r="770" spans="1:16" ht="13.5" thickBot="1" x14ac:dyDescent="0.25">
      <c r="A770" s="43" t="str">
        <f t="shared" si="66"/>
        <v> PASP 91.114 </v>
      </c>
      <c r="B770" s="5" t="str">
        <f t="shared" si="67"/>
        <v>I</v>
      </c>
      <c r="C770" s="43">
        <f t="shared" si="68"/>
        <v>10313.3977</v>
      </c>
      <c r="D770" s="21" t="str">
        <f t="shared" si="69"/>
        <v>vis</v>
      </c>
      <c r="E770" s="51">
        <f>VLOOKUP(C770,Active!C$21:E$974,3,FALSE)</f>
        <v>-13729.463798824532</v>
      </c>
      <c r="F770" s="5" t="s">
        <v>1317</v>
      </c>
      <c r="G770" s="21" t="str">
        <f t="shared" si="70"/>
        <v>10313.3977</v>
      </c>
      <c r="H770" s="43">
        <f t="shared" si="71"/>
        <v>-13730</v>
      </c>
      <c r="I770" s="52" t="s">
        <v>1647</v>
      </c>
      <c r="J770" s="53" t="s">
        <v>1648</v>
      </c>
      <c r="K770" s="52">
        <v>-13730</v>
      </c>
      <c r="L770" s="52" t="s">
        <v>1649</v>
      </c>
      <c r="M770" s="53" t="s">
        <v>1496</v>
      </c>
      <c r="N770" s="53" t="s">
        <v>106</v>
      </c>
      <c r="O770" s="54" t="s">
        <v>3458</v>
      </c>
      <c r="P770" s="54" t="s">
        <v>3459</v>
      </c>
    </row>
    <row r="771" spans="1:16" ht="13.5" thickBot="1" x14ac:dyDescent="0.25">
      <c r="A771" s="43" t="str">
        <f t="shared" si="66"/>
        <v> PASP 98.1166 </v>
      </c>
      <c r="B771" s="5" t="str">
        <f t="shared" si="67"/>
        <v>I</v>
      </c>
      <c r="C771" s="43">
        <f t="shared" si="68"/>
        <v>10600.085300000001</v>
      </c>
      <c r="D771" s="21" t="str">
        <f t="shared" si="69"/>
        <v>vis</v>
      </c>
      <c r="E771" s="51">
        <f>VLOOKUP(C771,Active!C$21:E$974,3,FALSE)</f>
        <v>-13614.46895817268</v>
      </c>
      <c r="F771" s="5" t="s">
        <v>1317</v>
      </c>
      <c r="G771" s="21" t="str">
        <f t="shared" si="70"/>
        <v>10600.0853</v>
      </c>
      <c r="H771" s="43">
        <f t="shared" si="71"/>
        <v>-13615</v>
      </c>
      <c r="I771" s="52" t="s">
        <v>1650</v>
      </c>
      <c r="J771" s="53" t="s">
        <v>1651</v>
      </c>
      <c r="K771" s="52">
        <v>-13615</v>
      </c>
      <c r="L771" s="52" t="s">
        <v>1652</v>
      </c>
      <c r="M771" s="53" t="s">
        <v>1496</v>
      </c>
      <c r="N771" s="53" t="s">
        <v>106</v>
      </c>
      <c r="O771" s="54" t="s">
        <v>778</v>
      </c>
      <c r="P771" s="54" t="s">
        <v>3338</v>
      </c>
    </row>
    <row r="772" spans="1:16" ht="13.5" thickBot="1" x14ac:dyDescent="0.25">
      <c r="A772" s="43" t="str">
        <f t="shared" si="66"/>
        <v> PASP 91.114 </v>
      </c>
      <c r="B772" s="5" t="str">
        <f t="shared" si="67"/>
        <v>I</v>
      </c>
      <c r="C772" s="43">
        <f t="shared" si="68"/>
        <v>10732.204900000001</v>
      </c>
      <c r="D772" s="21" t="str">
        <f t="shared" si="69"/>
        <v>vis</v>
      </c>
      <c r="E772" s="51">
        <f>VLOOKUP(C772,Active!C$21:E$974,3,FALSE)</f>
        <v>-13561.473738466675</v>
      </c>
      <c r="F772" s="5" t="s">
        <v>1317</v>
      </c>
      <c r="G772" s="21" t="str">
        <f t="shared" si="70"/>
        <v>10732.2049</v>
      </c>
      <c r="H772" s="43">
        <f t="shared" si="71"/>
        <v>-13562</v>
      </c>
      <c r="I772" s="52" t="s">
        <v>1653</v>
      </c>
      <c r="J772" s="53" t="s">
        <v>1654</v>
      </c>
      <c r="K772" s="52">
        <v>-13562</v>
      </c>
      <c r="L772" s="52" t="s">
        <v>1655</v>
      </c>
      <c r="M772" s="53" t="s">
        <v>1496</v>
      </c>
      <c r="N772" s="53" t="s">
        <v>106</v>
      </c>
      <c r="O772" s="54" t="s">
        <v>3458</v>
      </c>
      <c r="P772" s="54" t="s">
        <v>3459</v>
      </c>
    </row>
    <row r="773" spans="1:16" ht="13.5" thickBot="1" x14ac:dyDescent="0.25">
      <c r="A773" s="43" t="str">
        <f t="shared" si="66"/>
        <v> PASP 91.114 </v>
      </c>
      <c r="B773" s="5" t="str">
        <f t="shared" si="67"/>
        <v>I</v>
      </c>
      <c r="C773" s="43">
        <f t="shared" si="68"/>
        <v>10921.6687</v>
      </c>
      <c r="D773" s="21" t="str">
        <f t="shared" si="69"/>
        <v>vis</v>
      </c>
      <c r="E773" s="51">
        <f>VLOOKUP(C773,Active!C$21:E$974,3,FALSE)</f>
        <v>-13485.476871178747</v>
      </c>
      <c r="F773" s="5" t="s">
        <v>1317</v>
      </c>
      <c r="G773" s="21" t="str">
        <f t="shared" si="70"/>
        <v>10921.6687</v>
      </c>
      <c r="H773" s="43">
        <f t="shared" si="71"/>
        <v>-13486</v>
      </c>
      <c r="I773" s="52" t="s">
        <v>1656</v>
      </c>
      <c r="J773" s="53" t="s">
        <v>1657</v>
      </c>
      <c r="K773" s="52">
        <v>-13486</v>
      </c>
      <c r="L773" s="52" t="s">
        <v>1658</v>
      </c>
      <c r="M773" s="53" t="s">
        <v>1496</v>
      </c>
      <c r="N773" s="53" t="s">
        <v>106</v>
      </c>
      <c r="O773" s="54" t="s">
        <v>3458</v>
      </c>
      <c r="P773" s="54" t="s">
        <v>3459</v>
      </c>
    </row>
    <row r="774" spans="1:16" ht="13.5" thickBot="1" x14ac:dyDescent="0.25">
      <c r="A774" s="43" t="str">
        <f t="shared" si="66"/>
        <v> PASP 98.1166 </v>
      </c>
      <c r="B774" s="5" t="str">
        <f t="shared" si="67"/>
        <v>I</v>
      </c>
      <c r="C774" s="43">
        <f t="shared" si="68"/>
        <v>11128.579400000001</v>
      </c>
      <c r="D774" s="21" t="str">
        <f t="shared" si="69"/>
        <v>vis</v>
      </c>
      <c r="E774" s="51">
        <f>VLOOKUP(C774,Active!C$21:E$974,3,FALSE)</f>
        <v>-13402.481781835284</v>
      </c>
      <c r="F774" s="5" t="s">
        <v>1317</v>
      </c>
      <c r="G774" s="21" t="str">
        <f t="shared" si="70"/>
        <v>11128.5794</v>
      </c>
      <c r="H774" s="43">
        <f t="shared" si="71"/>
        <v>-13403</v>
      </c>
      <c r="I774" s="52" t="s">
        <v>1659</v>
      </c>
      <c r="J774" s="53" t="s">
        <v>1660</v>
      </c>
      <c r="K774" s="52">
        <v>-13403</v>
      </c>
      <c r="L774" s="52" t="s">
        <v>1661</v>
      </c>
      <c r="M774" s="53" t="s">
        <v>1496</v>
      </c>
      <c r="N774" s="53" t="s">
        <v>106</v>
      </c>
      <c r="O774" s="54" t="s">
        <v>778</v>
      </c>
      <c r="P774" s="54" t="s">
        <v>3338</v>
      </c>
    </row>
    <row r="775" spans="1:16" ht="13.5" thickBot="1" x14ac:dyDescent="0.25">
      <c r="A775" s="43" t="str">
        <f t="shared" si="66"/>
        <v> PASP 91.414 </v>
      </c>
      <c r="B775" s="5" t="str">
        <f t="shared" si="67"/>
        <v>I</v>
      </c>
      <c r="C775" s="43">
        <f t="shared" si="68"/>
        <v>11330.511200000001</v>
      </c>
      <c r="D775" s="21" t="str">
        <f t="shared" si="69"/>
        <v>vis</v>
      </c>
      <c r="E775" s="51">
        <f>VLOOKUP(C775,Active!C$21:E$974,3,FALSE)</f>
        <v>-13321.483806465782</v>
      </c>
      <c r="F775" s="5" t="s">
        <v>1317</v>
      </c>
      <c r="G775" s="21" t="str">
        <f t="shared" si="70"/>
        <v>11330.5112</v>
      </c>
      <c r="H775" s="43">
        <f t="shared" si="71"/>
        <v>-13322</v>
      </c>
      <c r="I775" s="52" t="s">
        <v>1662</v>
      </c>
      <c r="J775" s="53" t="s">
        <v>1663</v>
      </c>
      <c r="K775" s="52">
        <v>-13322</v>
      </c>
      <c r="L775" s="52" t="s">
        <v>1664</v>
      </c>
      <c r="M775" s="53" t="s">
        <v>1496</v>
      </c>
      <c r="N775" s="53" t="s">
        <v>106</v>
      </c>
      <c r="O775" s="54" t="s">
        <v>3369</v>
      </c>
      <c r="P775" s="54" t="s">
        <v>3366</v>
      </c>
    </row>
    <row r="776" spans="1:16" ht="13.5" thickBot="1" x14ac:dyDescent="0.25">
      <c r="A776" s="43" t="str">
        <f t="shared" si="66"/>
        <v> AOEB 1 </v>
      </c>
      <c r="B776" s="5" t="str">
        <f t="shared" si="67"/>
        <v>I</v>
      </c>
      <c r="C776" s="43">
        <f t="shared" si="68"/>
        <v>11350.436900000001</v>
      </c>
      <c r="D776" s="21" t="str">
        <f t="shared" si="69"/>
        <v>vis</v>
      </c>
      <c r="E776" s="51">
        <f>VLOOKUP(C776,Active!C$21:E$974,3,FALSE)</f>
        <v>-13313.491299303363</v>
      </c>
      <c r="F776" s="5" t="s">
        <v>1317</v>
      </c>
      <c r="G776" s="21" t="str">
        <f t="shared" si="70"/>
        <v>11350.4369</v>
      </c>
      <c r="H776" s="43">
        <f t="shared" si="71"/>
        <v>-13314</v>
      </c>
      <c r="I776" s="52" t="s">
        <v>1665</v>
      </c>
      <c r="J776" s="53" t="s">
        <v>1666</v>
      </c>
      <c r="K776" s="52">
        <v>-13314</v>
      </c>
      <c r="L776" s="52" t="s">
        <v>1667</v>
      </c>
      <c r="M776" s="53" t="s">
        <v>1496</v>
      </c>
      <c r="N776" s="53"/>
      <c r="O776" s="54" t="s">
        <v>3434</v>
      </c>
      <c r="P776" s="54" t="s">
        <v>3545</v>
      </c>
    </row>
    <row r="777" spans="1:16" ht="13.5" thickBot="1" x14ac:dyDescent="0.25">
      <c r="A777" s="43" t="str">
        <f t="shared" si="66"/>
        <v> PASP 91.414 </v>
      </c>
      <c r="B777" s="5" t="str">
        <f t="shared" si="67"/>
        <v>I</v>
      </c>
      <c r="C777" s="43">
        <f t="shared" si="68"/>
        <v>11664.5491</v>
      </c>
      <c r="D777" s="21" t="str">
        <f t="shared" si="69"/>
        <v>vis</v>
      </c>
      <c r="E777" s="51">
        <f>VLOOKUP(C777,Active!C$21:E$974,3,FALSE)</f>
        <v>-13187.496026449558</v>
      </c>
      <c r="F777" s="5" t="s">
        <v>1317</v>
      </c>
      <c r="G777" s="21" t="str">
        <f t="shared" si="70"/>
        <v>11664.5491</v>
      </c>
      <c r="H777" s="43">
        <f t="shared" si="71"/>
        <v>-13188</v>
      </c>
      <c r="I777" s="52" t="s">
        <v>1668</v>
      </c>
      <c r="J777" s="53" t="s">
        <v>1669</v>
      </c>
      <c r="K777" s="52">
        <v>-13188</v>
      </c>
      <c r="L777" s="52" t="s">
        <v>1670</v>
      </c>
      <c r="M777" s="53" t="s">
        <v>1496</v>
      </c>
      <c r="N777" s="53" t="s">
        <v>106</v>
      </c>
      <c r="O777" s="54" t="s">
        <v>3369</v>
      </c>
      <c r="P777" s="54" t="s">
        <v>3366</v>
      </c>
    </row>
    <row r="778" spans="1:16" ht="13.5" thickBot="1" x14ac:dyDescent="0.25">
      <c r="A778" s="43" t="str">
        <f t="shared" si="66"/>
        <v> MVS 8.79 </v>
      </c>
      <c r="B778" s="5" t="str">
        <f t="shared" si="67"/>
        <v>I</v>
      </c>
      <c r="C778" s="43">
        <f t="shared" si="68"/>
        <v>11719.387000000001</v>
      </c>
      <c r="D778" s="21" t="str">
        <f t="shared" si="69"/>
        <v>vis</v>
      </c>
      <c r="E778" s="51">
        <f>VLOOKUP(C778,Active!C$21:E$974,3,FALSE)</f>
        <v>-13165.499694650824</v>
      </c>
      <c r="F778" s="5" t="s">
        <v>1317</v>
      </c>
      <c r="G778" s="21" t="str">
        <f t="shared" si="70"/>
        <v>11719.3870</v>
      </c>
      <c r="H778" s="43">
        <f t="shared" si="71"/>
        <v>-13166</v>
      </c>
      <c r="I778" s="52" t="s">
        <v>1671</v>
      </c>
      <c r="J778" s="53" t="s">
        <v>1672</v>
      </c>
      <c r="K778" s="52">
        <v>-13166</v>
      </c>
      <c r="L778" s="52" t="s">
        <v>1673</v>
      </c>
      <c r="M778" s="53" t="s">
        <v>1496</v>
      </c>
      <c r="N778" s="53"/>
      <c r="O778" s="54" t="s">
        <v>3248</v>
      </c>
      <c r="P778" s="54" t="s">
        <v>3737</v>
      </c>
    </row>
    <row r="779" spans="1:16" ht="13.5" thickBot="1" x14ac:dyDescent="0.25">
      <c r="A779" s="43" t="str">
        <f t="shared" ref="A779:A842" si="72">P779</f>
        <v> BBS 35 </v>
      </c>
      <c r="B779" s="5" t="str">
        <f t="shared" ref="B779:B842" si="73">IF(H779=INT(H779),"I","II")</f>
        <v>I</v>
      </c>
      <c r="C779" s="43">
        <f t="shared" ref="C779:C842" si="74">1*G779</f>
        <v>12135.695299999999</v>
      </c>
      <c r="D779" s="21" t="str">
        <f t="shared" ref="D779:D842" si="75">VLOOKUP(F779,I$1:J$5,2,FALSE)</f>
        <v>vis</v>
      </c>
      <c r="E779" s="51">
        <f>VLOOKUP(C779,Active!C$21:E$974,3,FALSE)</f>
        <v>-12998.511981821446</v>
      </c>
      <c r="F779" s="5" t="s">
        <v>1317</v>
      </c>
      <c r="G779" s="21" t="str">
        <f t="shared" ref="G779:G842" si="76">MID(I779,3,LEN(I779)-3)</f>
        <v>12135.6953</v>
      </c>
      <c r="H779" s="43">
        <f t="shared" ref="H779:H842" si="77">1*K779</f>
        <v>-12999</v>
      </c>
      <c r="I779" s="52" t="s">
        <v>1674</v>
      </c>
      <c r="J779" s="53" t="s">
        <v>1675</v>
      </c>
      <c r="K779" s="52">
        <v>-12999</v>
      </c>
      <c r="L779" s="52" t="s">
        <v>1676</v>
      </c>
      <c r="M779" s="53" t="s">
        <v>1496</v>
      </c>
      <c r="N779" s="53"/>
      <c r="O779" s="54" t="s">
        <v>2649</v>
      </c>
      <c r="P779" s="54" t="s">
        <v>3740</v>
      </c>
    </row>
    <row r="780" spans="1:16" ht="13.5" thickBot="1" x14ac:dyDescent="0.25">
      <c r="A780" s="43" t="str">
        <f t="shared" si="72"/>
        <v> AOEB 1 </v>
      </c>
      <c r="B780" s="5" t="str">
        <f t="shared" si="73"/>
        <v>I</v>
      </c>
      <c r="C780" s="43">
        <f t="shared" si="74"/>
        <v>12222.9485</v>
      </c>
      <c r="D780" s="21" t="str">
        <f t="shared" si="75"/>
        <v>vis</v>
      </c>
      <c r="E780" s="51">
        <f>VLOOKUP(C780,Active!C$21:E$974,3,FALSE)</f>
        <v>-12963.513370683873</v>
      </c>
      <c r="F780" s="5" t="s">
        <v>1317</v>
      </c>
      <c r="G780" s="21" t="str">
        <f t="shared" si="76"/>
        <v>12222.9485</v>
      </c>
      <c r="H780" s="43">
        <f t="shared" si="77"/>
        <v>-12964</v>
      </c>
      <c r="I780" s="52" t="s">
        <v>1677</v>
      </c>
      <c r="J780" s="53" t="s">
        <v>1678</v>
      </c>
      <c r="K780" s="52">
        <v>-12964</v>
      </c>
      <c r="L780" s="52" t="s">
        <v>1679</v>
      </c>
      <c r="M780" s="53" t="s">
        <v>1496</v>
      </c>
      <c r="N780" s="53"/>
      <c r="O780" s="54" t="s">
        <v>2619</v>
      </c>
      <c r="P780" s="54" t="s">
        <v>3545</v>
      </c>
    </row>
    <row r="781" spans="1:16" ht="13.5" thickBot="1" x14ac:dyDescent="0.25">
      <c r="A781" s="43" t="str">
        <f t="shared" si="72"/>
        <v> PASP 91.414 </v>
      </c>
      <c r="B781" s="5" t="str">
        <f t="shared" si="73"/>
        <v>I</v>
      </c>
      <c r="C781" s="43">
        <f t="shared" si="74"/>
        <v>12676.6513</v>
      </c>
      <c r="D781" s="21" t="str">
        <f t="shared" si="75"/>
        <v>vis</v>
      </c>
      <c r="E781" s="51">
        <f>VLOOKUP(C781,Active!C$21:E$974,3,FALSE)</f>
        <v>-12781.526144207042</v>
      </c>
      <c r="F781" s="5" t="s">
        <v>1317</v>
      </c>
      <c r="G781" s="21" t="str">
        <f t="shared" si="76"/>
        <v>12676.6513</v>
      </c>
      <c r="H781" s="43">
        <f t="shared" si="77"/>
        <v>-12782</v>
      </c>
      <c r="I781" s="52" t="s">
        <v>1680</v>
      </c>
      <c r="J781" s="53" t="s">
        <v>1681</v>
      </c>
      <c r="K781" s="52">
        <v>-12782</v>
      </c>
      <c r="L781" s="52" t="s">
        <v>1682</v>
      </c>
      <c r="M781" s="53" t="s">
        <v>1496</v>
      </c>
      <c r="N781" s="53" t="s">
        <v>106</v>
      </c>
      <c r="O781" s="54" t="s">
        <v>3369</v>
      </c>
      <c r="P781" s="54" t="s">
        <v>3366</v>
      </c>
    </row>
    <row r="782" spans="1:16" ht="13.5" thickBot="1" x14ac:dyDescent="0.25">
      <c r="A782" s="43" t="str">
        <f t="shared" si="72"/>
        <v> BBS 36 </v>
      </c>
      <c r="B782" s="5" t="str">
        <f t="shared" si="73"/>
        <v>I</v>
      </c>
      <c r="C782" s="43">
        <f t="shared" si="74"/>
        <v>13212.609200000001</v>
      </c>
      <c r="D782" s="21" t="str">
        <f t="shared" si="75"/>
        <v>vis</v>
      </c>
      <c r="E782" s="51">
        <f>VLOOKUP(C782,Active!C$21:E$974,3,FALSE)</f>
        <v>-12566.54512198424</v>
      </c>
      <c r="F782" s="5" t="s">
        <v>1317</v>
      </c>
      <c r="G782" s="21" t="str">
        <f t="shared" si="76"/>
        <v>13212.6092</v>
      </c>
      <c r="H782" s="43">
        <f t="shared" si="77"/>
        <v>-12567</v>
      </c>
      <c r="I782" s="52" t="s">
        <v>1683</v>
      </c>
      <c r="J782" s="53" t="s">
        <v>1684</v>
      </c>
      <c r="K782" s="52">
        <v>-12567</v>
      </c>
      <c r="L782" s="52" t="s">
        <v>1685</v>
      </c>
      <c r="M782" s="53" t="s">
        <v>1496</v>
      </c>
      <c r="N782" s="53"/>
      <c r="O782" s="54" t="s">
        <v>2628</v>
      </c>
      <c r="P782" s="54" t="s">
        <v>3747</v>
      </c>
    </row>
    <row r="783" spans="1:16" ht="13.5" thickBot="1" x14ac:dyDescent="0.25">
      <c r="A783" s="43" t="str">
        <f t="shared" si="72"/>
        <v> VSSC 58.14 </v>
      </c>
      <c r="B783" s="5" t="str">
        <f t="shared" si="73"/>
        <v>I</v>
      </c>
      <c r="C783" s="43">
        <f t="shared" si="74"/>
        <v>13225.0749</v>
      </c>
      <c r="D783" s="21" t="str">
        <f t="shared" si="75"/>
        <v>vis</v>
      </c>
      <c r="E783" s="51">
        <f>VLOOKUP(C783,Active!C$21:E$974,3,FALSE)</f>
        <v>-12561.544936468319</v>
      </c>
      <c r="F783" s="5" t="s">
        <v>1317</v>
      </c>
      <c r="G783" s="21" t="str">
        <f t="shared" si="76"/>
        <v>13225.0749</v>
      </c>
      <c r="H783" s="43">
        <f t="shared" si="77"/>
        <v>-12562</v>
      </c>
      <c r="I783" s="52" t="s">
        <v>1686</v>
      </c>
      <c r="J783" s="53" t="s">
        <v>1687</v>
      </c>
      <c r="K783" s="52">
        <v>-12562</v>
      </c>
      <c r="L783" s="52" t="s">
        <v>1688</v>
      </c>
      <c r="M783" s="53" t="s">
        <v>1496</v>
      </c>
      <c r="N783" s="53"/>
      <c r="O783" s="54" t="s">
        <v>3582</v>
      </c>
      <c r="P783" s="54" t="s">
        <v>3525</v>
      </c>
    </row>
    <row r="784" spans="1:16" ht="13.5" thickBot="1" x14ac:dyDescent="0.25">
      <c r="A784" s="43" t="str">
        <f t="shared" si="72"/>
        <v> BBS 36 </v>
      </c>
      <c r="B784" s="5" t="str">
        <f t="shared" si="73"/>
        <v>I</v>
      </c>
      <c r="C784" s="43">
        <f t="shared" si="74"/>
        <v>13554.1343</v>
      </c>
      <c r="D784" s="21" t="str">
        <f t="shared" si="75"/>
        <v>vis</v>
      </c>
      <c r="E784" s="51">
        <f>VLOOKUP(C784,Active!C$21:E$974,3,FALSE)</f>
        <v>-12429.554109979856</v>
      </c>
      <c r="F784" s="5" t="s">
        <v>1317</v>
      </c>
      <c r="G784" s="21" t="str">
        <f t="shared" si="76"/>
        <v>13554.1343</v>
      </c>
      <c r="H784" s="43">
        <f t="shared" si="77"/>
        <v>-12430</v>
      </c>
      <c r="I784" s="52" t="s">
        <v>1689</v>
      </c>
      <c r="J784" s="53" t="s">
        <v>1690</v>
      </c>
      <c r="K784" s="52">
        <v>-12430</v>
      </c>
      <c r="L784" s="52" t="s">
        <v>1691</v>
      </c>
      <c r="M784" s="53" t="s">
        <v>1496</v>
      </c>
      <c r="N784" s="53"/>
      <c r="O784" s="54" t="s">
        <v>2649</v>
      </c>
      <c r="P784" s="54" t="s">
        <v>3747</v>
      </c>
    </row>
    <row r="785" spans="1:16" ht="13.5" thickBot="1" x14ac:dyDescent="0.25">
      <c r="A785" s="43" t="str">
        <f t="shared" si="72"/>
        <v> BBS 36 </v>
      </c>
      <c r="B785" s="5" t="str">
        <f t="shared" si="73"/>
        <v>I</v>
      </c>
      <c r="C785" s="43">
        <f t="shared" si="74"/>
        <v>13564.1039</v>
      </c>
      <c r="D785" s="21" t="str">
        <f t="shared" si="75"/>
        <v>vis</v>
      </c>
      <c r="E785" s="51">
        <f>VLOOKUP(C785,Active!C$21:E$974,3,FALSE)</f>
        <v>-12425.555148869005</v>
      </c>
      <c r="F785" s="5" t="s">
        <v>1317</v>
      </c>
      <c r="G785" s="21" t="str">
        <f t="shared" si="76"/>
        <v>13564.1039</v>
      </c>
      <c r="H785" s="43">
        <f t="shared" si="77"/>
        <v>-12426</v>
      </c>
      <c r="I785" s="52" t="s">
        <v>1692</v>
      </c>
      <c r="J785" s="53" t="s">
        <v>1693</v>
      </c>
      <c r="K785" s="52">
        <v>-12426</v>
      </c>
      <c r="L785" s="52" t="s">
        <v>1694</v>
      </c>
      <c r="M785" s="53" t="s">
        <v>1496</v>
      </c>
      <c r="N785" s="53"/>
      <c r="O785" s="54" t="s">
        <v>2628</v>
      </c>
      <c r="P785" s="54" t="s">
        <v>3747</v>
      </c>
    </row>
    <row r="786" spans="1:16" ht="13.5" thickBot="1" x14ac:dyDescent="0.25">
      <c r="A786" s="43" t="str">
        <f t="shared" si="72"/>
        <v> BBS 36 </v>
      </c>
      <c r="B786" s="5" t="str">
        <f t="shared" si="73"/>
        <v>I</v>
      </c>
      <c r="C786" s="43">
        <f t="shared" si="74"/>
        <v>13571.588100000001</v>
      </c>
      <c r="D786" s="21" t="str">
        <f t="shared" si="75"/>
        <v>vis</v>
      </c>
      <c r="E786" s="51">
        <f>VLOOKUP(C786,Active!C$21:E$974,3,FALSE)</f>
        <v>-12422.553120227352</v>
      </c>
      <c r="F786" s="5" t="str">
        <f>LEFT(M786,1)</f>
        <v>V</v>
      </c>
      <c r="G786" s="21" t="str">
        <f t="shared" si="76"/>
        <v>13571.5881</v>
      </c>
      <c r="H786" s="43">
        <f t="shared" si="77"/>
        <v>-12423</v>
      </c>
      <c r="I786" s="52" t="s">
        <v>1695</v>
      </c>
      <c r="J786" s="53" t="s">
        <v>1696</v>
      </c>
      <c r="K786" s="52">
        <v>-12423</v>
      </c>
      <c r="L786" s="52" t="s">
        <v>1697</v>
      </c>
      <c r="M786" s="53" t="s">
        <v>1496</v>
      </c>
      <c r="N786" s="53"/>
      <c r="O786" s="54" t="s">
        <v>2649</v>
      </c>
      <c r="P786" s="54" t="s">
        <v>3747</v>
      </c>
    </row>
    <row r="787" spans="1:16" ht="13.5" thickBot="1" x14ac:dyDescent="0.25">
      <c r="A787" s="43" t="str">
        <f t="shared" si="72"/>
        <v> BBS 36 </v>
      </c>
      <c r="B787" s="5" t="str">
        <f t="shared" si="73"/>
        <v>I</v>
      </c>
      <c r="C787" s="43">
        <f t="shared" si="74"/>
        <v>13611.438</v>
      </c>
      <c r="D787" s="21" t="str">
        <f t="shared" si="75"/>
        <v>vis</v>
      </c>
      <c r="E787" s="51">
        <f>VLOOKUP(C787,Active!C$21:E$974,3,FALSE)</f>
        <v>-12406.568707575769</v>
      </c>
      <c r="F787" s="5" t="str">
        <f>LEFT(M787,1)</f>
        <v>V</v>
      </c>
      <c r="G787" s="21" t="str">
        <f t="shared" si="76"/>
        <v>13611.438</v>
      </c>
      <c r="H787" s="43">
        <f t="shared" si="77"/>
        <v>-12407</v>
      </c>
      <c r="I787" s="52" t="s">
        <v>1698</v>
      </c>
      <c r="J787" s="53" t="s">
        <v>1699</v>
      </c>
      <c r="K787" s="52">
        <v>-12407</v>
      </c>
      <c r="L787" s="52" t="s">
        <v>1700</v>
      </c>
      <c r="M787" s="53" t="s">
        <v>1496</v>
      </c>
      <c r="N787" s="53"/>
      <c r="O787" s="54" t="s">
        <v>2649</v>
      </c>
      <c r="P787" s="54" t="s">
        <v>3747</v>
      </c>
    </row>
    <row r="788" spans="1:16" ht="13.5" thickBot="1" x14ac:dyDescent="0.25">
      <c r="A788" s="43" t="str">
        <f t="shared" si="72"/>
        <v> PASP 93.465 </v>
      </c>
      <c r="B788" s="5" t="str">
        <f t="shared" si="73"/>
        <v>I</v>
      </c>
      <c r="C788" s="43">
        <f t="shared" si="74"/>
        <v>13651.325000000001</v>
      </c>
      <c r="D788" s="21" t="str">
        <f t="shared" si="75"/>
        <v>vis</v>
      </c>
      <c r="E788" s="51">
        <f>VLOOKUP(C788,Active!C$21:E$974,3,FALSE)</f>
        <v>-12390.569413539053</v>
      </c>
      <c r="F788" s="5" t="str">
        <f>LEFT(M788,1)</f>
        <v>V</v>
      </c>
      <c r="G788" s="21" t="str">
        <f t="shared" si="76"/>
        <v>13651.325</v>
      </c>
      <c r="H788" s="43">
        <f t="shared" si="77"/>
        <v>-12391</v>
      </c>
      <c r="I788" s="52" t="s">
        <v>1703</v>
      </c>
      <c r="J788" s="53" t="s">
        <v>1704</v>
      </c>
      <c r="K788" s="52">
        <v>-12391</v>
      </c>
      <c r="L788" s="52" t="s">
        <v>1705</v>
      </c>
      <c r="M788" s="53" t="s">
        <v>1496</v>
      </c>
      <c r="N788" s="53" t="s">
        <v>106</v>
      </c>
      <c r="O788" s="54" t="s">
        <v>3199</v>
      </c>
      <c r="P788" s="54" t="s">
        <v>3200</v>
      </c>
    </row>
    <row r="789" spans="1:16" ht="13.5" thickBot="1" x14ac:dyDescent="0.25">
      <c r="A789" s="43" t="str">
        <f t="shared" si="72"/>
        <v> MVS 8.79 </v>
      </c>
      <c r="B789" s="5" t="str">
        <f t="shared" si="73"/>
        <v>I</v>
      </c>
      <c r="C789" s="43">
        <f t="shared" si="74"/>
        <v>13818.347</v>
      </c>
      <c r="D789" s="21" t="str">
        <f t="shared" si="75"/>
        <v>vis</v>
      </c>
      <c r="E789" s="51">
        <f>VLOOKUP(C789,Active!C$21:E$974,3,FALSE)</f>
        <v>-12323.574300128657</v>
      </c>
      <c r="F789" s="5" t="str">
        <f>LEFT(M789,1)</f>
        <v>V</v>
      </c>
      <c r="G789" s="21" t="str">
        <f t="shared" si="76"/>
        <v>13818.347</v>
      </c>
      <c r="H789" s="43">
        <f t="shared" si="77"/>
        <v>-12324</v>
      </c>
      <c r="I789" s="52" t="s">
        <v>1706</v>
      </c>
      <c r="J789" s="53" t="s">
        <v>1707</v>
      </c>
      <c r="K789" s="52">
        <v>-12324</v>
      </c>
      <c r="L789" s="52" t="s">
        <v>1708</v>
      </c>
      <c r="M789" s="53" t="s">
        <v>1496</v>
      </c>
      <c r="N789" s="53"/>
      <c r="O789" s="54" t="s">
        <v>3248</v>
      </c>
      <c r="P789" s="54" t="s">
        <v>3737</v>
      </c>
    </row>
    <row r="790" spans="1:16" ht="13.5" thickBot="1" x14ac:dyDescent="0.25">
      <c r="A790" s="43" t="str">
        <f t="shared" si="72"/>
        <v> MVS 8.79 </v>
      </c>
      <c r="B790" s="5" t="str">
        <f t="shared" si="73"/>
        <v>I</v>
      </c>
      <c r="C790" s="43">
        <f t="shared" si="74"/>
        <v>13823.332</v>
      </c>
      <c r="D790" s="21" t="str">
        <f t="shared" si="75"/>
        <v>vis</v>
      </c>
      <c r="E790" s="51">
        <f>VLOOKUP(C790,Active!C$21:E$974,3,FALSE)</f>
        <v>-12321.574739350133</v>
      </c>
      <c r="F790" s="5" t="str">
        <f>LEFT(M790,1)</f>
        <v>V</v>
      </c>
      <c r="G790" s="21" t="str">
        <f t="shared" si="76"/>
        <v>13823.332</v>
      </c>
      <c r="H790" s="43">
        <f t="shared" si="77"/>
        <v>-12322</v>
      </c>
      <c r="I790" s="52" t="s">
        <v>1709</v>
      </c>
      <c r="J790" s="53" t="s">
        <v>1710</v>
      </c>
      <c r="K790" s="52">
        <v>-12322</v>
      </c>
      <c r="L790" s="52" t="s">
        <v>1711</v>
      </c>
      <c r="M790" s="53" t="s">
        <v>1496</v>
      </c>
      <c r="N790" s="53"/>
      <c r="O790" s="54" t="s">
        <v>3248</v>
      </c>
      <c r="P790" s="54" t="s">
        <v>3737</v>
      </c>
    </row>
    <row r="791" spans="1:16" ht="13.5" thickBot="1" x14ac:dyDescent="0.25">
      <c r="A791" s="43" t="str">
        <f t="shared" si="72"/>
        <v>IBVS 1512 </v>
      </c>
      <c r="B791" s="5" t="str">
        <f t="shared" si="73"/>
        <v>I</v>
      </c>
      <c r="C791" s="43">
        <f t="shared" si="74"/>
        <v>13833.306</v>
      </c>
      <c r="D791" s="21" t="str">
        <f t="shared" si="75"/>
        <v>vis</v>
      </c>
      <c r="E791" s="51" t="e">
        <f>VLOOKUP(C791,Active!C$21:E$974,3,FALSE)</f>
        <v>#N/A</v>
      </c>
      <c r="F791" s="5" t="s">
        <v>1317</v>
      </c>
      <c r="G791" s="21" t="str">
        <f t="shared" si="76"/>
        <v>13833.306</v>
      </c>
      <c r="H791" s="43">
        <f t="shared" si="77"/>
        <v>-12318</v>
      </c>
      <c r="I791" s="52" t="s">
        <v>1712</v>
      </c>
      <c r="J791" s="53" t="s">
        <v>1713</v>
      </c>
      <c r="K791" s="52">
        <v>-12318</v>
      </c>
      <c r="L791" s="52" t="s">
        <v>1714</v>
      </c>
      <c r="M791" s="53" t="s">
        <v>1496</v>
      </c>
      <c r="N791" s="53" t="s">
        <v>106</v>
      </c>
      <c r="O791" s="54" t="s">
        <v>3769</v>
      </c>
      <c r="P791" s="55" t="s">
        <v>3770</v>
      </c>
    </row>
    <row r="792" spans="1:16" ht="13.5" thickBot="1" x14ac:dyDescent="0.25">
      <c r="A792" s="43" t="str">
        <f t="shared" si="72"/>
        <v> AOEB 1 </v>
      </c>
      <c r="B792" s="5" t="str">
        <f t="shared" si="73"/>
        <v>I</v>
      </c>
      <c r="C792" s="43">
        <f t="shared" si="74"/>
        <v>15523.508</v>
      </c>
      <c r="D792" s="21" t="str">
        <f t="shared" si="75"/>
        <v>vis</v>
      </c>
      <c r="E792" s="51">
        <f>VLOOKUP(C792,Active!C$21:E$974,3,FALSE)</f>
        <v>-11639.607789261938</v>
      </c>
      <c r="F792" s="5" t="s">
        <v>1317</v>
      </c>
      <c r="G792" s="21" t="str">
        <f t="shared" si="76"/>
        <v>15523.508</v>
      </c>
      <c r="H792" s="43">
        <f t="shared" si="77"/>
        <v>-11640</v>
      </c>
      <c r="I792" s="52" t="s">
        <v>1715</v>
      </c>
      <c r="J792" s="53" t="s">
        <v>1716</v>
      </c>
      <c r="K792" s="52">
        <v>-11640</v>
      </c>
      <c r="L792" s="52" t="s">
        <v>1717</v>
      </c>
      <c r="M792" s="53" t="s">
        <v>1496</v>
      </c>
      <c r="N792" s="53"/>
      <c r="O792" s="54" t="s">
        <v>2619</v>
      </c>
      <c r="P792" s="54" t="s">
        <v>3545</v>
      </c>
    </row>
    <row r="793" spans="1:16" ht="13.5" thickBot="1" x14ac:dyDescent="0.25">
      <c r="A793" s="43" t="str">
        <f t="shared" si="72"/>
        <v> AOEB 1 </v>
      </c>
      <c r="B793" s="5" t="str">
        <f t="shared" si="73"/>
        <v>I</v>
      </c>
      <c r="C793" s="43">
        <f t="shared" si="74"/>
        <v>15867.528</v>
      </c>
      <c r="D793" s="21" t="str">
        <f t="shared" si="75"/>
        <v>vis</v>
      </c>
      <c r="E793" s="51">
        <f>VLOOKUP(C793,Active!C$21:E$974,3,FALSE)</f>
        <v>-11501.616034191087</v>
      </c>
      <c r="F793" s="5" t="s">
        <v>1317</v>
      </c>
      <c r="G793" s="21" t="str">
        <f t="shared" si="76"/>
        <v>15867.528</v>
      </c>
      <c r="H793" s="43">
        <f t="shared" si="77"/>
        <v>-11502</v>
      </c>
      <c r="I793" s="52" t="s">
        <v>1720</v>
      </c>
      <c r="J793" s="53" t="s">
        <v>1721</v>
      </c>
      <c r="K793" s="52">
        <v>-11502</v>
      </c>
      <c r="L793" s="52" t="s">
        <v>1722</v>
      </c>
      <c r="M793" s="53" t="s">
        <v>1496</v>
      </c>
      <c r="N793" s="53"/>
      <c r="O793" s="54" t="s">
        <v>2619</v>
      </c>
      <c r="P793" s="54" t="s">
        <v>3545</v>
      </c>
    </row>
    <row r="794" spans="1:16" ht="13.5" thickBot="1" x14ac:dyDescent="0.25">
      <c r="A794" s="43" t="str">
        <f t="shared" si="72"/>
        <v> MVS 8.136 </v>
      </c>
      <c r="B794" s="5" t="str">
        <f t="shared" si="73"/>
        <v>I</v>
      </c>
      <c r="C794" s="43">
        <f t="shared" si="74"/>
        <v>16782.417000000001</v>
      </c>
      <c r="D794" s="21" t="str">
        <f t="shared" si="75"/>
        <v>vis</v>
      </c>
      <c r="E794" s="51">
        <f>VLOOKUP(C794,Active!C$21:E$974,3,FALSE)</f>
        <v>-11134.639873488171</v>
      </c>
      <c r="F794" s="5" t="s">
        <v>1317</v>
      </c>
      <c r="G794" s="21" t="str">
        <f t="shared" si="76"/>
        <v>16782.417</v>
      </c>
      <c r="H794" s="43">
        <f t="shared" si="77"/>
        <v>-11135</v>
      </c>
      <c r="I794" s="52" t="s">
        <v>1724</v>
      </c>
      <c r="J794" s="53" t="s">
        <v>1725</v>
      </c>
      <c r="K794" s="52">
        <v>-11135</v>
      </c>
      <c r="L794" s="52" t="s">
        <v>1726</v>
      </c>
      <c r="M794" s="53" t="s">
        <v>1496</v>
      </c>
      <c r="N794" s="53"/>
      <c r="O794" s="54" t="s">
        <v>3777</v>
      </c>
      <c r="P794" s="54" t="s">
        <v>3778</v>
      </c>
    </row>
    <row r="795" spans="1:16" ht="13.5" thickBot="1" x14ac:dyDescent="0.25">
      <c r="A795" s="43" t="str">
        <f t="shared" si="72"/>
        <v> BBS 37 </v>
      </c>
      <c r="B795" s="5" t="str">
        <f t="shared" si="73"/>
        <v>I</v>
      </c>
      <c r="C795" s="43">
        <f t="shared" si="74"/>
        <v>16919.516</v>
      </c>
      <c r="D795" s="21" t="str">
        <f t="shared" si="75"/>
        <v>vis</v>
      </c>
      <c r="E795" s="51">
        <f>VLOOKUP(C795,Active!C$21:E$974,3,FALSE)</f>
        <v>-11079.647339250456</v>
      </c>
      <c r="F795" s="5" t="s">
        <v>1317</v>
      </c>
      <c r="G795" s="21" t="str">
        <f t="shared" si="76"/>
        <v>16919.516</v>
      </c>
      <c r="H795" s="43">
        <f t="shared" si="77"/>
        <v>-11080</v>
      </c>
      <c r="I795" s="52" t="s">
        <v>1729</v>
      </c>
      <c r="J795" s="53" t="s">
        <v>1730</v>
      </c>
      <c r="K795" s="52">
        <v>-11080</v>
      </c>
      <c r="L795" s="52" t="s">
        <v>1731</v>
      </c>
      <c r="M795" s="53" t="s">
        <v>1496</v>
      </c>
      <c r="N795" s="53"/>
      <c r="O795" s="54" t="s">
        <v>2649</v>
      </c>
      <c r="P795" s="54" t="s">
        <v>3781</v>
      </c>
    </row>
    <row r="796" spans="1:16" ht="13.5" thickBot="1" x14ac:dyDescent="0.25">
      <c r="A796" s="43" t="str">
        <f t="shared" si="72"/>
        <v> MVS 8.136 </v>
      </c>
      <c r="B796" s="5" t="str">
        <f t="shared" si="73"/>
        <v>I</v>
      </c>
      <c r="C796" s="43">
        <f t="shared" si="74"/>
        <v>16939.471000000001</v>
      </c>
      <c r="D796" s="21" t="str">
        <f t="shared" si="75"/>
        <v>vis</v>
      </c>
      <c r="E796" s="51">
        <f>VLOOKUP(C796,Active!C$21:E$974,3,FALSE)</f>
        <v>-11071.643079403822</v>
      </c>
      <c r="F796" s="5" t="s">
        <v>1317</v>
      </c>
      <c r="G796" s="21" t="str">
        <f t="shared" si="76"/>
        <v>16939.471</v>
      </c>
      <c r="H796" s="43">
        <f t="shared" si="77"/>
        <v>-11072</v>
      </c>
      <c r="I796" s="52" t="s">
        <v>1732</v>
      </c>
      <c r="J796" s="53" t="s">
        <v>1733</v>
      </c>
      <c r="K796" s="52">
        <v>-11072</v>
      </c>
      <c r="L796" s="52" t="s">
        <v>1734</v>
      </c>
      <c r="M796" s="53" t="s">
        <v>1496</v>
      </c>
      <c r="N796" s="53"/>
      <c r="O796" s="54" t="s">
        <v>3248</v>
      </c>
      <c r="P796" s="54" t="s">
        <v>3778</v>
      </c>
    </row>
    <row r="797" spans="1:16" ht="13.5" thickBot="1" x14ac:dyDescent="0.25">
      <c r="A797" s="43" t="str">
        <f t="shared" si="72"/>
        <v> BRNO 23 </v>
      </c>
      <c r="B797" s="5" t="str">
        <f t="shared" si="73"/>
        <v>I</v>
      </c>
      <c r="C797" s="43">
        <f t="shared" si="74"/>
        <v>16944.445</v>
      </c>
      <c r="D797" s="21" t="str">
        <f t="shared" si="75"/>
        <v>vis</v>
      </c>
      <c r="E797" s="51">
        <f>VLOOKUP(C797,Active!C$21:E$974,3,FALSE)</f>
        <v>-11069.647930895822</v>
      </c>
      <c r="F797" s="5" t="s">
        <v>1317</v>
      </c>
      <c r="G797" s="21" t="str">
        <f t="shared" si="76"/>
        <v>16944.445</v>
      </c>
      <c r="H797" s="43">
        <f t="shared" si="77"/>
        <v>-11070</v>
      </c>
      <c r="I797" s="52" t="s">
        <v>1735</v>
      </c>
      <c r="J797" s="53" t="s">
        <v>1736</v>
      </c>
      <c r="K797" s="52">
        <v>-11070</v>
      </c>
      <c r="L797" s="52" t="s">
        <v>1737</v>
      </c>
      <c r="M797" s="53" t="s">
        <v>1496</v>
      </c>
      <c r="N797" s="53"/>
      <c r="O797" s="54" t="s">
        <v>3562</v>
      </c>
      <c r="P797" s="54" t="s">
        <v>3563</v>
      </c>
    </row>
    <row r="798" spans="1:16" ht="13.5" thickBot="1" x14ac:dyDescent="0.25">
      <c r="A798" s="43" t="str">
        <f t="shared" si="72"/>
        <v> BBS 38 </v>
      </c>
      <c r="B798" s="5" t="str">
        <f t="shared" si="73"/>
        <v>I</v>
      </c>
      <c r="C798" s="43">
        <f t="shared" si="74"/>
        <v>16969.375</v>
      </c>
      <c r="D798" s="21" t="str">
        <f t="shared" si="75"/>
        <v>vis</v>
      </c>
      <c r="E798" s="51">
        <f>VLOOKUP(C798,Active!C$21:E$974,3,FALSE)</f>
        <v>-11059.648121425686</v>
      </c>
      <c r="F798" s="5" t="s">
        <v>1317</v>
      </c>
      <c r="G798" s="21" t="str">
        <f t="shared" si="76"/>
        <v>16969.375</v>
      </c>
      <c r="H798" s="43">
        <f t="shared" si="77"/>
        <v>-11060</v>
      </c>
      <c r="I798" s="52" t="s">
        <v>1738</v>
      </c>
      <c r="J798" s="53" t="s">
        <v>1739</v>
      </c>
      <c r="K798" s="52">
        <v>-11060</v>
      </c>
      <c r="L798" s="52" t="s">
        <v>1740</v>
      </c>
      <c r="M798" s="53" t="s">
        <v>1496</v>
      </c>
      <c r="N798" s="53"/>
      <c r="O798" s="54" t="s">
        <v>2649</v>
      </c>
      <c r="P798" s="54" t="s">
        <v>3788</v>
      </c>
    </row>
    <row r="799" spans="1:16" ht="13.5" thickBot="1" x14ac:dyDescent="0.25">
      <c r="A799" s="43" t="str">
        <f t="shared" si="72"/>
        <v> BBS 38 </v>
      </c>
      <c r="B799" s="5" t="str">
        <f t="shared" si="73"/>
        <v>I</v>
      </c>
      <c r="C799" s="43">
        <f t="shared" si="74"/>
        <v>16974.358</v>
      </c>
      <c r="D799" s="21" t="str">
        <f t="shared" si="75"/>
        <v>vis</v>
      </c>
      <c r="E799" s="51">
        <f>VLOOKUP(C799,Active!C$21:E$974,3,FALSE)</f>
        <v>-11057.649362878165</v>
      </c>
      <c r="F799" s="5" t="s">
        <v>1317</v>
      </c>
      <c r="G799" s="21" t="str">
        <f t="shared" si="76"/>
        <v>16974.358</v>
      </c>
      <c r="H799" s="43">
        <f t="shared" si="77"/>
        <v>-11058</v>
      </c>
      <c r="I799" s="52" t="s">
        <v>1741</v>
      </c>
      <c r="J799" s="53" t="s">
        <v>1742</v>
      </c>
      <c r="K799" s="52">
        <v>-11058</v>
      </c>
      <c r="L799" s="52" t="s">
        <v>1743</v>
      </c>
      <c r="M799" s="53" t="s">
        <v>1496</v>
      </c>
      <c r="N799" s="53"/>
      <c r="O799" s="54" t="s">
        <v>2628</v>
      </c>
      <c r="P799" s="54" t="s">
        <v>3788</v>
      </c>
    </row>
    <row r="800" spans="1:16" ht="13.5" thickBot="1" x14ac:dyDescent="0.25">
      <c r="A800" s="43" t="str">
        <f t="shared" si="72"/>
        <v> BBS 38 </v>
      </c>
      <c r="B800" s="5" t="str">
        <f t="shared" si="73"/>
        <v>I</v>
      </c>
      <c r="C800" s="43">
        <f t="shared" si="74"/>
        <v>16979.343000000001</v>
      </c>
      <c r="D800" s="21" t="str">
        <f t="shared" si="75"/>
        <v>vis</v>
      </c>
      <c r="E800" s="51">
        <f>VLOOKUP(C800,Active!C$21:E$974,3,FALSE)</f>
        <v>-11055.649802099639</v>
      </c>
      <c r="F800" s="5" t="s">
        <v>1317</v>
      </c>
      <c r="G800" s="21" t="str">
        <f t="shared" si="76"/>
        <v>16979.343</v>
      </c>
      <c r="H800" s="43">
        <f t="shared" si="77"/>
        <v>-11056</v>
      </c>
      <c r="I800" s="52" t="s">
        <v>1744</v>
      </c>
      <c r="J800" s="53" t="s">
        <v>1745</v>
      </c>
      <c r="K800" s="52">
        <v>-11056</v>
      </c>
      <c r="L800" s="52" t="s">
        <v>1746</v>
      </c>
      <c r="M800" s="53" t="s">
        <v>1496</v>
      </c>
      <c r="N800" s="53"/>
      <c r="O800" s="54" t="s">
        <v>2628</v>
      </c>
      <c r="P800" s="54" t="s">
        <v>3788</v>
      </c>
    </row>
    <row r="801" spans="1:16" ht="13.5" thickBot="1" x14ac:dyDescent="0.25">
      <c r="A801" s="43" t="str">
        <f t="shared" si="72"/>
        <v> MVS 8.136 </v>
      </c>
      <c r="B801" s="5" t="str">
        <f t="shared" si="73"/>
        <v>I</v>
      </c>
      <c r="C801" s="43">
        <f t="shared" si="74"/>
        <v>16994.308000000001</v>
      </c>
      <c r="D801" s="21" t="str">
        <f t="shared" si="75"/>
        <v>vis</v>
      </c>
      <c r="E801" s="51">
        <f>VLOOKUP(C801,Active!C$21:E$974,3,FALSE)</f>
        <v>-11049.647108609042</v>
      </c>
      <c r="F801" s="5" t="s">
        <v>1317</v>
      </c>
      <c r="G801" s="21" t="str">
        <f t="shared" si="76"/>
        <v>16994.308</v>
      </c>
      <c r="H801" s="43">
        <f t="shared" si="77"/>
        <v>-11050</v>
      </c>
      <c r="I801" s="52" t="s">
        <v>1747</v>
      </c>
      <c r="J801" s="53" t="s">
        <v>1748</v>
      </c>
      <c r="K801" s="52">
        <v>-11050</v>
      </c>
      <c r="L801" s="52" t="s">
        <v>1749</v>
      </c>
      <c r="M801" s="53" t="s">
        <v>1496</v>
      </c>
      <c r="N801" s="53"/>
      <c r="O801" s="54" t="s">
        <v>3795</v>
      </c>
      <c r="P801" s="54" t="s">
        <v>3778</v>
      </c>
    </row>
    <row r="802" spans="1:16" ht="13.5" thickBot="1" x14ac:dyDescent="0.25">
      <c r="A802" s="43" t="str">
        <f t="shared" si="72"/>
        <v> MVS 8.136 </v>
      </c>
      <c r="B802" s="5" t="str">
        <f t="shared" si="73"/>
        <v>I</v>
      </c>
      <c r="C802" s="43">
        <f t="shared" si="74"/>
        <v>17106.48</v>
      </c>
      <c r="D802" s="21" t="str">
        <f t="shared" si="75"/>
        <v>vis</v>
      </c>
      <c r="E802" s="51">
        <f>VLOOKUP(C802,Active!C$21:E$974,3,FALSE)</f>
        <v>-11004.653180494957</v>
      </c>
      <c r="F802" s="5" t="s">
        <v>1317</v>
      </c>
      <c r="G802" s="21" t="str">
        <f t="shared" si="76"/>
        <v>17106.480</v>
      </c>
      <c r="H802" s="43">
        <f t="shared" si="77"/>
        <v>-11005</v>
      </c>
      <c r="I802" s="52" t="s">
        <v>1750</v>
      </c>
      <c r="J802" s="53" t="s">
        <v>1751</v>
      </c>
      <c r="K802" s="52">
        <v>-11005</v>
      </c>
      <c r="L802" s="52" t="s">
        <v>1752</v>
      </c>
      <c r="M802" s="53" t="s">
        <v>1496</v>
      </c>
      <c r="N802" s="53"/>
      <c r="O802" s="54" t="s">
        <v>3795</v>
      </c>
      <c r="P802" s="54" t="s">
        <v>3778</v>
      </c>
    </row>
    <row r="803" spans="1:16" ht="13.5" thickBot="1" x14ac:dyDescent="0.25">
      <c r="A803" s="43" t="str">
        <f t="shared" si="72"/>
        <v> AOEB 1 </v>
      </c>
      <c r="B803" s="5" t="str">
        <f t="shared" si="73"/>
        <v>I</v>
      </c>
      <c r="C803" s="43">
        <f t="shared" si="74"/>
        <v>17111.472000000002</v>
      </c>
      <c r="D803" s="21" t="str">
        <f t="shared" si="75"/>
        <v>vis</v>
      </c>
      <c r="E803" s="51">
        <f>VLOOKUP(C803,Active!C$21:E$974,3,FALSE)</f>
        <v>-11002.650811907915</v>
      </c>
      <c r="F803" s="5" t="s">
        <v>1317</v>
      </c>
      <c r="G803" s="21" t="str">
        <f t="shared" si="76"/>
        <v>17111.472</v>
      </c>
      <c r="H803" s="43">
        <f t="shared" si="77"/>
        <v>-11003</v>
      </c>
      <c r="I803" s="52" t="s">
        <v>1753</v>
      </c>
      <c r="J803" s="53" t="s">
        <v>1754</v>
      </c>
      <c r="K803" s="52">
        <v>-11003</v>
      </c>
      <c r="L803" s="52" t="s">
        <v>1755</v>
      </c>
      <c r="M803" s="53" t="s">
        <v>1496</v>
      </c>
      <c r="N803" s="53"/>
      <c r="O803" s="54" t="s">
        <v>2619</v>
      </c>
      <c r="P803" s="54" t="s">
        <v>3545</v>
      </c>
    </row>
    <row r="804" spans="1:16" ht="13.5" thickBot="1" x14ac:dyDescent="0.25">
      <c r="A804" s="43" t="str">
        <f t="shared" si="72"/>
        <v> PASP 93.465 </v>
      </c>
      <c r="B804" s="5" t="str">
        <f t="shared" si="73"/>
        <v>I</v>
      </c>
      <c r="C804" s="43">
        <f t="shared" si="74"/>
        <v>17146.38</v>
      </c>
      <c r="D804" s="21" t="str">
        <f t="shared" si="75"/>
        <v>vis</v>
      </c>
      <c r="E804" s="51">
        <f>VLOOKUP(C804,Active!C$21:E$974,3,FALSE)</f>
        <v>-10988.648671956711</v>
      </c>
      <c r="F804" s="5" t="s">
        <v>1317</v>
      </c>
      <c r="G804" s="21" t="str">
        <f t="shared" si="76"/>
        <v>17146.380</v>
      </c>
      <c r="H804" s="43">
        <f t="shared" si="77"/>
        <v>-10989</v>
      </c>
      <c r="I804" s="52" t="s">
        <v>1756</v>
      </c>
      <c r="J804" s="53" t="s">
        <v>1757</v>
      </c>
      <c r="K804" s="52">
        <v>-10989</v>
      </c>
      <c r="L804" s="52" t="s">
        <v>1758</v>
      </c>
      <c r="M804" s="53" t="s">
        <v>1496</v>
      </c>
      <c r="N804" s="53" t="s">
        <v>106</v>
      </c>
      <c r="O804" s="54" t="s">
        <v>3352</v>
      </c>
      <c r="P804" s="54" t="s">
        <v>3200</v>
      </c>
    </row>
    <row r="805" spans="1:16" ht="13.5" thickBot="1" x14ac:dyDescent="0.25">
      <c r="A805" s="43" t="str">
        <f t="shared" si="72"/>
        <v> AOEB 1 </v>
      </c>
      <c r="B805" s="5" t="str">
        <f t="shared" si="73"/>
        <v>I</v>
      </c>
      <c r="C805" s="43">
        <f t="shared" si="74"/>
        <v>17156.343000000001</v>
      </c>
      <c r="D805" s="21" t="str">
        <f t="shared" si="75"/>
        <v>vis</v>
      </c>
      <c r="E805" s="51">
        <f>VLOOKUP(C805,Active!C$21:E$974,3,FALSE)</f>
        <v>-10984.652358208177</v>
      </c>
      <c r="F805" s="5" t="s">
        <v>1317</v>
      </c>
      <c r="G805" s="21" t="str">
        <f t="shared" si="76"/>
        <v>17156.343</v>
      </c>
      <c r="H805" s="43">
        <f t="shared" si="77"/>
        <v>-10985</v>
      </c>
      <c r="I805" s="52" t="s">
        <v>1759</v>
      </c>
      <c r="J805" s="53" t="s">
        <v>1760</v>
      </c>
      <c r="K805" s="52">
        <v>-10985</v>
      </c>
      <c r="L805" s="52" t="s">
        <v>1761</v>
      </c>
      <c r="M805" s="53" t="s">
        <v>1496</v>
      </c>
      <c r="N805" s="53"/>
      <c r="O805" s="54" t="s">
        <v>2619</v>
      </c>
      <c r="P805" s="54" t="s">
        <v>3545</v>
      </c>
    </row>
    <row r="806" spans="1:16" ht="13.5" thickBot="1" x14ac:dyDescent="0.25">
      <c r="A806" s="43" t="str">
        <f t="shared" si="72"/>
        <v> PASP 93.465 </v>
      </c>
      <c r="B806" s="5" t="str">
        <f t="shared" si="73"/>
        <v>I</v>
      </c>
      <c r="C806" s="43">
        <f t="shared" si="74"/>
        <v>17166.32</v>
      </c>
      <c r="D806" s="21" t="str">
        <f t="shared" si="75"/>
        <v>vis</v>
      </c>
      <c r="E806" s="51">
        <f>VLOOKUP(C806,Active!C$21:E$974,3,FALSE)</f>
        <v>-10980.650428842611</v>
      </c>
      <c r="F806" s="5" t="s">
        <v>1317</v>
      </c>
      <c r="G806" s="21" t="str">
        <f t="shared" si="76"/>
        <v>17166.320</v>
      </c>
      <c r="H806" s="43">
        <f t="shared" si="77"/>
        <v>-10981</v>
      </c>
      <c r="I806" s="52" t="s">
        <v>1762</v>
      </c>
      <c r="J806" s="53" t="s">
        <v>1763</v>
      </c>
      <c r="K806" s="52">
        <v>-10981</v>
      </c>
      <c r="L806" s="52" t="s">
        <v>1755</v>
      </c>
      <c r="M806" s="53" t="s">
        <v>1496</v>
      </c>
      <c r="N806" s="53" t="s">
        <v>106</v>
      </c>
      <c r="O806" s="54" t="s">
        <v>3352</v>
      </c>
      <c r="P806" s="54" t="s">
        <v>3200</v>
      </c>
    </row>
    <row r="807" spans="1:16" ht="13.5" thickBot="1" x14ac:dyDescent="0.25">
      <c r="A807" s="43" t="str">
        <f t="shared" si="72"/>
        <v> AOEB 1 </v>
      </c>
      <c r="B807" s="5" t="str">
        <f t="shared" si="73"/>
        <v>I</v>
      </c>
      <c r="C807" s="43">
        <f t="shared" si="74"/>
        <v>17186.264999999999</v>
      </c>
      <c r="D807" s="21" t="str">
        <f t="shared" si="75"/>
        <v>vis</v>
      </c>
      <c r="E807" s="51">
        <f>VLOOKUP(C807,Active!C$21:E$974,3,FALSE)</f>
        <v>-10972.650180151</v>
      </c>
      <c r="F807" s="5" t="s">
        <v>1317</v>
      </c>
      <c r="G807" s="21" t="str">
        <f t="shared" si="76"/>
        <v>17186.265</v>
      </c>
      <c r="H807" s="43">
        <f t="shared" si="77"/>
        <v>-10973</v>
      </c>
      <c r="I807" s="52" t="s">
        <v>1764</v>
      </c>
      <c r="J807" s="53" t="s">
        <v>1765</v>
      </c>
      <c r="K807" s="52">
        <v>-10973</v>
      </c>
      <c r="L807" s="52" t="s">
        <v>1766</v>
      </c>
      <c r="M807" s="53" t="s">
        <v>1496</v>
      </c>
      <c r="N807" s="53"/>
      <c r="O807" s="54" t="s">
        <v>3434</v>
      </c>
      <c r="P807" s="54" t="s">
        <v>3545</v>
      </c>
    </row>
    <row r="808" spans="1:16" ht="13.5" thickBot="1" x14ac:dyDescent="0.25">
      <c r="A808" s="43" t="str">
        <f t="shared" si="72"/>
        <v> AOEB 1 </v>
      </c>
      <c r="B808" s="5" t="str">
        <f t="shared" si="73"/>
        <v>I</v>
      </c>
      <c r="C808" s="43">
        <f t="shared" si="74"/>
        <v>17211.182000000001</v>
      </c>
      <c r="D808" s="21" t="str">
        <f t="shared" si="75"/>
        <v>vis</v>
      </c>
      <c r="E808" s="51">
        <f>VLOOKUP(C808,Active!C$21:E$974,3,FALSE)</f>
        <v>-10962.655585182392</v>
      </c>
      <c r="F808" s="5" t="s">
        <v>1317</v>
      </c>
      <c r="G808" s="21" t="str">
        <f t="shared" si="76"/>
        <v>17211.182</v>
      </c>
      <c r="H808" s="43">
        <f t="shared" si="77"/>
        <v>-10963</v>
      </c>
      <c r="I808" s="52" t="s">
        <v>1767</v>
      </c>
      <c r="J808" s="53" t="s">
        <v>1768</v>
      </c>
      <c r="K808" s="52">
        <v>-10963</v>
      </c>
      <c r="L808" s="52" t="s">
        <v>1769</v>
      </c>
      <c r="M808" s="53" t="s">
        <v>1496</v>
      </c>
      <c r="N808" s="53"/>
      <c r="O808" s="54" t="s">
        <v>2619</v>
      </c>
      <c r="P808" s="54" t="s">
        <v>3545</v>
      </c>
    </row>
    <row r="809" spans="1:16" ht="13.5" thickBot="1" x14ac:dyDescent="0.25">
      <c r="A809" s="43" t="str">
        <f t="shared" si="72"/>
        <v> BBS 40 </v>
      </c>
      <c r="B809" s="5" t="str">
        <f t="shared" si="73"/>
        <v>I</v>
      </c>
      <c r="C809" s="43">
        <f t="shared" si="74"/>
        <v>17273.517</v>
      </c>
      <c r="D809" s="21" t="str">
        <f t="shared" si="75"/>
        <v>vis</v>
      </c>
      <c r="E809" s="51">
        <f>VLOOKUP(C809,Active!C$21:E$974,3,FALSE)</f>
        <v>-10937.65205035203</v>
      </c>
      <c r="F809" s="5" t="s">
        <v>1317</v>
      </c>
      <c r="G809" s="21" t="str">
        <f t="shared" si="76"/>
        <v>17273.517</v>
      </c>
      <c r="H809" s="43">
        <f t="shared" si="77"/>
        <v>-10938</v>
      </c>
      <c r="I809" s="52" t="s">
        <v>1770</v>
      </c>
      <c r="J809" s="53" t="s">
        <v>1771</v>
      </c>
      <c r="K809" s="52">
        <v>-10938</v>
      </c>
      <c r="L809" s="52" t="s">
        <v>1761</v>
      </c>
      <c r="M809" s="53" t="s">
        <v>1496</v>
      </c>
      <c r="N809" s="53"/>
      <c r="O809" s="54" t="s">
        <v>2649</v>
      </c>
      <c r="P809" s="54" t="s">
        <v>3813</v>
      </c>
    </row>
    <row r="810" spans="1:16" ht="13.5" thickBot="1" x14ac:dyDescent="0.25">
      <c r="A810" s="43" t="str">
        <f t="shared" si="72"/>
        <v> BBS 41 </v>
      </c>
      <c r="B810" s="5" t="str">
        <f t="shared" si="73"/>
        <v>I</v>
      </c>
      <c r="C810" s="43">
        <f t="shared" si="74"/>
        <v>17303.425999999999</v>
      </c>
      <c r="D810" s="21" t="str">
        <f t="shared" si="75"/>
        <v>vis</v>
      </c>
      <c r="E810" s="51">
        <f>VLOOKUP(C810,Active!C$21:E$974,3,FALSE)</f>
        <v>-10925.655086796382</v>
      </c>
      <c r="F810" s="5" t="s">
        <v>1317</v>
      </c>
      <c r="G810" s="21" t="str">
        <f t="shared" si="76"/>
        <v>17303.426</v>
      </c>
      <c r="H810" s="43">
        <f t="shared" si="77"/>
        <v>-10926</v>
      </c>
      <c r="I810" s="52" t="s">
        <v>1772</v>
      </c>
      <c r="J810" s="53" t="s">
        <v>1773</v>
      </c>
      <c r="K810" s="52">
        <v>-10926</v>
      </c>
      <c r="L810" s="52" t="s">
        <v>1774</v>
      </c>
      <c r="M810" s="53" t="s">
        <v>1496</v>
      </c>
      <c r="N810" s="53"/>
      <c r="O810" s="54" t="s">
        <v>3816</v>
      </c>
      <c r="P810" s="54" t="s">
        <v>3817</v>
      </c>
    </row>
    <row r="811" spans="1:16" ht="13.5" thickBot="1" x14ac:dyDescent="0.25">
      <c r="A811" s="43" t="str">
        <f t="shared" si="72"/>
        <v> BBS 41 </v>
      </c>
      <c r="B811" s="5" t="str">
        <f t="shared" si="73"/>
        <v>I</v>
      </c>
      <c r="C811" s="43">
        <f t="shared" si="74"/>
        <v>17308.41</v>
      </c>
      <c r="D811" s="21" t="str">
        <f t="shared" si="75"/>
        <v>vis</v>
      </c>
      <c r="E811" s="51">
        <f>VLOOKUP(C811,Active!C$21:E$974,3,FALSE)</f>
        <v>-10923.655927133359</v>
      </c>
      <c r="F811" s="5" t="s">
        <v>1317</v>
      </c>
      <c r="G811" s="21" t="str">
        <f t="shared" si="76"/>
        <v>17308.410</v>
      </c>
      <c r="H811" s="43">
        <f t="shared" si="77"/>
        <v>-10924</v>
      </c>
      <c r="I811" s="52" t="s">
        <v>1775</v>
      </c>
      <c r="J811" s="53" t="s">
        <v>1776</v>
      </c>
      <c r="K811" s="52">
        <v>-10924</v>
      </c>
      <c r="L811" s="52" t="s">
        <v>1777</v>
      </c>
      <c r="M811" s="53" t="s">
        <v>1496</v>
      </c>
      <c r="N811" s="53"/>
      <c r="O811" s="54" t="s">
        <v>2649</v>
      </c>
      <c r="P811" s="54" t="s">
        <v>3817</v>
      </c>
    </row>
    <row r="812" spans="1:16" ht="13.5" thickBot="1" x14ac:dyDescent="0.25">
      <c r="A812" s="43" t="str">
        <f t="shared" si="72"/>
        <v> BBS 41 </v>
      </c>
      <c r="B812" s="5" t="str">
        <f t="shared" si="73"/>
        <v>I</v>
      </c>
      <c r="C812" s="43">
        <f t="shared" si="74"/>
        <v>17318.385999999999</v>
      </c>
      <c r="D812" s="21" t="str">
        <f t="shared" si="75"/>
        <v>vis</v>
      </c>
      <c r="E812" s="51">
        <f>VLOOKUP(C812,Active!C$21:E$974,3,FALSE)</f>
        <v>-10919.654398883296</v>
      </c>
      <c r="F812" s="5" t="s">
        <v>1317</v>
      </c>
      <c r="G812" s="21" t="str">
        <f t="shared" si="76"/>
        <v>17318.386</v>
      </c>
      <c r="H812" s="43">
        <f t="shared" si="77"/>
        <v>-10920</v>
      </c>
      <c r="I812" s="52" t="s">
        <v>1778</v>
      </c>
      <c r="J812" s="53" t="s">
        <v>1779</v>
      </c>
      <c r="K812" s="52">
        <v>-10920</v>
      </c>
      <c r="L812" s="52" t="s">
        <v>1780</v>
      </c>
      <c r="M812" s="53" t="s">
        <v>1496</v>
      </c>
      <c r="N812" s="53"/>
      <c r="O812" s="54" t="s">
        <v>3816</v>
      </c>
      <c r="P812" s="54" t="s">
        <v>3817</v>
      </c>
    </row>
    <row r="813" spans="1:16" ht="13.5" thickBot="1" x14ac:dyDescent="0.25">
      <c r="A813" s="43" t="str">
        <f t="shared" si="72"/>
        <v> BBS 41 </v>
      </c>
      <c r="B813" s="5" t="str">
        <f t="shared" si="73"/>
        <v>I</v>
      </c>
      <c r="C813" s="43">
        <f t="shared" si="74"/>
        <v>17328.328000000001</v>
      </c>
      <c r="D813" s="21" t="str">
        <f t="shared" si="75"/>
        <v>vis</v>
      </c>
      <c r="E813" s="51">
        <f>VLOOKUP(C813,Active!C$21:E$974,3,FALSE)</f>
        <v>-10915.666508560307</v>
      </c>
      <c r="F813" s="5" t="s">
        <v>1317</v>
      </c>
      <c r="G813" s="21" t="str">
        <f t="shared" si="76"/>
        <v>17328.328</v>
      </c>
      <c r="H813" s="43">
        <f t="shared" si="77"/>
        <v>-10916</v>
      </c>
      <c r="I813" s="52" t="s">
        <v>1781</v>
      </c>
      <c r="J813" s="53" t="s">
        <v>1782</v>
      </c>
      <c r="K813" s="52">
        <v>-10916</v>
      </c>
      <c r="L813" s="52" t="s">
        <v>1783</v>
      </c>
      <c r="M813" s="53" t="s">
        <v>1496</v>
      </c>
      <c r="N813" s="53"/>
      <c r="O813" s="54" t="s">
        <v>3816</v>
      </c>
      <c r="P813" s="54" t="s">
        <v>3817</v>
      </c>
    </row>
    <row r="814" spans="1:16" ht="13.5" thickBot="1" x14ac:dyDescent="0.25">
      <c r="A814" s="43" t="str">
        <f t="shared" si="72"/>
        <v> BBS 41 </v>
      </c>
      <c r="B814" s="5" t="str">
        <f t="shared" si="73"/>
        <v>I</v>
      </c>
      <c r="C814" s="43">
        <f t="shared" si="74"/>
        <v>17405.633000000002</v>
      </c>
      <c r="D814" s="21" t="str">
        <f t="shared" si="75"/>
        <v>vis</v>
      </c>
      <c r="E814" s="51">
        <f>VLOOKUP(C814,Active!C$21:E$974,3,FALSE)</f>
        <v>-10884.658274661835</v>
      </c>
      <c r="F814" s="5" t="s">
        <v>1317</v>
      </c>
      <c r="G814" s="21" t="str">
        <f t="shared" si="76"/>
        <v>17405.633</v>
      </c>
      <c r="H814" s="43">
        <f t="shared" si="77"/>
        <v>-10885</v>
      </c>
      <c r="I814" s="52" t="s">
        <v>1784</v>
      </c>
      <c r="J814" s="53" t="s">
        <v>1785</v>
      </c>
      <c r="K814" s="52">
        <v>-10885</v>
      </c>
      <c r="L814" s="52" t="s">
        <v>1786</v>
      </c>
      <c r="M814" s="53" t="s">
        <v>1496</v>
      </c>
      <c r="N814" s="53"/>
      <c r="O814" s="54" t="s">
        <v>2649</v>
      </c>
      <c r="P814" s="54" t="s">
        <v>3817</v>
      </c>
    </row>
    <row r="815" spans="1:16" ht="13.5" thickBot="1" x14ac:dyDescent="0.25">
      <c r="A815" s="43" t="str">
        <f t="shared" si="72"/>
        <v> BBS 41 </v>
      </c>
      <c r="B815" s="5" t="str">
        <f t="shared" si="73"/>
        <v>I</v>
      </c>
      <c r="C815" s="43">
        <f t="shared" si="74"/>
        <v>17410.621999999999</v>
      </c>
      <c r="D815" s="21" t="str">
        <f t="shared" si="75"/>
        <v>vis</v>
      </c>
      <c r="E815" s="51">
        <f>VLOOKUP(C815,Active!C$21:E$974,3,FALSE)</f>
        <v>-10882.657109421301</v>
      </c>
      <c r="F815" s="5" t="s">
        <v>1317</v>
      </c>
      <c r="G815" s="21" t="str">
        <f t="shared" si="76"/>
        <v>17410.622</v>
      </c>
      <c r="H815" s="43">
        <f t="shared" si="77"/>
        <v>-10883</v>
      </c>
      <c r="I815" s="52" t="s">
        <v>1787</v>
      </c>
      <c r="J815" s="53" t="s">
        <v>1788</v>
      </c>
      <c r="K815" s="52">
        <v>-10883</v>
      </c>
      <c r="L815" s="52" t="s">
        <v>1789</v>
      </c>
      <c r="M815" s="53" t="s">
        <v>1496</v>
      </c>
      <c r="N815" s="53"/>
      <c r="O815" s="54" t="s">
        <v>2649</v>
      </c>
      <c r="P815" s="54" t="s">
        <v>3817</v>
      </c>
    </row>
    <row r="816" spans="1:16" ht="13.5" thickBot="1" x14ac:dyDescent="0.25">
      <c r="A816" s="43" t="str">
        <f t="shared" si="72"/>
        <v> BRNO 23 </v>
      </c>
      <c r="B816" s="5" t="str">
        <f t="shared" si="73"/>
        <v>I</v>
      </c>
      <c r="C816" s="43">
        <f t="shared" si="74"/>
        <v>17415.601999999999</v>
      </c>
      <c r="D816" s="21" t="str">
        <f t="shared" si="75"/>
        <v>vis</v>
      </c>
      <c r="E816" s="51">
        <f>VLOOKUP(C816,Active!C$21:E$974,3,FALSE)</f>
        <v>-10880.659554220289</v>
      </c>
      <c r="F816" s="5" t="s">
        <v>1317</v>
      </c>
      <c r="G816" s="21" t="str">
        <f t="shared" si="76"/>
        <v>17415.602</v>
      </c>
      <c r="H816" s="43">
        <f t="shared" si="77"/>
        <v>-10881</v>
      </c>
      <c r="I816" s="52" t="s">
        <v>1790</v>
      </c>
      <c r="J816" s="53" t="s">
        <v>1791</v>
      </c>
      <c r="K816" s="52">
        <v>-10881</v>
      </c>
      <c r="L816" s="52" t="s">
        <v>1792</v>
      </c>
      <c r="M816" s="53" t="s">
        <v>1496</v>
      </c>
      <c r="N816" s="53"/>
      <c r="O816" s="54" t="s">
        <v>3562</v>
      </c>
      <c r="P816" s="54" t="s">
        <v>3563</v>
      </c>
    </row>
    <row r="817" spans="1:16" ht="13.5" thickBot="1" x14ac:dyDescent="0.25">
      <c r="A817" s="43" t="str">
        <f t="shared" si="72"/>
        <v> BBS 42 </v>
      </c>
      <c r="B817" s="5" t="str">
        <f t="shared" si="73"/>
        <v>I</v>
      </c>
      <c r="C817" s="43">
        <f t="shared" si="74"/>
        <v>17435.548999999999</v>
      </c>
      <c r="D817" s="21" t="str">
        <f t="shared" si="75"/>
        <v>vis</v>
      </c>
      <c r="E817" s="51">
        <f>VLOOKUP(C817,Active!C$21:E$974,3,FALSE)</f>
        <v>-10872.658503297673</v>
      </c>
      <c r="F817" s="5" t="s">
        <v>1317</v>
      </c>
      <c r="G817" s="21" t="str">
        <f t="shared" si="76"/>
        <v>17435.549</v>
      </c>
      <c r="H817" s="43">
        <f t="shared" si="77"/>
        <v>-10873</v>
      </c>
      <c r="I817" s="52" t="s">
        <v>1793</v>
      </c>
      <c r="J817" s="53" t="s">
        <v>1794</v>
      </c>
      <c r="K817" s="52">
        <v>-10873</v>
      </c>
      <c r="L817" s="52" t="s">
        <v>1795</v>
      </c>
      <c r="M817" s="53" t="s">
        <v>1496</v>
      </c>
      <c r="N817" s="53"/>
      <c r="O817" s="54" t="s">
        <v>2649</v>
      </c>
      <c r="P817" s="54" t="s">
        <v>3832</v>
      </c>
    </row>
    <row r="818" spans="1:16" ht="13.5" thickBot="1" x14ac:dyDescent="0.25">
      <c r="A818" s="43" t="str">
        <f t="shared" si="72"/>
        <v> BBS 43 </v>
      </c>
      <c r="B818" s="5" t="str">
        <f t="shared" si="73"/>
        <v>I</v>
      </c>
      <c r="C818" s="43">
        <f t="shared" si="74"/>
        <v>17445.522000000001</v>
      </c>
      <c r="D818" s="21" t="str">
        <f t="shared" si="75"/>
        <v>vis</v>
      </c>
      <c r="E818" s="51">
        <f>VLOOKUP(C818,Active!C$21:E$974,3,FALSE)</f>
        <v>-10868.658178394115</v>
      </c>
      <c r="F818" s="5" t="s">
        <v>1317</v>
      </c>
      <c r="G818" s="21" t="str">
        <f t="shared" si="76"/>
        <v>17445.522</v>
      </c>
      <c r="H818" s="43">
        <f t="shared" si="77"/>
        <v>-10869</v>
      </c>
      <c r="I818" s="52" t="s">
        <v>1796</v>
      </c>
      <c r="J818" s="53" t="s">
        <v>1797</v>
      </c>
      <c r="K818" s="52">
        <v>-10869</v>
      </c>
      <c r="L818" s="52" t="s">
        <v>1786</v>
      </c>
      <c r="M818" s="53" t="s">
        <v>1496</v>
      </c>
      <c r="N818" s="53"/>
      <c r="O818" s="54" t="s">
        <v>3816</v>
      </c>
      <c r="P818" s="54" t="s">
        <v>3835</v>
      </c>
    </row>
    <row r="819" spans="1:16" ht="13.5" thickBot="1" x14ac:dyDescent="0.25">
      <c r="A819" s="43" t="str">
        <f t="shared" si="72"/>
        <v> AOEB 1 </v>
      </c>
      <c r="B819" s="5" t="str">
        <f t="shared" si="73"/>
        <v>I</v>
      </c>
      <c r="C819" s="43">
        <f t="shared" si="74"/>
        <v>17480.421999999999</v>
      </c>
      <c r="D819" s="21" t="str">
        <f t="shared" si="75"/>
        <v>vis</v>
      </c>
      <c r="E819" s="51">
        <f>VLOOKUP(C819,Active!C$21:E$974,3,FALSE)</f>
        <v>-10854.659247366928</v>
      </c>
      <c r="F819" s="5" t="s">
        <v>1317</v>
      </c>
      <c r="G819" s="21" t="str">
        <f t="shared" si="76"/>
        <v>17480.422</v>
      </c>
      <c r="H819" s="43">
        <f t="shared" si="77"/>
        <v>-10855</v>
      </c>
      <c r="I819" s="52" t="s">
        <v>1798</v>
      </c>
      <c r="J819" s="53" t="s">
        <v>1799</v>
      </c>
      <c r="K819" s="52">
        <v>-10855</v>
      </c>
      <c r="L819" s="52" t="s">
        <v>1800</v>
      </c>
      <c r="M819" s="53" t="s">
        <v>1496</v>
      </c>
      <c r="N819" s="53"/>
      <c r="O819" s="54" t="s">
        <v>3434</v>
      </c>
      <c r="P819" s="54" t="s">
        <v>3545</v>
      </c>
    </row>
    <row r="820" spans="1:16" ht="13.5" thickBot="1" x14ac:dyDescent="0.25">
      <c r="A820" s="43" t="str">
        <f t="shared" si="72"/>
        <v> AOEB 1 </v>
      </c>
      <c r="B820" s="5" t="str">
        <f t="shared" si="73"/>
        <v>I</v>
      </c>
      <c r="C820" s="43">
        <f t="shared" si="74"/>
        <v>17495.381000000001</v>
      </c>
      <c r="D820" s="21" t="str">
        <f t="shared" si="75"/>
        <v>vis</v>
      </c>
      <c r="E820" s="51">
        <f>VLOOKUP(C820,Active!C$21:E$974,3,FALSE)</f>
        <v>-10848.658960569344</v>
      </c>
      <c r="F820" s="5" t="s">
        <v>1317</v>
      </c>
      <c r="G820" s="21" t="str">
        <f t="shared" si="76"/>
        <v>17495.381</v>
      </c>
      <c r="H820" s="43">
        <f t="shared" si="77"/>
        <v>-10849</v>
      </c>
      <c r="I820" s="52" t="s">
        <v>1801</v>
      </c>
      <c r="J820" s="53" t="s">
        <v>1802</v>
      </c>
      <c r="K820" s="52">
        <v>-10849</v>
      </c>
      <c r="L820" s="52" t="s">
        <v>1800</v>
      </c>
      <c r="M820" s="53" t="s">
        <v>1496</v>
      </c>
      <c r="N820" s="53"/>
      <c r="O820" s="54" t="s">
        <v>2619</v>
      </c>
      <c r="P820" s="54" t="s">
        <v>3545</v>
      </c>
    </row>
    <row r="821" spans="1:16" ht="13.5" thickBot="1" x14ac:dyDescent="0.25">
      <c r="A821" s="43" t="str">
        <f t="shared" si="72"/>
        <v> BBS 43 </v>
      </c>
      <c r="B821" s="5" t="str">
        <f t="shared" si="73"/>
        <v>I</v>
      </c>
      <c r="C821" s="43">
        <f t="shared" si="74"/>
        <v>17582.627</v>
      </c>
      <c r="D821" s="21" t="str">
        <f t="shared" si="75"/>
        <v>vis</v>
      </c>
      <c r="E821" s="51">
        <f>VLOOKUP(C821,Active!C$21:E$974,3,FALSE)</f>
        <v>-10813.663237463386</v>
      </c>
      <c r="F821" s="5" t="s">
        <v>1317</v>
      </c>
      <c r="G821" s="21" t="str">
        <f t="shared" si="76"/>
        <v>17582.627</v>
      </c>
      <c r="H821" s="43">
        <f t="shared" si="77"/>
        <v>-10814</v>
      </c>
      <c r="I821" s="52" t="s">
        <v>1803</v>
      </c>
      <c r="J821" s="53" t="s">
        <v>1804</v>
      </c>
      <c r="K821" s="52">
        <v>-10814</v>
      </c>
      <c r="L821" s="52" t="s">
        <v>1805</v>
      </c>
      <c r="M821" s="53" t="s">
        <v>1496</v>
      </c>
      <c r="N821" s="53"/>
      <c r="O821" s="54" t="s">
        <v>2649</v>
      </c>
      <c r="P821" s="54" t="s">
        <v>3835</v>
      </c>
    </row>
    <row r="822" spans="1:16" ht="13.5" thickBot="1" x14ac:dyDescent="0.25">
      <c r="A822" s="43" t="str">
        <f t="shared" si="72"/>
        <v> BBS 44 </v>
      </c>
      <c r="B822" s="5" t="str">
        <f t="shared" si="73"/>
        <v>I</v>
      </c>
      <c r="C822" s="43">
        <f t="shared" si="74"/>
        <v>17652.432000000001</v>
      </c>
      <c r="D822" s="21" t="str">
        <f t="shared" si="75"/>
        <v>vis</v>
      </c>
      <c r="E822" s="51">
        <f>VLOOKUP(C822,Active!C$21:E$974,3,FALSE)</f>
        <v>-10785.663369831502</v>
      </c>
      <c r="F822" s="5" t="s">
        <v>1317</v>
      </c>
      <c r="G822" s="21" t="str">
        <f t="shared" si="76"/>
        <v>17652.432</v>
      </c>
      <c r="H822" s="43">
        <f t="shared" si="77"/>
        <v>-10786</v>
      </c>
      <c r="I822" s="52" t="s">
        <v>1806</v>
      </c>
      <c r="J822" s="53" t="s">
        <v>1807</v>
      </c>
      <c r="K822" s="52">
        <v>-10786</v>
      </c>
      <c r="L822" s="52" t="s">
        <v>1808</v>
      </c>
      <c r="M822" s="53" t="s">
        <v>1496</v>
      </c>
      <c r="N822" s="53"/>
      <c r="O822" s="54" t="s">
        <v>2649</v>
      </c>
      <c r="P822" s="54" t="s">
        <v>3844</v>
      </c>
    </row>
    <row r="823" spans="1:16" ht="13.5" thickBot="1" x14ac:dyDescent="0.25">
      <c r="A823" s="43" t="str">
        <f t="shared" si="72"/>
        <v> MVS 8.192 </v>
      </c>
      <c r="B823" s="5" t="str">
        <f t="shared" si="73"/>
        <v>I</v>
      </c>
      <c r="C823" s="43">
        <f t="shared" si="74"/>
        <v>17707.27</v>
      </c>
      <c r="D823" s="21" t="str">
        <f t="shared" si="75"/>
        <v>vis</v>
      </c>
      <c r="E823" s="51">
        <f>VLOOKUP(C823,Active!C$21:E$974,3,FALSE)</f>
        <v>-10763.66699792122</v>
      </c>
      <c r="F823" s="5" t="s">
        <v>1317</v>
      </c>
      <c r="G823" s="21" t="str">
        <f t="shared" si="76"/>
        <v>17707.270</v>
      </c>
      <c r="H823" s="43">
        <f t="shared" si="77"/>
        <v>-10764</v>
      </c>
      <c r="I823" s="52" t="s">
        <v>1809</v>
      </c>
      <c r="J823" s="53" t="s">
        <v>1810</v>
      </c>
      <c r="K823" s="52">
        <v>-10764</v>
      </c>
      <c r="L823" s="52" t="s">
        <v>1811</v>
      </c>
      <c r="M823" s="53" t="s">
        <v>1496</v>
      </c>
      <c r="N823" s="53"/>
      <c r="O823" s="54" t="s">
        <v>3248</v>
      </c>
      <c r="P823" s="54" t="s">
        <v>3847</v>
      </c>
    </row>
    <row r="824" spans="1:16" ht="13.5" thickBot="1" x14ac:dyDescent="0.25">
      <c r="A824" s="43" t="str">
        <f t="shared" si="72"/>
        <v> BBS 44 </v>
      </c>
      <c r="B824" s="5" t="str">
        <f t="shared" si="73"/>
        <v>I</v>
      </c>
      <c r="C824" s="43">
        <f t="shared" si="74"/>
        <v>17794.525000000001</v>
      </c>
      <c r="D824" s="21" t="str">
        <f t="shared" si="75"/>
        <v>vis</v>
      </c>
      <c r="E824" s="51">
        <f>VLOOKUP(C824,Active!C$21:E$974,3,FALSE)</f>
        <v>-10728.667664775741</v>
      </c>
      <c r="F824" s="5" t="s">
        <v>1317</v>
      </c>
      <c r="G824" s="21" t="str">
        <f t="shared" si="76"/>
        <v>17794.525</v>
      </c>
      <c r="H824" s="43">
        <f t="shared" si="77"/>
        <v>-10729</v>
      </c>
      <c r="I824" s="52" t="s">
        <v>1812</v>
      </c>
      <c r="J824" s="53" t="s">
        <v>1813</v>
      </c>
      <c r="K824" s="52">
        <v>-10729</v>
      </c>
      <c r="L824" s="52" t="s">
        <v>1814</v>
      </c>
      <c r="M824" s="53" t="s">
        <v>1496</v>
      </c>
      <c r="N824" s="53"/>
      <c r="O824" s="54" t="s">
        <v>2649</v>
      </c>
      <c r="P824" s="54" t="s">
        <v>3844</v>
      </c>
    </row>
    <row r="825" spans="1:16" ht="13.5" thickBot="1" x14ac:dyDescent="0.25">
      <c r="A825" s="43" t="str">
        <f t="shared" si="72"/>
        <v> BBS 44 </v>
      </c>
      <c r="B825" s="5" t="str">
        <f t="shared" si="73"/>
        <v>I</v>
      </c>
      <c r="C825" s="43">
        <f t="shared" si="74"/>
        <v>17799.508000000002</v>
      </c>
      <c r="D825" s="21" t="str">
        <f t="shared" si="75"/>
        <v>vis</v>
      </c>
      <c r="E825" s="51">
        <f>VLOOKUP(C825,Active!C$21:E$974,3,FALSE)</f>
        <v>-10726.66890622822</v>
      </c>
      <c r="F825" s="5" t="s">
        <v>1317</v>
      </c>
      <c r="G825" s="21" t="str">
        <f t="shared" si="76"/>
        <v>17799.508</v>
      </c>
      <c r="H825" s="43">
        <f t="shared" si="77"/>
        <v>-10727</v>
      </c>
      <c r="I825" s="52" t="s">
        <v>1815</v>
      </c>
      <c r="J825" s="53" t="s">
        <v>1816</v>
      </c>
      <c r="K825" s="52">
        <v>-10727</v>
      </c>
      <c r="L825" s="52" t="s">
        <v>1817</v>
      </c>
      <c r="M825" s="53" t="s">
        <v>1496</v>
      </c>
      <c r="N825" s="53"/>
      <c r="O825" s="54" t="s">
        <v>3852</v>
      </c>
      <c r="P825" s="54" t="s">
        <v>3844</v>
      </c>
    </row>
    <row r="826" spans="1:16" ht="13.5" thickBot="1" x14ac:dyDescent="0.25">
      <c r="A826" s="43" t="str">
        <f t="shared" si="72"/>
        <v> BBS 44 </v>
      </c>
      <c r="B826" s="5" t="str">
        <f t="shared" si="73"/>
        <v>I</v>
      </c>
      <c r="C826" s="43">
        <f t="shared" si="74"/>
        <v>17804.494999999999</v>
      </c>
      <c r="D826" s="21" t="str">
        <f t="shared" si="75"/>
        <v>vis</v>
      </c>
      <c r="E826" s="51">
        <f>VLOOKUP(C826,Active!C$21:E$974,3,FALSE)</f>
        <v>-10724.668543218691</v>
      </c>
      <c r="F826" s="5" t="s">
        <v>1317</v>
      </c>
      <c r="G826" s="21" t="str">
        <f t="shared" si="76"/>
        <v>17804.495</v>
      </c>
      <c r="H826" s="43">
        <f t="shared" si="77"/>
        <v>-10725</v>
      </c>
      <c r="I826" s="52" t="s">
        <v>1818</v>
      </c>
      <c r="J826" s="53" t="s">
        <v>1819</v>
      </c>
      <c r="K826" s="52">
        <v>-10725</v>
      </c>
      <c r="L826" s="52" t="s">
        <v>1820</v>
      </c>
      <c r="M826" s="53" t="s">
        <v>1496</v>
      </c>
      <c r="N826" s="53"/>
      <c r="O826" s="54" t="s">
        <v>3855</v>
      </c>
      <c r="P826" s="54" t="s">
        <v>3844</v>
      </c>
    </row>
    <row r="827" spans="1:16" ht="13.5" thickBot="1" x14ac:dyDescent="0.25">
      <c r="A827" s="43" t="str">
        <f t="shared" si="72"/>
        <v> BBS 44 </v>
      </c>
      <c r="B827" s="5" t="str">
        <f t="shared" si="73"/>
        <v>I</v>
      </c>
      <c r="C827" s="43">
        <f t="shared" si="74"/>
        <v>17829.428</v>
      </c>
      <c r="D827" s="21" t="str">
        <f t="shared" si="75"/>
        <v>vis</v>
      </c>
      <c r="E827" s="51">
        <f>VLOOKUP(C827,Active!C$21:E$974,3,FALSE)</f>
        <v>-10714.667530402048</v>
      </c>
      <c r="F827" s="5" t="s">
        <v>1317</v>
      </c>
      <c r="G827" s="21" t="str">
        <f t="shared" si="76"/>
        <v>17829.428</v>
      </c>
      <c r="H827" s="43">
        <f t="shared" si="77"/>
        <v>-10715</v>
      </c>
      <c r="I827" s="52" t="s">
        <v>1821</v>
      </c>
      <c r="J827" s="53" t="s">
        <v>1822</v>
      </c>
      <c r="K827" s="52">
        <v>-10715</v>
      </c>
      <c r="L827" s="52" t="s">
        <v>1814</v>
      </c>
      <c r="M827" s="53" t="s">
        <v>1496</v>
      </c>
      <c r="N827" s="53"/>
      <c r="O827" s="54" t="s">
        <v>3852</v>
      </c>
      <c r="P827" s="54" t="s">
        <v>3844</v>
      </c>
    </row>
    <row r="828" spans="1:16" ht="13.5" thickBot="1" x14ac:dyDescent="0.25">
      <c r="A828" s="43" t="str">
        <f t="shared" si="72"/>
        <v> PASP 98.1166 </v>
      </c>
      <c r="B828" s="5" t="str">
        <f t="shared" si="73"/>
        <v>I</v>
      </c>
      <c r="C828" s="43">
        <f t="shared" si="74"/>
        <v>19417.417000000001</v>
      </c>
      <c r="D828" s="21" t="str">
        <f t="shared" si="75"/>
        <v>vis</v>
      </c>
      <c r="E828" s="51">
        <f>VLOOKUP(C828,Active!C$21:E$974,3,FALSE)</f>
        <v>-10077.700525160471</v>
      </c>
      <c r="F828" s="5" t="s">
        <v>1317</v>
      </c>
      <c r="G828" s="21" t="str">
        <f t="shared" si="76"/>
        <v>19417.417</v>
      </c>
      <c r="H828" s="43">
        <f t="shared" si="77"/>
        <v>-10078</v>
      </c>
      <c r="I828" s="52" t="s">
        <v>1823</v>
      </c>
      <c r="J828" s="53" t="s">
        <v>1824</v>
      </c>
      <c r="K828" s="52">
        <v>-10078</v>
      </c>
      <c r="L828" s="52" t="s">
        <v>1825</v>
      </c>
      <c r="M828" s="53" t="s">
        <v>1496</v>
      </c>
      <c r="N828" s="53" t="s">
        <v>106</v>
      </c>
      <c r="O828" s="54" t="s">
        <v>3861</v>
      </c>
      <c r="P828" s="54" t="s">
        <v>3338</v>
      </c>
    </row>
    <row r="829" spans="1:16" ht="13.5" thickBot="1" x14ac:dyDescent="0.25">
      <c r="A829" s="43" t="str">
        <f t="shared" si="72"/>
        <v> PASP 98.1166 </v>
      </c>
      <c r="B829" s="5" t="str">
        <f t="shared" si="73"/>
        <v>I</v>
      </c>
      <c r="C829" s="43">
        <f t="shared" si="74"/>
        <v>19422.399000000001</v>
      </c>
      <c r="D829" s="21" t="str">
        <f t="shared" si="75"/>
        <v>vis</v>
      </c>
      <c r="E829" s="51">
        <f>VLOOKUP(C829,Active!C$21:E$974,3,FALSE)</f>
        <v>-10075.702167728454</v>
      </c>
      <c r="F829" s="5" t="s">
        <v>1317</v>
      </c>
      <c r="G829" s="21" t="str">
        <f t="shared" si="76"/>
        <v>19422.399</v>
      </c>
      <c r="H829" s="43">
        <f t="shared" si="77"/>
        <v>-10076</v>
      </c>
      <c r="I829" s="52" t="s">
        <v>1828</v>
      </c>
      <c r="J829" s="53" t="s">
        <v>1829</v>
      </c>
      <c r="K829" s="52">
        <v>-10076</v>
      </c>
      <c r="L829" s="52" t="s">
        <v>1830</v>
      </c>
      <c r="M829" s="53" t="s">
        <v>1496</v>
      </c>
      <c r="N829" s="53" t="s">
        <v>106</v>
      </c>
      <c r="O829" s="54" t="s">
        <v>3861</v>
      </c>
      <c r="P829" s="54" t="s">
        <v>3338</v>
      </c>
    </row>
    <row r="830" spans="1:16" ht="13.5" thickBot="1" x14ac:dyDescent="0.25">
      <c r="A830" s="43" t="str">
        <f t="shared" si="72"/>
        <v> AOEB 1 </v>
      </c>
      <c r="B830" s="5" t="str">
        <f t="shared" si="73"/>
        <v>I</v>
      </c>
      <c r="C830" s="43">
        <f t="shared" si="74"/>
        <v>19432.374</v>
      </c>
      <c r="D830" s="21" t="str">
        <f t="shared" si="75"/>
        <v>vis</v>
      </c>
      <c r="E830" s="51">
        <f>VLOOKUP(C830,Active!C$21:E$974,3,FALSE)</f>
        <v>-10071.701040593893</v>
      </c>
      <c r="F830" s="5" t="s">
        <v>1317</v>
      </c>
      <c r="G830" s="21" t="str">
        <f t="shared" si="76"/>
        <v>19432.374</v>
      </c>
      <c r="H830" s="43">
        <f t="shared" si="77"/>
        <v>-10072</v>
      </c>
      <c r="I830" s="52" t="s">
        <v>1831</v>
      </c>
      <c r="J830" s="53" t="s">
        <v>1832</v>
      </c>
      <c r="K830" s="52">
        <v>-10072</v>
      </c>
      <c r="L830" s="52" t="s">
        <v>1833</v>
      </c>
      <c r="M830" s="53" t="s">
        <v>1496</v>
      </c>
      <c r="N830" s="53"/>
      <c r="O830" s="54" t="s">
        <v>3867</v>
      </c>
      <c r="P830" s="54" t="s">
        <v>3545</v>
      </c>
    </row>
    <row r="831" spans="1:16" ht="13.5" thickBot="1" x14ac:dyDescent="0.25">
      <c r="A831" s="43" t="str">
        <f t="shared" si="72"/>
        <v> PASP 98.1166 </v>
      </c>
      <c r="B831" s="5" t="str">
        <f t="shared" si="73"/>
        <v>I</v>
      </c>
      <c r="C831" s="43">
        <f t="shared" si="74"/>
        <v>19442.346000000001</v>
      </c>
      <c r="D831" s="21" t="str">
        <f t="shared" si="75"/>
        <v>vis</v>
      </c>
      <c r="E831" s="51">
        <f>VLOOKUP(C831,Active!C$21:E$974,3,FALSE)</f>
        <v>-10067.701116805838</v>
      </c>
      <c r="F831" s="5" t="s">
        <v>1317</v>
      </c>
      <c r="G831" s="21" t="str">
        <f t="shared" si="76"/>
        <v>19442.346</v>
      </c>
      <c r="H831" s="43">
        <f t="shared" si="77"/>
        <v>-10068</v>
      </c>
      <c r="I831" s="52" t="s">
        <v>1834</v>
      </c>
      <c r="J831" s="53" t="s">
        <v>1835</v>
      </c>
      <c r="K831" s="52">
        <v>-10068</v>
      </c>
      <c r="L831" s="52" t="s">
        <v>1833</v>
      </c>
      <c r="M831" s="53" t="s">
        <v>1496</v>
      </c>
      <c r="N831" s="53" t="s">
        <v>106</v>
      </c>
      <c r="O831" s="54" t="s">
        <v>3861</v>
      </c>
      <c r="P831" s="54" t="s">
        <v>3338</v>
      </c>
    </row>
    <row r="832" spans="1:16" ht="13.5" thickBot="1" x14ac:dyDescent="0.25">
      <c r="A832" s="43" t="str">
        <f t="shared" si="72"/>
        <v> PASP 93.465 </v>
      </c>
      <c r="B832" s="5" t="str">
        <f t="shared" si="73"/>
        <v>I</v>
      </c>
      <c r="C832" s="43">
        <f t="shared" si="74"/>
        <v>19554.518</v>
      </c>
      <c r="D832" s="21" t="str">
        <f t="shared" si="75"/>
        <v>vis</v>
      </c>
      <c r="E832" s="51">
        <f>VLOOKUP(C832,Active!C$21:E$974,3,FALSE)</f>
        <v>-10022.707188691753</v>
      </c>
      <c r="F832" s="5" t="s">
        <v>1317</v>
      </c>
      <c r="G832" s="21" t="str">
        <f t="shared" si="76"/>
        <v>19554.518</v>
      </c>
      <c r="H832" s="43">
        <f t="shared" si="77"/>
        <v>-10023</v>
      </c>
      <c r="I832" s="52" t="s">
        <v>1836</v>
      </c>
      <c r="J832" s="53" t="s">
        <v>1837</v>
      </c>
      <c r="K832" s="52">
        <v>-10023</v>
      </c>
      <c r="L832" s="52" t="s">
        <v>1838</v>
      </c>
      <c r="M832" s="53" t="s">
        <v>1496</v>
      </c>
      <c r="N832" s="53" t="s">
        <v>106</v>
      </c>
      <c r="O832" s="54" t="s">
        <v>3379</v>
      </c>
      <c r="P832" s="54" t="s">
        <v>3200</v>
      </c>
    </row>
    <row r="833" spans="1:16" ht="13.5" thickBot="1" x14ac:dyDescent="0.25">
      <c r="A833" s="43" t="str">
        <f t="shared" si="72"/>
        <v> AOEB 1 </v>
      </c>
      <c r="B833" s="5" t="str">
        <f t="shared" si="73"/>
        <v>I</v>
      </c>
      <c r="C833" s="43">
        <f t="shared" si="74"/>
        <v>19579.446</v>
      </c>
      <c r="D833" s="21" t="str">
        <f t="shared" si="75"/>
        <v>vis</v>
      </c>
      <c r="E833" s="51">
        <f>VLOOKUP(C833,Active!C$21:E$974,3,FALSE)</f>
        <v>-10012.708181452621</v>
      </c>
      <c r="F833" s="5" t="s">
        <v>1317</v>
      </c>
      <c r="G833" s="21" t="str">
        <f t="shared" si="76"/>
        <v>19579.446</v>
      </c>
      <c r="H833" s="43">
        <f t="shared" si="77"/>
        <v>-10013</v>
      </c>
      <c r="I833" s="52" t="s">
        <v>1840</v>
      </c>
      <c r="J833" s="53" t="s">
        <v>1841</v>
      </c>
      <c r="K833" s="52">
        <v>-10013</v>
      </c>
      <c r="L833" s="52" t="s">
        <v>1842</v>
      </c>
      <c r="M833" s="53" t="s">
        <v>1496</v>
      </c>
      <c r="N833" s="53"/>
      <c r="O833" s="54" t="s">
        <v>3867</v>
      </c>
      <c r="P833" s="54" t="s">
        <v>3545</v>
      </c>
    </row>
    <row r="834" spans="1:16" ht="13.5" thickBot="1" x14ac:dyDescent="0.25">
      <c r="A834" s="43" t="str">
        <f t="shared" si="72"/>
        <v> PASP 93.465 </v>
      </c>
      <c r="B834" s="5" t="str">
        <f t="shared" si="73"/>
        <v>I</v>
      </c>
      <c r="C834" s="43">
        <f t="shared" si="74"/>
        <v>19776.394</v>
      </c>
      <c r="D834" s="21" t="str">
        <f t="shared" si="75"/>
        <v>vis</v>
      </c>
      <c r="E834" s="51">
        <f>VLOOKUP(C834,Active!C$21:E$974,3,FALSE)</f>
        <v>-9933.7092855230403</v>
      </c>
      <c r="F834" s="5" t="s">
        <v>1317</v>
      </c>
      <c r="G834" s="21" t="str">
        <f t="shared" si="76"/>
        <v>19776.394</v>
      </c>
      <c r="H834" s="43">
        <f t="shared" si="77"/>
        <v>-9934</v>
      </c>
      <c r="I834" s="52" t="s">
        <v>1843</v>
      </c>
      <c r="J834" s="53" t="s">
        <v>1844</v>
      </c>
      <c r="K834" s="52">
        <v>-9934</v>
      </c>
      <c r="L834" s="52" t="s">
        <v>1845</v>
      </c>
      <c r="M834" s="53" t="s">
        <v>1496</v>
      </c>
      <c r="N834" s="53" t="s">
        <v>106</v>
      </c>
      <c r="O834" s="54" t="s">
        <v>3379</v>
      </c>
      <c r="P834" s="54" t="s">
        <v>3200</v>
      </c>
    </row>
    <row r="835" spans="1:16" ht="13.5" thickBot="1" x14ac:dyDescent="0.25">
      <c r="A835" s="43" t="str">
        <f t="shared" si="72"/>
        <v> PASP 93.465 </v>
      </c>
      <c r="B835" s="5" t="str">
        <f t="shared" si="73"/>
        <v>I</v>
      </c>
      <c r="C835" s="43">
        <f t="shared" si="74"/>
        <v>19913.493999999999</v>
      </c>
      <c r="D835" s="21" t="str">
        <f t="shared" si="75"/>
        <v>vis</v>
      </c>
      <c r="E835" s="51">
        <f>VLOOKUP(C835,Active!C$21:E$974,3,FALSE)</f>
        <v>-9878.7163501698233</v>
      </c>
      <c r="F835" s="5" t="s">
        <v>1317</v>
      </c>
      <c r="G835" s="21" t="str">
        <f t="shared" si="76"/>
        <v>19913.494</v>
      </c>
      <c r="H835" s="43">
        <f t="shared" si="77"/>
        <v>-9879</v>
      </c>
      <c r="I835" s="52" t="s">
        <v>1847</v>
      </c>
      <c r="J835" s="53" t="s">
        <v>1848</v>
      </c>
      <c r="K835" s="52">
        <v>-9879</v>
      </c>
      <c r="L835" s="52" t="s">
        <v>1849</v>
      </c>
      <c r="M835" s="53" t="s">
        <v>1496</v>
      </c>
      <c r="N835" s="53" t="s">
        <v>106</v>
      </c>
      <c r="O835" s="54" t="s">
        <v>3352</v>
      </c>
      <c r="P835" s="54" t="s">
        <v>3200</v>
      </c>
    </row>
    <row r="836" spans="1:16" ht="13.5" thickBot="1" x14ac:dyDescent="0.25">
      <c r="A836" s="43" t="str">
        <f t="shared" si="72"/>
        <v> AOEB 1 </v>
      </c>
      <c r="B836" s="5" t="str">
        <f t="shared" si="73"/>
        <v>I</v>
      </c>
      <c r="C836" s="43">
        <f t="shared" si="74"/>
        <v>20115.422999999999</v>
      </c>
      <c r="D836" s="21" t="str">
        <f t="shared" si="75"/>
        <v>vis</v>
      </c>
      <c r="E836" s="51">
        <f>VLOOKUP(C836,Active!C$21:E$974,3,FALSE)</f>
        <v>-9797.7194979237265</v>
      </c>
      <c r="F836" s="5" t="s">
        <v>1317</v>
      </c>
      <c r="G836" s="21" t="str">
        <f t="shared" si="76"/>
        <v>20115.423</v>
      </c>
      <c r="H836" s="43">
        <f t="shared" si="77"/>
        <v>-9798</v>
      </c>
      <c r="I836" s="52" t="s">
        <v>1850</v>
      </c>
      <c r="J836" s="53" t="s">
        <v>1851</v>
      </c>
      <c r="K836" s="52">
        <v>-9798</v>
      </c>
      <c r="L836" s="52" t="s">
        <v>1852</v>
      </c>
      <c r="M836" s="53" t="s">
        <v>1496</v>
      </c>
      <c r="N836" s="53"/>
      <c r="O836" s="54" t="s">
        <v>2619</v>
      </c>
      <c r="P836" s="54" t="s">
        <v>3545</v>
      </c>
    </row>
    <row r="837" spans="1:16" ht="13.5" thickBot="1" x14ac:dyDescent="0.25">
      <c r="A837" s="43" t="str">
        <f t="shared" si="72"/>
        <v> AOEB 1 </v>
      </c>
      <c r="B837" s="5" t="str">
        <f t="shared" si="73"/>
        <v>I</v>
      </c>
      <c r="C837" s="43">
        <f t="shared" si="74"/>
        <v>20364.709599999998</v>
      </c>
      <c r="D837" s="21" t="str">
        <f t="shared" si="75"/>
        <v>vis</v>
      </c>
      <c r="E837" s="51">
        <f>VLOOKUP(C837,Active!C$21:E$974,3,FALSE)</f>
        <v>-9697.7267781700921</v>
      </c>
      <c r="F837" s="5" t="s">
        <v>1317</v>
      </c>
      <c r="G837" s="21" t="str">
        <f t="shared" si="76"/>
        <v>20364.7096</v>
      </c>
      <c r="H837" s="43">
        <f t="shared" si="77"/>
        <v>-9698</v>
      </c>
      <c r="I837" s="52" t="s">
        <v>1855</v>
      </c>
      <c r="J837" s="53" t="s">
        <v>1856</v>
      </c>
      <c r="K837" s="52">
        <v>-9698</v>
      </c>
      <c r="L837" s="52" t="s">
        <v>1857</v>
      </c>
      <c r="M837" s="53" t="s">
        <v>1496</v>
      </c>
      <c r="N837" s="53"/>
      <c r="O837" s="54" t="s">
        <v>3428</v>
      </c>
      <c r="P837" s="54" t="s">
        <v>3545</v>
      </c>
    </row>
    <row r="838" spans="1:16" ht="13.5" thickBot="1" x14ac:dyDescent="0.25">
      <c r="A838" s="43" t="str">
        <f t="shared" si="72"/>
        <v> PASP 98.1166 </v>
      </c>
      <c r="B838" s="5" t="str">
        <f t="shared" si="73"/>
        <v>I</v>
      </c>
      <c r="C838" s="43">
        <f t="shared" si="74"/>
        <v>20903.172699999999</v>
      </c>
      <c r="D838" s="21" t="str">
        <f t="shared" si="75"/>
        <v>vis</v>
      </c>
      <c r="E838" s="51">
        <f>VLOOKUP(C838,Active!C$21:E$974,3,FALSE)</f>
        <v>-9481.7408813911497</v>
      </c>
      <c r="F838" s="5" t="s">
        <v>1317</v>
      </c>
      <c r="G838" s="21" t="str">
        <f t="shared" si="76"/>
        <v>20903.1727</v>
      </c>
      <c r="H838" s="43">
        <f t="shared" si="77"/>
        <v>-9482</v>
      </c>
      <c r="I838" s="52" t="s">
        <v>1860</v>
      </c>
      <c r="J838" s="53" t="s">
        <v>1861</v>
      </c>
      <c r="K838" s="52">
        <v>-9482</v>
      </c>
      <c r="L838" s="52" t="s">
        <v>1862</v>
      </c>
      <c r="M838" s="53" t="s">
        <v>1492</v>
      </c>
      <c r="N838" s="53" t="s">
        <v>106</v>
      </c>
      <c r="O838" s="54" t="s">
        <v>3861</v>
      </c>
      <c r="P838" s="54" t="s">
        <v>3338</v>
      </c>
    </row>
    <row r="839" spans="1:16" ht="13.5" thickBot="1" x14ac:dyDescent="0.25">
      <c r="A839" s="43" t="str">
        <f t="shared" si="72"/>
        <v> PASP 93.465 </v>
      </c>
      <c r="B839" s="5" t="str">
        <f t="shared" si="73"/>
        <v>I</v>
      </c>
      <c r="C839" s="43">
        <f t="shared" si="74"/>
        <v>21157.45</v>
      </c>
      <c r="D839" s="21" t="str">
        <f t="shared" si="75"/>
        <v>vis</v>
      </c>
      <c r="E839" s="51">
        <f>VLOOKUP(C839,Active!C$21:E$974,3,FALSE)</f>
        <v>-9379.7463145006259</v>
      </c>
      <c r="F839" s="5" t="s">
        <v>1317</v>
      </c>
      <c r="G839" s="21" t="str">
        <f t="shared" si="76"/>
        <v>21157.450</v>
      </c>
      <c r="H839" s="43">
        <f t="shared" si="77"/>
        <v>-9380</v>
      </c>
      <c r="I839" s="52" t="s">
        <v>1865</v>
      </c>
      <c r="J839" s="53" t="s">
        <v>1866</v>
      </c>
      <c r="K839" s="52">
        <v>-9380</v>
      </c>
      <c r="L839" s="52" t="s">
        <v>1867</v>
      </c>
      <c r="M839" s="53" t="s">
        <v>1496</v>
      </c>
      <c r="N839" s="53" t="s">
        <v>106</v>
      </c>
      <c r="O839" s="54" t="s">
        <v>3458</v>
      </c>
      <c r="P839" s="54" t="s">
        <v>3200</v>
      </c>
    </row>
    <row r="840" spans="1:16" ht="13.5" thickBot="1" x14ac:dyDescent="0.25">
      <c r="A840" s="43" t="str">
        <f t="shared" si="72"/>
        <v> PASP 93.465 </v>
      </c>
      <c r="B840" s="5" t="str">
        <f t="shared" si="73"/>
        <v>I</v>
      </c>
      <c r="C840" s="43">
        <f t="shared" si="74"/>
        <v>21289.575099999998</v>
      </c>
      <c r="D840" s="21" t="str">
        <f t="shared" si="75"/>
        <v>vis</v>
      </c>
      <c r="E840" s="51">
        <f>VLOOKUP(C840,Active!C$21:E$974,3,FALSE)</f>
        <v>-9326.7488886593637</v>
      </c>
      <c r="F840" s="5" t="s">
        <v>1317</v>
      </c>
      <c r="G840" s="21" t="str">
        <f t="shared" si="76"/>
        <v>21289.5751</v>
      </c>
      <c r="H840" s="43">
        <f t="shared" si="77"/>
        <v>-9327</v>
      </c>
      <c r="I840" s="52" t="s">
        <v>1870</v>
      </c>
      <c r="J840" s="53" t="s">
        <v>1871</v>
      </c>
      <c r="K840" s="52">
        <v>-9327</v>
      </c>
      <c r="L840" s="52" t="s">
        <v>1872</v>
      </c>
      <c r="M840" s="53" t="s">
        <v>1496</v>
      </c>
      <c r="N840" s="53" t="s">
        <v>106</v>
      </c>
      <c r="O840" s="54" t="s">
        <v>3891</v>
      </c>
      <c r="P840" s="54" t="s">
        <v>3200</v>
      </c>
    </row>
    <row r="841" spans="1:16" ht="13.5" thickBot="1" x14ac:dyDescent="0.25">
      <c r="A841" s="43" t="str">
        <f t="shared" si="72"/>
        <v> AOEB 1 </v>
      </c>
      <c r="B841" s="5" t="str">
        <f t="shared" si="73"/>
        <v>I</v>
      </c>
      <c r="C841" s="43">
        <f t="shared" si="74"/>
        <v>22336.5942</v>
      </c>
      <c r="D841" s="21" t="str">
        <f t="shared" si="75"/>
        <v>vis</v>
      </c>
      <c r="E841" s="51">
        <f>VLOOKUP(C841,Active!C$21:E$974,3,FALSE)</f>
        <v>-8906.7732965376726</v>
      </c>
      <c r="F841" s="5" t="s">
        <v>1317</v>
      </c>
      <c r="G841" s="21" t="str">
        <f t="shared" si="76"/>
        <v>22336.5942</v>
      </c>
      <c r="H841" s="43">
        <f t="shared" si="77"/>
        <v>-8907</v>
      </c>
      <c r="I841" s="52" t="s">
        <v>1873</v>
      </c>
      <c r="J841" s="53" t="s">
        <v>1874</v>
      </c>
      <c r="K841" s="52">
        <v>-8907</v>
      </c>
      <c r="L841" s="52" t="s">
        <v>1875</v>
      </c>
      <c r="M841" s="53" t="s">
        <v>1496</v>
      </c>
      <c r="N841" s="53"/>
      <c r="O841" s="54" t="s">
        <v>2619</v>
      </c>
      <c r="P841" s="54" t="s">
        <v>3545</v>
      </c>
    </row>
    <row r="842" spans="1:16" ht="13.5" thickBot="1" x14ac:dyDescent="0.25">
      <c r="A842" s="43" t="str">
        <f t="shared" si="72"/>
        <v> PASP 93.465 </v>
      </c>
      <c r="B842" s="5" t="str">
        <f t="shared" si="73"/>
        <v>I</v>
      </c>
      <c r="C842" s="43">
        <f t="shared" si="74"/>
        <v>22715.521000000001</v>
      </c>
      <c r="D842" s="21" t="str">
        <f t="shared" si="75"/>
        <v>vis</v>
      </c>
      <c r="E842" s="51">
        <f>VLOOKUP(C842,Active!C$21:E$974,3,FALSE)</f>
        <v>-8754.7798828542182</v>
      </c>
      <c r="F842" s="5" t="s">
        <v>1317</v>
      </c>
      <c r="G842" s="21" t="str">
        <f t="shared" si="76"/>
        <v>22715.521</v>
      </c>
      <c r="H842" s="43">
        <f t="shared" si="77"/>
        <v>-8755</v>
      </c>
      <c r="I842" s="52" t="s">
        <v>1876</v>
      </c>
      <c r="J842" s="53" t="s">
        <v>1877</v>
      </c>
      <c r="K842" s="52">
        <v>-8755</v>
      </c>
      <c r="L842" s="52" t="s">
        <v>1878</v>
      </c>
      <c r="M842" s="53" t="s">
        <v>1496</v>
      </c>
      <c r="N842" s="53" t="s">
        <v>106</v>
      </c>
      <c r="O842" s="54" t="s">
        <v>3458</v>
      </c>
      <c r="P842" s="54" t="s">
        <v>3200</v>
      </c>
    </row>
    <row r="843" spans="1:16" ht="13.5" thickBot="1" x14ac:dyDescent="0.25">
      <c r="A843" s="43" t="str">
        <f t="shared" ref="A843:A906" si="78">P843</f>
        <v> PASP 98.1166 </v>
      </c>
      <c r="B843" s="5" t="str">
        <f t="shared" ref="B843:B906" si="79">IF(H843=INT(H843),"I","II")</f>
        <v>I</v>
      </c>
      <c r="C843" s="43">
        <f t="shared" ref="C843:C906" si="80">1*G843</f>
        <v>22720.498</v>
      </c>
      <c r="D843" s="21" t="str">
        <f t="shared" ref="D843:D906" si="81">VLOOKUP(F843,I$1:J$5,2,FALSE)</f>
        <v>vis</v>
      </c>
      <c r="E843" s="51">
        <f>VLOOKUP(C843,Active!C$21:E$974,3,FALSE)</f>
        <v>-8752.7835309997117</v>
      </c>
      <c r="F843" s="5" t="s">
        <v>1317</v>
      </c>
      <c r="G843" s="21" t="str">
        <f t="shared" ref="G843:G906" si="82">MID(I843,3,LEN(I843)-3)</f>
        <v>22720.498</v>
      </c>
      <c r="H843" s="43">
        <f t="shared" ref="H843:H906" si="83">1*K843</f>
        <v>-8753</v>
      </c>
      <c r="I843" s="52" t="s">
        <v>1881</v>
      </c>
      <c r="J843" s="53" t="s">
        <v>1882</v>
      </c>
      <c r="K843" s="52">
        <v>-8753</v>
      </c>
      <c r="L843" s="52" t="s">
        <v>1883</v>
      </c>
      <c r="M843" s="53" t="s">
        <v>1496</v>
      </c>
      <c r="N843" s="53" t="s">
        <v>106</v>
      </c>
      <c r="O843" s="54" t="s">
        <v>3861</v>
      </c>
      <c r="P843" s="54" t="s">
        <v>3338</v>
      </c>
    </row>
    <row r="844" spans="1:16" ht="13.5" thickBot="1" x14ac:dyDescent="0.25">
      <c r="A844" s="43" t="str">
        <f t="shared" si="78"/>
        <v> AOEB 1 </v>
      </c>
      <c r="B844" s="5" t="str">
        <f t="shared" si="79"/>
        <v>I</v>
      </c>
      <c r="C844" s="43">
        <f t="shared" si="80"/>
        <v>22730.469000000001</v>
      </c>
      <c r="D844" s="21" t="str">
        <f t="shared" si="81"/>
        <v>vis</v>
      </c>
      <c r="E844" s="51">
        <f>VLOOKUP(C844,Active!C$21:E$974,3,FALSE)</f>
        <v>-8748.7840083271585</v>
      </c>
      <c r="F844" s="5" t="s">
        <v>1317</v>
      </c>
      <c r="G844" s="21" t="str">
        <f t="shared" si="82"/>
        <v>22730.469</v>
      </c>
      <c r="H844" s="43">
        <f t="shared" si="83"/>
        <v>-8749</v>
      </c>
      <c r="I844" s="52" t="s">
        <v>1884</v>
      </c>
      <c r="J844" s="53" t="s">
        <v>1885</v>
      </c>
      <c r="K844" s="52">
        <v>-8749</v>
      </c>
      <c r="L844" s="52" t="s">
        <v>1886</v>
      </c>
      <c r="M844" s="53" t="s">
        <v>1496</v>
      </c>
      <c r="N844" s="53"/>
      <c r="O844" s="54" t="s">
        <v>2619</v>
      </c>
      <c r="P844" s="54" t="s">
        <v>3545</v>
      </c>
    </row>
    <row r="845" spans="1:16" ht="13.5" thickBot="1" x14ac:dyDescent="0.25">
      <c r="A845" s="43" t="str">
        <f t="shared" si="78"/>
        <v> BBS 45 </v>
      </c>
      <c r="B845" s="5" t="str">
        <f t="shared" si="79"/>
        <v>I</v>
      </c>
      <c r="C845" s="43">
        <f t="shared" si="80"/>
        <v>22745.43</v>
      </c>
      <c r="D845" s="21" t="str">
        <f t="shared" si="81"/>
        <v>vis</v>
      </c>
      <c r="E845" s="51">
        <f>VLOOKUP(C845,Active!C$21:E$974,3,FALSE)</f>
        <v>-8742.7829192985701</v>
      </c>
      <c r="F845" s="5" t="s">
        <v>1317</v>
      </c>
      <c r="G845" s="21" t="str">
        <f t="shared" si="82"/>
        <v>22745.430</v>
      </c>
      <c r="H845" s="43">
        <f t="shared" si="83"/>
        <v>-8743</v>
      </c>
      <c r="I845" s="52" t="s">
        <v>1887</v>
      </c>
      <c r="J845" s="53" t="s">
        <v>1888</v>
      </c>
      <c r="K845" s="52">
        <v>-8743</v>
      </c>
      <c r="L845" s="52" t="s">
        <v>1889</v>
      </c>
      <c r="M845" s="53" t="s">
        <v>1496</v>
      </c>
      <c r="N845" s="53"/>
      <c r="O845" s="54" t="s">
        <v>2649</v>
      </c>
      <c r="P845" s="54" t="s">
        <v>3903</v>
      </c>
    </row>
    <row r="846" spans="1:16" ht="13.5" thickBot="1" x14ac:dyDescent="0.25">
      <c r="A846" s="43" t="str">
        <f t="shared" si="78"/>
        <v> BBS 46 </v>
      </c>
      <c r="B846" s="5" t="str">
        <f t="shared" si="79"/>
        <v>I</v>
      </c>
      <c r="C846" s="43">
        <f t="shared" si="80"/>
        <v>22760.378000000001</v>
      </c>
      <c r="D846" s="21" t="str">
        <f t="shared" si="81"/>
        <v>vis</v>
      </c>
      <c r="E846" s="51">
        <f>VLOOKUP(C846,Active!C$21:E$974,3,FALSE)</f>
        <v>-8736.7870447715104</v>
      </c>
      <c r="F846" s="5" t="s">
        <v>1317</v>
      </c>
      <c r="G846" s="21" t="str">
        <f t="shared" si="82"/>
        <v>22760.378</v>
      </c>
      <c r="H846" s="43">
        <f t="shared" si="83"/>
        <v>-8737</v>
      </c>
      <c r="I846" s="52" t="s">
        <v>1890</v>
      </c>
      <c r="J846" s="53" t="s">
        <v>1891</v>
      </c>
      <c r="K846" s="52">
        <v>-8737</v>
      </c>
      <c r="L846" s="52" t="s">
        <v>1892</v>
      </c>
      <c r="M846" s="53" t="s">
        <v>1496</v>
      </c>
      <c r="N846" s="53"/>
      <c r="O846" s="54" t="s">
        <v>2649</v>
      </c>
      <c r="P846" s="54" t="s">
        <v>319</v>
      </c>
    </row>
    <row r="847" spans="1:16" ht="13.5" thickBot="1" x14ac:dyDescent="0.25">
      <c r="A847" s="43" t="str">
        <f t="shared" si="78"/>
        <v> BBS 46 </v>
      </c>
      <c r="B847" s="5" t="str">
        <f t="shared" si="79"/>
        <v>I</v>
      </c>
      <c r="C847" s="43">
        <f t="shared" si="80"/>
        <v>22765.368999999999</v>
      </c>
      <c r="D847" s="21" t="str">
        <f t="shared" si="81"/>
        <v>vis</v>
      </c>
      <c r="E847" s="51">
        <f>VLOOKUP(C847,Active!C$21:E$974,3,FALSE)</f>
        <v>-8734.7850772999718</v>
      </c>
      <c r="F847" s="5" t="s">
        <v>1317</v>
      </c>
      <c r="G847" s="21" t="str">
        <f t="shared" si="82"/>
        <v>22765.369</v>
      </c>
      <c r="H847" s="43">
        <f t="shared" si="83"/>
        <v>-8735</v>
      </c>
      <c r="I847" s="52" t="s">
        <v>1893</v>
      </c>
      <c r="J847" s="53" t="s">
        <v>1894</v>
      </c>
      <c r="K847" s="52">
        <v>-8735</v>
      </c>
      <c r="L847" s="52" t="s">
        <v>1895</v>
      </c>
      <c r="M847" s="53" t="s">
        <v>1496</v>
      </c>
      <c r="N847" s="53"/>
      <c r="O847" s="54" t="s">
        <v>2649</v>
      </c>
      <c r="P847" s="54" t="s">
        <v>319</v>
      </c>
    </row>
    <row r="848" spans="1:16" ht="13.5" thickBot="1" x14ac:dyDescent="0.25">
      <c r="A848" s="43" t="str">
        <f t="shared" si="78"/>
        <v> BBS 46 </v>
      </c>
      <c r="B848" s="5" t="str">
        <f t="shared" si="79"/>
        <v>I</v>
      </c>
      <c r="C848" s="43">
        <f t="shared" si="80"/>
        <v>22837.671999999999</v>
      </c>
      <c r="D848" s="21" t="str">
        <f t="shared" si="81"/>
        <v>vis</v>
      </c>
      <c r="E848" s="51">
        <f>VLOOKUP(C848,Active!C$21:E$974,3,FALSE)</f>
        <v>-8705.7832231435641</v>
      </c>
      <c r="F848" s="5" t="s">
        <v>1317</v>
      </c>
      <c r="G848" s="21" t="str">
        <f t="shared" si="82"/>
        <v>22837.672</v>
      </c>
      <c r="H848" s="43">
        <f t="shared" si="83"/>
        <v>-8706</v>
      </c>
      <c r="I848" s="52" t="s">
        <v>1896</v>
      </c>
      <c r="J848" s="53" t="s">
        <v>1897</v>
      </c>
      <c r="K848" s="52">
        <v>-8706</v>
      </c>
      <c r="L848" s="52" t="s">
        <v>1883</v>
      </c>
      <c r="M848" s="53" t="s">
        <v>1496</v>
      </c>
      <c r="N848" s="53"/>
      <c r="O848" s="54" t="s">
        <v>2649</v>
      </c>
      <c r="P848" s="54" t="s">
        <v>319</v>
      </c>
    </row>
    <row r="849" spans="1:16" ht="13.5" thickBot="1" x14ac:dyDescent="0.25">
      <c r="A849" s="43" t="str">
        <f t="shared" si="78"/>
        <v> MVS 8.192 </v>
      </c>
      <c r="B849" s="5" t="str">
        <f t="shared" si="79"/>
        <v>I</v>
      </c>
      <c r="C849" s="43">
        <f t="shared" si="80"/>
        <v>22847.653999999999</v>
      </c>
      <c r="D849" s="21" t="str">
        <f t="shared" si="81"/>
        <v>vis</v>
      </c>
      <c r="E849" s="51">
        <f>VLOOKUP(C849,Active!C$21:E$974,3,FALSE)</f>
        <v>-8701.7792882004869</v>
      </c>
      <c r="F849" s="5" t="s">
        <v>1317</v>
      </c>
      <c r="G849" s="21" t="str">
        <f t="shared" si="82"/>
        <v>22847.654</v>
      </c>
      <c r="H849" s="43">
        <f t="shared" si="83"/>
        <v>-8702</v>
      </c>
      <c r="I849" s="52" t="s">
        <v>1898</v>
      </c>
      <c r="J849" s="53" t="s">
        <v>1899</v>
      </c>
      <c r="K849" s="52">
        <v>-8702</v>
      </c>
      <c r="L849" s="52" t="s">
        <v>1900</v>
      </c>
      <c r="M849" s="53" t="s">
        <v>1496</v>
      </c>
      <c r="N849" s="53"/>
      <c r="O849" s="54" t="s">
        <v>3248</v>
      </c>
      <c r="P849" s="54" t="s">
        <v>3847</v>
      </c>
    </row>
    <row r="850" spans="1:16" ht="13.5" thickBot="1" x14ac:dyDescent="0.25">
      <c r="A850" s="43" t="str">
        <f t="shared" si="78"/>
        <v> PASP 93.465 </v>
      </c>
      <c r="B850" s="5" t="str">
        <f t="shared" si="79"/>
        <v>I</v>
      </c>
      <c r="C850" s="43">
        <f t="shared" si="80"/>
        <v>22857.632000000001</v>
      </c>
      <c r="D850" s="21" t="str">
        <f t="shared" si="81"/>
        <v>vis</v>
      </c>
      <c r="E850" s="51">
        <f>VLOOKUP(C850,Active!C$21:E$974,3,FALSE)</f>
        <v>-8697.7769577194176</v>
      </c>
      <c r="F850" s="5" t="s">
        <v>1317</v>
      </c>
      <c r="G850" s="21" t="str">
        <f t="shared" si="82"/>
        <v>22857.632</v>
      </c>
      <c r="H850" s="43">
        <f t="shared" si="83"/>
        <v>-8698</v>
      </c>
      <c r="I850" s="52" t="s">
        <v>1901</v>
      </c>
      <c r="J850" s="53" t="s">
        <v>1902</v>
      </c>
      <c r="K850" s="52">
        <v>-8698</v>
      </c>
      <c r="L850" s="52" t="s">
        <v>1903</v>
      </c>
      <c r="M850" s="53" t="s">
        <v>1496</v>
      </c>
      <c r="N850" s="53" t="s">
        <v>106</v>
      </c>
      <c r="O850" s="54" t="s">
        <v>3352</v>
      </c>
      <c r="P850" s="54" t="s">
        <v>3200</v>
      </c>
    </row>
    <row r="851" spans="1:16" ht="13.5" thickBot="1" x14ac:dyDescent="0.25">
      <c r="A851" s="43" t="str">
        <f t="shared" si="78"/>
        <v> BBS 46 </v>
      </c>
      <c r="B851" s="5" t="str">
        <f t="shared" si="79"/>
        <v>I</v>
      </c>
      <c r="C851" s="43">
        <f t="shared" si="80"/>
        <v>22867.597000000002</v>
      </c>
      <c r="D851" s="21" t="str">
        <f t="shared" si="81"/>
        <v>vis</v>
      </c>
      <c r="E851" s="51">
        <f>VLOOKUP(C851,Active!C$21:E$974,3,FALSE)</f>
        <v>-8693.779841739879</v>
      </c>
      <c r="F851" s="5" t="s">
        <v>1317</v>
      </c>
      <c r="G851" s="21" t="str">
        <f t="shared" si="82"/>
        <v>22867.597</v>
      </c>
      <c r="H851" s="43">
        <f t="shared" si="83"/>
        <v>-8694</v>
      </c>
      <c r="I851" s="52" t="s">
        <v>1904</v>
      </c>
      <c r="J851" s="53" t="s">
        <v>1905</v>
      </c>
      <c r="K851" s="52">
        <v>-8694</v>
      </c>
      <c r="L851" s="52" t="s">
        <v>1878</v>
      </c>
      <c r="M851" s="53" t="s">
        <v>1496</v>
      </c>
      <c r="N851" s="53"/>
      <c r="O851" s="54" t="s">
        <v>2649</v>
      </c>
      <c r="P851" s="54" t="s">
        <v>319</v>
      </c>
    </row>
    <row r="852" spans="1:16" ht="13.5" thickBot="1" x14ac:dyDescent="0.25">
      <c r="A852" s="43" t="str">
        <f t="shared" si="78"/>
        <v> PASP 93.465 </v>
      </c>
      <c r="B852" s="5" t="str">
        <f t="shared" si="79"/>
        <v>I</v>
      </c>
      <c r="C852" s="43">
        <f t="shared" si="80"/>
        <v>22882.547999999999</v>
      </c>
      <c r="D852" s="21" t="str">
        <f t="shared" si="81"/>
        <v>vis</v>
      </c>
      <c r="E852" s="51">
        <f>VLOOKUP(C852,Active!C$21:E$974,3,FALSE)</f>
        <v>-8687.782763866313</v>
      </c>
      <c r="F852" s="5" t="s">
        <v>1317</v>
      </c>
      <c r="G852" s="21" t="str">
        <f t="shared" si="82"/>
        <v>22882.548</v>
      </c>
      <c r="H852" s="43">
        <f t="shared" si="83"/>
        <v>-8688</v>
      </c>
      <c r="I852" s="52" t="s">
        <v>1906</v>
      </c>
      <c r="J852" s="53" t="s">
        <v>1907</v>
      </c>
      <c r="K852" s="52">
        <v>-8688</v>
      </c>
      <c r="L852" s="52" t="s">
        <v>1908</v>
      </c>
      <c r="M852" s="53" t="s">
        <v>1496</v>
      </c>
      <c r="N852" s="53" t="s">
        <v>106</v>
      </c>
      <c r="O852" s="54" t="s">
        <v>3458</v>
      </c>
      <c r="P852" s="54" t="s">
        <v>3200</v>
      </c>
    </row>
    <row r="853" spans="1:16" ht="13.5" thickBot="1" x14ac:dyDescent="0.25">
      <c r="A853" s="43" t="str">
        <f t="shared" si="78"/>
        <v> AOEB 1 </v>
      </c>
      <c r="B853" s="5" t="str">
        <f t="shared" si="79"/>
        <v>I</v>
      </c>
      <c r="C853" s="43">
        <f t="shared" si="80"/>
        <v>22887.534</v>
      </c>
      <c r="D853" s="21" t="str">
        <f t="shared" si="81"/>
        <v>vis</v>
      </c>
      <c r="E853" s="51">
        <f>VLOOKUP(C853,Active!C$21:E$974,3,FALSE)</f>
        <v>-8685.7828019722856</v>
      </c>
      <c r="F853" s="5" t="s">
        <v>1317</v>
      </c>
      <c r="G853" s="21" t="str">
        <f t="shared" si="82"/>
        <v>22887.534</v>
      </c>
      <c r="H853" s="43">
        <f t="shared" si="83"/>
        <v>-8686</v>
      </c>
      <c r="I853" s="52" t="s">
        <v>1909</v>
      </c>
      <c r="J853" s="53" t="s">
        <v>1910</v>
      </c>
      <c r="K853" s="52">
        <v>-8686</v>
      </c>
      <c r="L853" s="52" t="s">
        <v>1889</v>
      </c>
      <c r="M853" s="53" t="s">
        <v>1496</v>
      </c>
      <c r="N853" s="53"/>
      <c r="O853" s="54" t="s">
        <v>3434</v>
      </c>
      <c r="P853" s="54" t="s">
        <v>3545</v>
      </c>
    </row>
    <row r="854" spans="1:16" ht="13.5" thickBot="1" x14ac:dyDescent="0.25">
      <c r="A854" s="43" t="str">
        <f t="shared" si="78"/>
        <v> AOEB 1 </v>
      </c>
      <c r="B854" s="5" t="str">
        <f t="shared" si="79"/>
        <v>I</v>
      </c>
      <c r="C854" s="43">
        <f t="shared" si="80"/>
        <v>22897.503000000001</v>
      </c>
      <c r="D854" s="21" t="str">
        <f t="shared" si="81"/>
        <v>vis</v>
      </c>
      <c r="E854" s="51">
        <f>VLOOKUP(C854,Active!C$21:E$974,3,FALSE)</f>
        <v>-8681.7840815307372</v>
      </c>
      <c r="F854" s="5" t="s">
        <v>1317</v>
      </c>
      <c r="G854" s="21" t="str">
        <f t="shared" si="82"/>
        <v>22897.503</v>
      </c>
      <c r="H854" s="43">
        <f t="shared" si="83"/>
        <v>-8682</v>
      </c>
      <c r="I854" s="52" t="s">
        <v>1911</v>
      </c>
      <c r="J854" s="53" t="s">
        <v>1912</v>
      </c>
      <c r="K854" s="52">
        <v>-8682</v>
      </c>
      <c r="L854" s="52" t="s">
        <v>1886</v>
      </c>
      <c r="M854" s="53" t="s">
        <v>1496</v>
      </c>
      <c r="N854" s="53"/>
      <c r="O854" s="54" t="s">
        <v>2619</v>
      </c>
      <c r="P854" s="54" t="s">
        <v>3545</v>
      </c>
    </row>
    <row r="855" spans="1:16" ht="13.5" thickBot="1" x14ac:dyDescent="0.25">
      <c r="A855" s="43" t="str">
        <f t="shared" si="78"/>
        <v> AOEB 1 </v>
      </c>
      <c r="B855" s="5" t="str">
        <f t="shared" si="79"/>
        <v>I</v>
      </c>
      <c r="C855" s="43">
        <f t="shared" si="80"/>
        <v>22902.489000000001</v>
      </c>
      <c r="D855" s="21" t="str">
        <f t="shared" si="81"/>
        <v>vis</v>
      </c>
      <c r="E855" s="51">
        <f>VLOOKUP(C855,Active!C$21:E$974,3,FALSE)</f>
        <v>-8679.7841196367099</v>
      </c>
      <c r="F855" s="5" t="s">
        <v>1317</v>
      </c>
      <c r="G855" s="21" t="str">
        <f t="shared" si="82"/>
        <v>22902.489</v>
      </c>
      <c r="H855" s="43">
        <f t="shared" si="83"/>
        <v>-8680</v>
      </c>
      <c r="I855" s="52" t="s">
        <v>1913</v>
      </c>
      <c r="J855" s="53" t="s">
        <v>1914</v>
      </c>
      <c r="K855" s="52">
        <v>-8680</v>
      </c>
      <c r="L855" s="52" t="s">
        <v>1886</v>
      </c>
      <c r="M855" s="53" t="s">
        <v>1496</v>
      </c>
      <c r="N855" s="53"/>
      <c r="O855" s="54" t="s">
        <v>339</v>
      </c>
      <c r="P855" s="54" t="s">
        <v>3545</v>
      </c>
    </row>
    <row r="856" spans="1:16" ht="13.5" thickBot="1" x14ac:dyDescent="0.25">
      <c r="A856" s="43" t="str">
        <f t="shared" si="78"/>
        <v> BBS 48 </v>
      </c>
      <c r="B856" s="5" t="str">
        <f t="shared" si="79"/>
        <v>I</v>
      </c>
      <c r="C856" s="43">
        <f t="shared" si="80"/>
        <v>22922.43</v>
      </c>
      <c r="D856" s="21" t="str">
        <f t="shared" si="81"/>
        <v>vis</v>
      </c>
      <c r="E856" s="51">
        <f>VLOOKUP(C856,Active!C$21:E$974,3,FALSE)</f>
        <v>-8671.7854754071068</v>
      </c>
      <c r="F856" s="5" t="s">
        <v>1317</v>
      </c>
      <c r="G856" s="21" t="str">
        <f t="shared" si="82"/>
        <v>22922.430</v>
      </c>
      <c r="H856" s="43">
        <f t="shared" si="83"/>
        <v>-8672</v>
      </c>
      <c r="I856" s="52" t="s">
        <v>1915</v>
      </c>
      <c r="J856" s="53" t="s">
        <v>1916</v>
      </c>
      <c r="K856" s="52">
        <v>-8672</v>
      </c>
      <c r="L856" s="52" t="s">
        <v>1917</v>
      </c>
      <c r="M856" s="53" t="s">
        <v>1496</v>
      </c>
      <c r="N856" s="53"/>
      <c r="O856" s="54" t="s">
        <v>2649</v>
      </c>
      <c r="P856" s="54" t="s">
        <v>342</v>
      </c>
    </row>
    <row r="857" spans="1:16" ht="13.5" thickBot="1" x14ac:dyDescent="0.25">
      <c r="A857" s="43" t="str">
        <f t="shared" si="78"/>
        <v> BBS 49 </v>
      </c>
      <c r="B857" s="5" t="str">
        <f t="shared" si="79"/>
        <v>I</v>
      </c>
      <c r="C857" s="43">
        <f t="shared" si="80"/>
        <v>22942.376</v>
      </c>
      <c r="D857" s="21" t="str">
        <f t="shared" si="81"/>
        <v>vis</v>
      </c>
      <c r="E857" s="51">
        <f>VLOOKUP(C857,Active!C$21:E$974,3,FALSE)</f>
        <v>-8663.7848255999943</v>
      </c>
      <c r="F857" s="5" t="s">
        <v>1317</v>
      </c>
      <c r="G857" s="21" t="str">
        <f t="shared" si="82"/>
        <v>22942.376</v>
      </c>
      <c r="H857" s="43">
        <f t="shared" si="83"/>
        <v>-8664</v>
      </c>
      <c r="I857" s="52" t="s">
        <v>1918</v>
      </c>
      <c r="J857" s="53" t="s">
        <v>1919</v>
      </c>
      <c r="K857" s="52">
        <v>-8664</v>
      </c>
      <c r="L857" s="52" t="s">
        <v>1895</v>
      </c>
      <c r="M857" s="53" t="s">
        <v>1496</v>
      </c>
      <c r="N857" s="53"/>
      <c r="O857" s="54" t="s">
        <v>345</v>
      </c>
      <c r="P857" s="54" t="s">
        <v>346</v>
      </c>
    </row>
    <row r="858" spans="1:16" ht="13.5" thickBot="1" x14ac:dyDescent="0.25">
      <c r="A858" s="43" t="str">
        <f t="shared" si="78"/>
        <v> BBS 49 </v>
      </c>
      <c r="B858" s="5" t="str">
        <f t="shared" si="79"/>
        <v>I</v>
      </c>
      <c r="C858" s="43">
        <f t="shared" si="80"/>
        <v>22957.33</v>
      </c>
      <c r="D858" s="21" t="str">
        <f t="shared" si="81"/>
        <v>vis</v>
      </c>
      <c r="E858" s="51">
        <f>VLOOKUP(C858,Active!C$21:E$974,3,FALSE)</f>
        <v>-8657.7865443799201</v>
      </c>
      <c r="F858" s="5" t="s">
        <v>1317</v>
      </c>
      <c r="G858" s="21" t="str">
        <f t="shared" si="82"/>
        <v>22957.330</v>
      </c>
      <c r="H858" s="43">
        <f t="shared" si="83"/>
        <v>-8658</v>
      </c>
      <c r="I858" s="52" t="s">
        <v>1920</v>
      </c>
      <c r="J858" s="53" t="s">
        <v>1921</v>
      </c>
      <c r="K858" s="52">
        <v>-8658</v>
      </c>
      <c r="L858" s="52" t="s">
        <v>1922</v>
      </c>
      <c r="M858" s="53" t="s">
        <v>1496</v>
      </c>
      <c r="N858" s="53"/>
      <c r="O858" s="54" t="s">
        <v>345</v>
      </c>
      <c r="P858" s="54" t="s">
        <v>346</v>
      </c>
    </row>
    <row r="859" spans="1:16" ht="13.5" thickBot="1" x14ac:dyDescent="0.25">
      <c r="A859" s="43" t="str">
        <f t="shared" si="78"/>
        <v> BBS 49 </v>
      </c>
      <c r="B859" s="5" t="str">
        <f t="shared" si="79"/>
        <v>I</v>
      </c>
      <c r="C859" s="43">
        <f t="shared" si="80"/>
        <v>22962.312999999998</v>
      </c>
      <c r="D859" s="21" t="str">
        <f t="shared" si="81"/>
        <v>vis</v>
      </c>
      <c r="E859" s="51">
        <f>VLOOKUP(C859,Active!C$21:E$974,3,FALSE)</f>
        <v>-8655.7877858324009</v>
      </c>
      <c r="F859" s="5" t="s">
        <v>1317</v>
      </c>
      <c r="G859" s="21" t="str">
        <f t="shared" si="82"/>
        <v>22962.313</v>
      </c>
      <c r="H859" s="43">
        <f t="shared" si="83"/>
        <v>-8656</v>
      </c>
      <c r="I859" s="52" t="s">
        <v>1923</v>
      </c>
      <c r="J859" s="53" t="s">
        <v>1924</v>
      </c>
      <c r="K859" s="52">
        <v>-8656</v>
      </c>
      <c r="L859" s="52" t="s">
        <v>1925</v>
      </c>
      <c r="M859" s="53" t="s">
        <v>1496</v>
      </c>
      <c r="N859" s="53"/>
      <c r="O859" s="54" t="s">
        <v>345</v>
      </c>
      <c r="P859" s="54" t="s">
        <v>346</v>
      </c>
    </row>
    <row r="860" spans="1:16" ht="13.5" thickBot="1" x14ac:dyDescent="0.25">
      <c r="A860" s="43" t="str">
        <f t="shared" si="78"/>
        <v> BBS 49 </v>
      </c>
      <c r="B860" s="5" t="str">
        <f t="shared" si="79"/>
        <v>I</v>
      </c>
      <c r="C860" s="43">
        <f t="shared" si="80"/>
        <v>23022.151000000002</v>
      </c>
      <c r="D860" s="21" t="str">
        <f t="shared" si="81"/>
        <v>vis</v>
      </c>
      <c r="E860" s="51">
        <f>VLOOKUP(C860,Active!C$21:E$974,3,FALSE)</f>
        <v>-8631.7858364110598</v>
      </c>
      <c r="F860" s="5" t="s">
        <v>1317</v>
      </c>
      <c r="G860" s="21" t="str">
        <f t="shared" si="82"/>
        <v>23022.151</v>
      </c>
      <c r="H860" s="43">
        <f t="shared" si="83"/>
        <v>-8632</v>
      </c>
      <c r="I860" s="52" t="s">
        <v>1926</v>
      </c>
      <c r="J860" s="53" t="s">
        <v>1927</v>
      </c>
      <c r="K860" s="52">
        <v>-8632</v>
      </c>
      <c r="L860" s="52" t="s">
        <v>1928</v>
      </c>
      <c r="M860" s="53" t="s">
        <v>1496</v>
      </c>
      <c r="N860" s="53"/>
      <c r="O860" s="54" t="s">
        <v>345</v>
      </c>
      <c r="P860" s="54" t="s">
        <v>346</v>
      </c>
    </row>
    <row r="861" spans="1:16" ht="13.5" thickBot="1" x14ac:dyDescent="0.25">
      <c r="A861" s="43" t="str">
        <f t="shared" si="78"/>
        <v> BBS 49 </v>
      </c>
      <c r="B861" s="5" t="str">
        <f t="shared" si="79"/>
        <v>I</v>
      </c>
      <c r="C861" s="43">
        <f t="shared" si="80"/>
        <v>23037.117999999999</v>
      </c>
      <c r="D861" s="21" t="str">
        <f t="shared" si="81"/>
        <v>vis</v>
      </c>
      <c r="E861" s="51">
        <f>VLOOKUP(C861,Active!C$21:E$974,3,FALSE)</f>
        <v>-8625.7823406894586</v>
      </c>
      <c r="F861" s="5" t="s">
        <v>1317</v>
      </c>
      <c r="G861" s="21" t="str">
        <f t="shared" si="82"/>
        <v>23037.118</v>
      </c>
      <c r="H861" s="43">
        <f t="shared" si="83"/>
        <v>-8626</v>
      </c>
      <c r="I861" s="52" t="s">
        <v>1929</v>
      </c>
      <c r="J861" s="53" t="s">
        <v>1930</v>
      </c>
      <c r="K861" s="52">
        <v>-8626</v>
      </c>
      <c r="L861" s="52" t="s">
        <v>1931</v>
      </c>
      <c r="M861" s="53" t="s">
        <v>1496</v>
      </c>
      <c r="N861" s="53"/>
      <c r="O861" s="54" t="s">
        <v>345</v>
      </c>
      <c r="P861" s="54" t="s">
        <v>346</v>
      </c>
    </row>
    <row r="862" spans="1:16" ht="13.5" thickBot="1" x14ac:dyDescent="0.25">
      <c r="A862" s="43" t="str">
        <f t="shared" si="78"/>
        <v> BBS 48 </v>
      </c>
      <c r="B862" s="5" t="str">
        <f t="shared" si="79"/>
        <v>I</v>
      </c>
      <c r="C862" s="43">
        <f t="shared" si="80"/>
        <v>23047.044000000002</v>
      </c>
      <c r="D862" s="21" t="str">
        <f t="shared" si="81"/>
        <v>vis</v>
      </c>
      <c r="E862" s="51">
        <f>VLOOKUP(C862,Active!C$21:E$974,3,FALSE)</f>
        <v>-8621.8008682145046</v>
      </c>
      <c r="F862" s="5" t="s">
        <v>1317</v>
      </c>
      <c r="G862" s="21" t="str">
        <f t="shared" si="82"/>
        <v>23047.044</v>
      </c>
      <c r="H862" s="43">
        <f t="shared" si="83"/>
        <v>-8622</v>
      </c>
      <c r="I862" s="52" t="s">
        <v>1932</v>
      </c>
      <c r="J862" s="53" t="s">
        <v>1933</v>
      </c>
      <c r="K862" s="52">
        <v>-8622</v>
      </c>
      <c r="L862" s="52" t="s">
        <v>1934</v>
      </c>
      <c r="M862" s="53" t="s">
        <v>1496</v>
      </c>
      <c r="N862" s="53"/>
      <c r="O862" s="54" t="s">
        <v>2649</v>
      </c>
      <c r="P862" s="54" t="s">
        <v>342</v>
      </c>
    </row>
    <row r="863" spans="1:16" ht="13.5" thickBot="1" x14ac:dyDescent="0.25">
      <c r="A863" s="43" t="str">
        <f t="shared" si="78"/>
        <v> BBS 49 </v>
      </c>
      <c r="B863" s="5" t="str">
        <f t="shared" si="79"/>
        <v>I</v>
      </c>
      <c r="C863" s="43">
        <f t="shared" si="80"/>
        <v>23054.55</v>
      </c>
      <c r="D863" s="21" t="str">
        <f t="shared" si="81"/>
        <v>vis</v>
      </c>
      <c r="E863" s="51">
        <f>VLOOKUP(C863,Active!C$21:E$974,3,FALSE)</f>
        <v>-8618.7900952549044</v>
      </c>
      <c r="F863" s="5" t="s">
        <v>1317</v>
      </c>
      <c r="G863" s="21" t="str">
        <f t="shared" si="82"/>
        <v>23054.5500</v>
      </c>
      <c r="H863" s="43">
        <f t="shared" si="83"/>
        <v>-8619</v>
      </c>
      <c r="I863" s="52" t="s">
        <v>1935</v>
      </c>
      <c r="J863" s="53" t="s">
        <v>1936</v>
      </c>
      <c r="K863" s="52">
        <v>-8619</v>
      </c>
      <c r="L863" s="52" t="s">
        <v>1937</v>
      </c>
      <c r="M863" s="53" t="s">
        <v>1496</v>
      </c>
      <c r="N863" s="53"/>
      <c r="O863" s="54" t="s">
        <v>345</v>
      </c>
      <c r="P863" s="54" t="s">
        <v>346</v>
      </c>
    </row>
    <row r="864" spans="1:16" ht="13.5" thickBot="1" x14ac:dyDescent="0.25">
      <c r="A864" s="43" t="str">
        <f t="shared" si="78"/>
        <v> BBS 49 </v>
      </c>
      <c r="B864" s="5" t="str">
        <f t="shared" si="79"/>
        <v>I</v>
      </c>
      <c r="C864" s="43">
        <f t="shared" si="80"/>
        <v>23079.486000000001</v>
      </c>
      <c r="D864" s="21" t="str">
        <f t="shared" si="81"/>
        <v>vis</v>
      </c>
      <c r="E864" s="51">
        <f>VLOOKUP(C864,Active!C$21:E$974,3,FALSE)</f>
        <v>-8608.7878790917548</v>
      </c>
      <c r="F864" s="5" t="s">
        <v>1317</v>
      </c>
      <c r="G864" s="21" t="str">
        <f t="shared" si="82"/>
        <v>23079.486</v>
      </c>
      <c r="H864" s="43">
        <f t="shared" si="83"/>
        <v>-8609</v>
      </c>
      <c r="I864" s="52" t="s">
        <v>1940</v>
      </c>
      <c r="J864" s="53" t="s">
        <v>1941</v>
      </c>
      <c r="K864" s="52">
        <v>-8609</v>
      </c>
      <c r="L864" s="52" t="s">
        <v>1925</v>
      </c>
      <c r="M864" s="53" t="s">
        <v>1496</v>
      </c>
      <c r="N864" s="53"/>
      <c r="O864" s="54" t="s">
        <v>345</v>
      </c>
      <c r="P864" s="54" t="s">
        <v>346</v>
      </c>
    </row>
    <row r="865" spans="1:16" ht="13.5" thickBot="1" x14ac:dyDescent="0.25">
      <c r="A865" s="43" t="str">
        <f t="shared" si="78"/>
        <v> BBS 49 </v>
      </c>
      <c r="B865" s="5" t="str">
        <f t="shared" si="79"/>
        <v>I</v>
      </c>
      <c r="C865" s="43">
        <f t="shared" si="80"/>
        <v>23099.43</v>
      </c>
      <c r="D865" s="21" t="str">
        <f t="shared" si="81"/>
        <v>vis</v>
      </c>
      <c r="E865" s="51">
        <f>VLOOKUP(C865,Active!C$21:E$974,3,FALSE)</f>
        <v>-8600.7880315156453</v>
      </c>
      <c r="F865" s="5" t="s">
        <v>1317</v>
      </c>
      <c r="G865" s="21" t="str">
        <f t="shared" si="82"/>
        <v>23099.430</v>
      </c>
      <c r="H865" s="43">
        <f t="shared" si="83"/>
        <v>-8601</v>
      </c>
      <c r="I865" s="52" t="s">
        <v>1942</v>
      </c>
      <c r="J865" s="53" t="s">
        <v>1943</v>
      </c>
      <c r="K865" s="52">
        <v>-8601</v>
      </c>
      <c r="L865" s="52" t="s">
        <v>1944</v>
      </c>
      <c r="M865" s="53" t="s">
        <v>1496</v>
      </c>
      <c r="N865" s="53"/>
      <c r="O865" s="54" t="s">
        <v>345</v>
      </c>
      <c r="P865" s="54" t="s">
        <v>346</v>
      </c>
    </row>
    <row r="866" spans="1:16" ht="13.5" thickBot="1" x14ac:dyDescent="0.25">
      <c r="A866" s="43" t="str">
        <f t="shared" si="78"/>
        <v> BBS 52 </v>
      </c>
      <c r="B866" s="5" t="str">
        <f t="shared" si="79"/>
        <v>I</v>
      </c>
      <c r="C866" s="43">
        <f t="shared" si="80"/>
        <v>23144.297999999999</v>
      </c>
      <c r="D866" s="21" t="str">
        <f t="shared" si="81"/>
        <v>vis</v>
      </c>
      <c r="E866" s="51">
        <f>VLOOKUP(C866,Active!C$21:E$974,3,FALSE)</f>
        <v>-8582.7907811624136</v>
      </c>
      <c r="F866" s="5" t="s">
        <v>1317</v>
      </c>
      <c r="G866" s="21" t="str">
        <f t="shared" si="82"/>
        <v>23144.298</v>
      </c>
      <c r="H866" s="43">
        <f t="shared" si="83"/>
        <v>-8583</v>
      </c>
      <c r="I866" s="52" t="s">
        <v>1945</v>
      </c>
      <c r="J866" s="53" t="s">
        <v>1946</v>
      </c>
      <c r="K866" s="52">
        <v>-8583</v>
      </c>
      <c r="L866" s="52" t="s">
        <v>1947</v>
      </c>
      <c r="M866" s="53" t="s">
        <v>1496</v>
      </c>
      <c r="N866" s="53"/>
      <c r="O866" s="54" t="s">
        <v>3816</v>
      </c>
      <c r="P866" s="54" t="s">
        <v>367</v>
      </c>
    </row>
    <row r="867" spans="1:16" ht="13.5" thickBot="1" x14ac:dyDescent="0.25">
      <c r="A867" s="43" t="str">
        <f t="shared" si="78"/>
        <v> BBS 49 </v>
      </c>
      <c r="B867" s="5" t="str">
        <f t="shared" si="79"/>
        <v>I</v>
      </c>
      <c r="C867" s="43">
        <f t="shared" si="80"/>
        <v>23159.258999999998</v>
      </c>
      <c r="D867" s="21" t="str">
        <f t="shared" si="81"/>
        <v>vis</v>
      </c>
      <c r="E867" s="51">
        <f>VLOOKUP(C867,Active!C$21:E$974,3,FALSE)</f>
        <v>-8576.7896921338252</v>
      </c>
      <c r="F867" s="5" t="s">
        <v>1317</v>
      </c>
      <c r="G867" s="21" t="str">
        <f t="shared" si="82"/>
        <v>23159.259</v>
      </c>
      <c r="H867" s="43">
        <f t="shared" si="83"/>
        <v>-8577</v>
      </c>
      <c r="I867" s="52" t="s">
        <v>1948</v>
      </c>
      <c r="J867" s="53" t="s">
        <v>1949</v>
      </c>
      <c r="K867" s="52">
        <v>-8577</v>
      </c>
      <c r="L867" s="52" t="s">
        <v>1950</v>
      </c>
      <c r="M867" s="53" t="s">
        <v>1496</v>
      </c>
      <c r="N867" s="53"/>
      <c r="O867" s="54" t="s">
        <v>345</v>
      </c>
      <c r="P867" s="54" t="s">
        <v>346</v>
      </c>
    </row>
    <row r="868" spans="1:16" ht="13.5" thickBot="1" x14ac:dyDescent="0.25">
      <c r="A868" s="43" t="str">
        <f t="shared" si="78"/>
        <v> BBS 49 </v>
      </c>
      <c r="B868" s="5" t="str">
        <f t="shared" si="79"/>
        <v>I</v>
      </c>
      <c r="C868" s="43">
        <f t="shared" si="80"/>
        <v>23191.682000000001</v>
      </c>
      <c r="D868" s="21" t="str">
        <f t="shared" si="81"/>
        <v>vis</v>
      </c>
      <c r="E868" s="51">
        <f>VLOOKUP(C868,Active!C$21:E$974,3,FALSE)</f>
        <v>-8563.7843242056169</v>
      </c>
      <c r="F868" s="5" t="s">
        <v>1317</v>
      </c>
      <c r="G868" s="21" t="str">
        <f t="shared" si="82"/>
        <v>23191.682</v>
      </c>
      <c r="H868" s="43">
        <f t="shared" si="83"/>
        <v>-8564</v>
      </c>
      <c r="I868" s="52" t="s">
        <v>1951</v>
      </c>
      <c r="J868" s="53" t="s">
        <v>1952</v>
      </c>
      <c r="K868" s="52">
        <v>-8564</v>
      </c>
      <c r="L868" s="52" t="s">
        <v>1886</v>
      </c>
      <c r="M868" s="53" t="s">
        <v>1496</v>
      </c>
      <c r="N868" s="53"/>
      <c r="O868" s="54" t="s">
        <v>345</v>
      </c>
      <c r="P868" s="54" t="s">
        <v>346</v>
      </c>
    </row>
    <row r="869" spans="1:16" ht="13.5" thickBot="1" x14ac:dyDescent="0.25">
      <c r="A869" s="43" t="str">
        <f t="shared" si="78"/>
        <v> PASP 98.1166 </v>
      </c>
      <c r="B869" s="5" t="str">
        <f t="shared" si="79"/>
        <v>I</v>
      </c>
      <c r="C869" s="43">
        <f t="shared" si="80"/>
        <v>23206.633000000002</v>
      </c>
      <c r="D869" s="21" t="str">
        <f t="shared" si="81"/>
        <v>vis</v>
      </c>
      <c r="E869" s="51">
        <f>VLOOKUP(C869,Active!C$21:E$974,3,FALSE)</f>
        <v>-8557.7872463320491</v>
      </c>
      <c r="F869" s="5" t="s">
        <v>1317</v>
      </c>
      <c r="G869" s="21" t="str">
        <f t="shared" si="82"/>
        <v>23206.633</v>
      </c>
      <c r="H869" s="43">
        <f t="shared" si="83"/>
        <v>-8558</v>
      </c>
      <c r="I869" s="52" t="s">
        <v>1953</v>
      </c>
      <c r="J869" s="53" t="s">
        <v>1954</v>
      </c>
      <c r="K869" s="52">
        <v>-8558</v>
      </c>
      <c r="L869" s="52" t="s">
        <v>1955</v>
      </c>
      <c r="M869" s="53" t="s">
        <v>1496</v>
      </c>
      <c r="N869" s="53" t="s">
        <v>106</v>
      </c>
      <c r="O869" s="54" t="s">
        <v>3861</v>
      </c>
      <c r="P869" s="54" t="s">
        <v>3338</v>
      </c>
    </row>
    <row r="870" spans="1:16" ht="13.5" thickBot="1" x14ac:dyDescent="0.25">
      <c r="A870" s="43" t="str">
        <f t="shared" si="78"/>
        <v> BBS 49 </v>
      </c>
      <c r="B870" s="5" t="str">
        <f t="shared" si="79"/>
        <v>I</v>
      </c>
      <c r="C870" s="43">
        <f t="shared" si="80"/>
        <v>23226.563999999998</v>
      </c>
      <c r="D870" s="21" t="str">
        <f t="shared" si="81"/>
        <v>vis</v>
      </c>
      <c r="E870" s="51">
        <f>VLOOKUP(C870,Active!C$21:E$974,3,FALSE)</f>
        <v>-8549.7926132574703</v>
      </c>
      <c r="F870" s="5" t="s">
        <v>1317</v>
      </c>
      <c r="G870" s="21" t="str">
        <f t="shared" si="82"/>
        <v>23226.564</v>
      </c>
      <c r="H870" s="43">
        <f t="shared" si="83"/>
        <v>-8550</v>
      </c>
      <c r="I870" s="52" t="s">
        <v>1956</v>
      </c>
      <c r="J870" s="53" t="s">
        <v>1957</v>
      </c>
      <c r="K870" s="52">
        <v>-8550</v>
      </c>
      <c r="L870" s="52" t="s">
        <v>1958</v>
      </c>
      <c r="M870" s="53" t="s">
        <v>1496</v>
      </c>
      <c r="N870" s="53"/>
      <c r="O870" s="54" t="s">
        <v>345</v>
      </c>
      <c r="P870" s="54" t="s">
        <v>346</v>
      </c>
    </row>
    <row r="871" spans="1:16" ht="13.5" thickBot="1" x14ac:dyDescent="0.25">
      <c r="A871" s="43" t="str">
        <f t="shared" si="78"/>
        <v> PASP 93.465 </v>
      </c>
      <c r="B871" s="5" t="str">
        <f t="shared" si="79"/>
        <v>I</v>
      </c>
      <c r="C871" s="43">
        <f t="shared" si="80"/>
        <v>23241.526000000002</v>
      </c>
      <c r="D871" s="21" t="str">
        <f t="shared" si="81"/>
        <v>vis</v>
      </c>
      <c r="E871" s="51">
        <f>VLOOKUP(C871,Active!C$21:E$974,3,FALSE)</f>
        <v>-8543.7911231133785</v>
      </c>
      <c r="F871" s="5" t="s">
        <v>1317</v>
      </c>
      <c r="G871" s="21" t="str">
        <f t="shared" si="82"/>
        <v>23241.526</v>
      </c>
      <c r="H871" s="43">
        <f t="shared" si="83"/>
        <v>-8544</v>
      </c>
      <c r="I871" s="52" t="s">
        <v>1959</v>
      </c>
      <c r="J871" s="53" t="s">
        <v>1960</v>
      </c>
      <c r="K871" s="52">
        <v>-8544</v>
      </c>
      <c r="L871" s="52" t="s">
        <v>1961</v>
      </c>
      <c r="M871" s="53" t="s">
        <v>1496</v>
      </c>
      <c r="N871" s="53" t="s">
        <v>106</v>
      </c>
      <c r="O871" s="54" t="s">
        <v>3352</v>
      </c>
      <c r="P871" s="54" t="s">
        <v>3200</v>
      </c>
    </row>
    <row r="872" spans="1:16" ht="13.5" thickBot="1" x14ac:dyDescent="0.25">
      <c r="A872" s="43" t="str">
        <f t="shared" si="78"/>
        <v> BBS 52 </v>
      </c>
      <c r="B872" s="5" t="str">
        <f t="shared" si="79"/>
        <v>I</v>
      </c>
      <c r="C872" s="43">
        <f t="shared" si="80"/>
        <v>23246.510999999999</v>
      </c>
      <c r="D872" s="21" t="str">
        <f t="shared" si="81"/>
        <v>vis</v>
      </c>
      <c r="E872" s="51">
        <f>VLOOKUP(C872,Active!C$21:E$974,3,FALSE)</f>
        <v>-8541.7915623348545</v>
      </c>
      <c r="F872" s="5" t="s">
        <v>1317</v>
      </c>
      <c r="G872" s="21" t="str">
        <f t="shared" si="82"/>
        <v>23246.511</v>
      </c>
      <c r="H872" s="43">
        <f t="shared" si="83"/>
        <v>-8542</v>
      </c>
      <c r="I872" s="52" t="s">
        <v>1962</v>
      </c>
      <c r="J872" s="53" t="s">
        <v>1963</v>
      </c>
      <c r="K872" s="52">
        <v>-8542</v>
      </c>
      <c r="L872" s="52" t="s">
        <v>1964</v>
      </c>
      <c r="M872" s="53" t="s">
        <v>1496</v>
      </c>
      <c r="N872" s="53"/>
      <c r="O872" s="54" t="s">
        <v>3816</v>
      </c>
      <c r="P872" s="54" t="s">
        <v>367</v>
      </c>
    </row>
    <row r="873" spans="1:16" ht="13.5" thickBot="1" x14ac:dyDescent="0.25">
      <c r="A873" s="43" t="str">
        <f t="shared" si="78"/>
        <v> BBS 49 </v>
      </c>
      <c r="B873" s="5" t="str">
        <f t="shared" si="79"/>
        <v>I</v>
      </c>
      <c r="C873" s="43">
        <f t="shared" si="80"/>
        <v>23403.561000000002</v>
      </c>
      <c r="D873" s="21" t="str">
        <f t="shared" si="81"/>
        <v>vis</v>
      </c>
      <c r="E873" s="51">
        <f>VLOOKUP(C873,Active!C$21:E$974,3,FALSE)</f>
        <v>-8478.7963727125134</v>
      </c>
      <c r="F873" s="5" t="s">
        <v>1317</v>
      </c>
      <c r="G873" s="21" t="str">
        <f t="shared" si="82"/>
        <v>23403.561</v>
      </c>
      <c r="H873" s="43">
        <f t="shared" si="83"/>
        <v>-8479</v>
      </c>
      <c r="I873" s="52" t="s">
        <v>1965</v>
      </c>
      <c r="J873" s="53" t="s">
        <v>1966</v>
      </c>
      <c r="K873" s="52">
        <v>-8479</v>
      </c>
      <c r="L873" s="52" t="s">
        <v>1967</v>
      </c>
      <c r="M873" s="53" t="s">
        <v>1496</v>
      </c>
      <c r="N873" s="53"/>
      <c r="O873" s="54" t="s">
        <v>345</v>
      </c>
      <c r="P873" s="54" t="s">
        <v>346</v>
      </c>
    </row>
    <row r="874" spans="1:16" ht="13.5" thickBot="1" x14ac:dyDescent="0.25">
      <c r="A874" s="43" t="str">
        <f t="shared" si="78"/>
        <v> PASP 98.1166 </v>
      </c>
      <c r="B874" s="5" t="str">
        <f t="shared" si="79"/>
        <v>I</v>
      </c>
      <c r="C874" s="43">
        <f t="shared" si="80"/>
        <v>23413.539000000001</v>
      </c>
      <c r="D874" s="21" t="str">
        <f t="shared" si="81"/>
        <v>vis</v>
      </c>
      <c r="E874" s="51">
        <f>VLOOKUP(C874,Active!C$21:E$974,3,FALSE)</f>
        <v>-8474.7940422314459</v>
      </c>
      <c r="F874" s="5" t="s">
        <v>1317</v>
      </c>
      <c r="G874" s="21" t="str">
        <f t="shared" si="82"/>
        <v>23413.539</v>
      </c>
      <c r="H874" s="43">
        <f t="shared" si="83"/>
        <v>-8475</v>
      </c>
      <c r="I874" s="52" t="s">
        <v>1969</v>
      </c>
      <c r="J874" s="53" t="s">
        <v>1970</v>
      </c>
      <c r="K874" s="52">
        <v>-8475</v>
      </c>
      <c r="L874" s="52" t="s">
        <v>1971</v>
      </c>
      <c r="M874" s="53" t="s">
        <v>1496</v>
      </c>
      <c r="N874" s="53" t="s">
        <v>106</v>
      </c>
      <c r="O874" s="54" t="s">
        <v>778</v>
      </c>
      <c r="P874" s="54" t="s">
        <v>3338</v>
      </c>
    </row>
    <row r="875" spans="1:16" ht="13.5" thickBot="1" x14ac:dyDescent="0.25">
      <c r="A875" s="43" t="str">
        <f t="shared" si="78"/>
        <v> PASP 98.1166 </v>
      </c>
      <c r="B875" s="5" t="str">
        <f t="shared" si="79"/>
        <v>I</v>
      </c>
      <c r="C875" s="43">
        <f t="shared" si="80"/>
        <v>23483.341</v>
      </c>
      <c r="D875" s="21" t="str">
        <f t="shared" si="81"/>
        <v>vis</v>
      </c>
      <c r="E875" s="51">
        <f>VLOOKUP(C875,Active!C$21:E$974,3,FALSE)</f>
        <v>-8446.7953779460677</v>
      </c>
      <c r="F875" s="5" t="s">
        <v>1317</v>
      </c>
      <c r="G875" s="21" t="str">
        <f t="shared" si="82"/>
        <v>23483.341</v>
      </c>
      <c r="H875" s="43">
        <f t="shared" si="83"/>
        <v>-8447</v>
      </c>
      <c r="I875" s="52" t="s">
        <v>1972</v>
      </c>
      <c r="J875" s="53" t="s">
        <v>1973</v>
      </c>
      <c r="K875" s="52">
        <v>-8447</v>
      </c>
      <c r="L875" s="52" t="s">
        <v>1974</v>
      </c>
      <c r="M875" s="53" t="s">
        <v>1496</v>
      </c>
      <c r="N875" s="53" t="s">
        <v>106</v>
      </c>
      <c r="O875" s="54" t="s">
        <v>3861</v>
      </c>
      <c r="P875" s="54" t="s">
        <v>3338</v>
      </c>
    </row>
    <row r="876" spans="1:16" ht="13.5" thickBot="1" x14ac:dyDescent="0.25">
      <c r="A876" s="43" t="str">
        <f t="shared" si="78"/>
        <v> PASP 93.465 </v>
      </c>
      <c r="B876" s="5" t="str">
        <f t="shared" si="79"/>
        <v>I</v>
      </c>
      <c r="C876" s="43">
        <f t="shared" si="80"/>
        <v>23498.304</v>
      </c>
      <c r="D876" s="21" t="str">
        <f t="shared" si="81"/>
        <v>vis</v>
      </c>
      <c r="E876" s="51">
        <f>VLOOKUP(C876,Active!C$21:E$974,3,FALSE)</f>
        <v>-8440.7934866864762</v>
      </c>
      <c r="F876" s="5" t="s">
        <v>1317</v>
      </c>
      <c r="G876" s="21" t="str">
        <f t="shared" si="82"/>
        <v>23498.304</v>
      </c>
      <c r="H876" s="43">
        <f t="shared" si="83"/>
        <v>-8441</v>
      </c>
      <c r="I876" s="52" t="s">
        <v>1975</v>
      </c>
      <c r="J876" s="53" t="s">
        <v>1976</v>
      </c>
      <c r="K876" s="52">
        <v>-8441</v>
      </c>
      <c r="L876" s="52" t="s">
        <v>1977</v>
      </c>
      <c r="M876" s="53" t="s">
        <v>1496</v>
      </c>
      <c r="N876" s="53" t="s">
        <v>106</v>
      </c>
      <c r="O876" s="54" t="s">
        <v>3352</v>
      </c>
      <c r="P876" s="54" t="s">
        <v>3200</v>
      </c>
    </row>
    <row r="877" spans="1:16" ht="13.5" thickBot="1" x14ac:dyDescent="0.25">
      <c r="A877" s="43" t="str">
        <f t="shared" si="78"/>
        <v> AOEB 1 </v>
      </c>
      <c r="B877" s="5" t="str">
        <f t="shared" si="79"/>
        <v>I</v>
      </c>
      <c r="C877" s="43">
        <f t="shared" si="80"/>
        <v>23605.494999999999</v>
      </c>
      <c r="D877" s="21" t="str">
        <f t="shared" si="81"/>
        <v>vis</v>
      </c>
      <c r="E877" s="51">
        <f>VLOOKUP(C877,Active!C$21:E$974,3,FALSE)</f>
        <v>-8397.7975148889072</v>
      </c>
      <c r="F877" s="5" t="s">
        <v>1317</v>
      </c>
      <c r="G877" s="21" t="str">
        <f t="shared" si="82"/>
        <v>23605.495</v>
      </c>
      <c r="H877" s="43">
        <f t="shared" si="83"/>
        <v>-8398</v>
      </c>
      <c r="I877" s="52" t="s">
        <v>1978</v>
      </c>
      <c r="J877" s="53" t="s">
        <v>1979</v>
      </c>
      <c r="K877" s="52">
        <v>-8398</v>
      </c>
      <c r="L877" s="52" t="s">
        <v>1980</v>
      </c>
      <c r="M877" s="53" t="s">
        <v>1496</v>
      </c>
      <c r="N877" s="53"/>
      <c r="O877" s="54" t="s">
        <v>3428</v>
      </c>
      <c r="P877" s="54" t="s">
        <v>3545</v>
      </c>
    </row>
    <row r="878" spans="1:16" ht="13.5" thickBot="1" x14ac:dyDescent="0.25">
      <c r="A878" s="43" t="str">
        <f t="shared" si="78"/>
        <v> AOEB 1 </v>
      </c>
      <c r="B878" s="5" t="str">
        <f t="shared" si="79"/>
        <v>I</v>
      </c>
      <c r="C878" s="43">
        <f t="shared" si="80"/>
        <v>23610.48</v>
      </c>
      <c r="D878" s="21" t="str">
        <f t="shared" si="81"/>
        <v>vis</v>
      </c>
      <c r="E878" s="51">
        <f>VLOOKUP(C878,Active!C$21:E$974,3,FALSE)</f>
        <v>-8395.7979541103814</v>
      </c>
      <c r="F878" s="5" t="s">
        <v>1317</v>
      </c>
      <c r="G878" s="21" t="str">
        <f t="shared" si="82"/>
        <v>23610.480</v>
      </c>
      <c r="H878" s="43">
        <f t="shared" si="83"/>
        <v>-8396</v>
      </c>
      <c r="I878" s="52" t="s">
        <v>1981</v>
      </c>
      <c r="J878" s="53" t="s">
        <v>1982</v>
      </c>
      <c r="K878" s="52">
        <v>-8396</v>
      </c>
      <c r="L878" s="52" t="s">
        <v>1983</v>
      </c>
      <c r="M878" s="53" t="s">
        <v>1496</v>
      </c>
      <c r="N878" s="53"/>
      <c r="O878" s="54" t="s">
        <v>3867</v>
      </c>
      <c r="P878" s="54" t="s">
        <v>3545</v>
      </c>
    </row>
    <row r="879" spans="1:16" ht="13.5" thickBot="1" x14ac:dyDescent="0.25">
      <c r="A879" s="43" t="str">
        <f t="shared" si="78"/>
        <v> PASP 93.465 </v>
      </c>
      <c r="B879" s="5" t="str">
        <f t="shared" si="79"/>
        <v>I</v>
      </c>
      <c r="C879" s="43">
        <f t="shared" si="80"/>
        <v>23615.469000000001</v>
      </c>
      <c r="D879" s="21" t="str">
        <f t="shared" si="81"/>
        <v>vis</v>
      </c>
      <c r="E879" s="51">
        <f>VLOOKUP(C879,Active!C$21:E$974,3,FALSE)</f>
        <v>-8393.7967888698477</v>
      </c>
      <c r="F879" s="5" t="s">
        <v>1317</v>
      </c>
      <c r="G879" s="21" t="str">
        <f t="shared" si="82"/>
        <v>23615.469</v>
      </c>
      <c r="H879" s="43">
        <f t="shared" si="83"/>
        <v>-8394</v>
      </c>
      <c r="I879" s="52" t="s">
        <v>1984</v>
      </c>
      <c r="J879" s="53" t="s">
        <v>1985</v>
      </c>
      <c r="K879" s="52">
        <v>-8394</v>
      </c>
      <c r="L879" s="52" t="s">
        <v>1986</v>
      </c>
      <c r="M879" s="53" t="s">
        <v>1496</v>
      </c>
      <c r="N879" s="53" t="s">
        <v>106</v>
      </c>
      <c r="O879" s="54" t="s">
        <v>3352</v>
      </c>
      <c r="P879" s="54" t="s">
        <v>3200</v>
      </c>
    </row>
    <row r="880" spans="1:16" ht="13.5" thickBot="1" x14ac:dyDescent="0.25">
      <c r="A880" s="43" t="str">
        <f t="shared" si="78"/>
        <v> AOEB 1 </v>
      </c>
      <c r="B880" s="5" t="str">
        <f t="shared" si="79"/>
        <v>I</v>
      </c>
      <c r="C880" s="43">
        <f t="shared" si="80"/>
        <v>23675.292000000001</v>
      </c>
      <c r="D880" s="21" t="str">
        <f t="shared" si="81"/>
        <v>vis</v>
      </c>
      <c r="E880" s="51">
        <f>VLOOKUP(C880,Active!C$21:E$974,3,FALSE)</f>
        <v>-8369.8008561810402</v>
      </c>
      <c r="F880" s="5" t="s">
        <v>1317</v>
      </c>
      <c r="G880" s="21" t="str">
        <f t="shared" si="82"/>
        <v>23675.292</v>
      </c>
      <c r="H880" s="43">
        <f t="shared" si="83"/>
        <v>-8370</v>
      </c>
      <c r="I880" s="52" t="s">
        <v>1987</v>
      </c>
      <c r="J880" s="53" t="s">
        <v>1988</v>
      </c>
      <c r="K880" s="52">
        <v>-8370</v>
      </c>
      <c r="L880" s="52" t="s">
        <v>1934</v>
      </c>
      <c r="M880" s="53" t="s">
        <v>1496</v>
      </c>
      <c r="N880" s="53"/>
      <c r="O880" s="54" t="s">
        <v>3867</v>
      </c>
      <c r="P880" s="54" t="s">
        <v>3545</v>
      </c>
    </row>
    <row r="881" spans="1:16" ht="13.5" thickBot="1" x14ac:dyDescent="0.25">
      <c r="A881" s="43" t="str">
        <f t="shared" si="78"/>
        <v> PASP 93.465 </v>
      </c>
      <c r="B881" s="5" t="str">
        <f t="shared" si="79"/>
        <v>I</v>
      </c>
      <c r="C881" s="43">
        <f t="shared" si="80"/>
        <v>23725.154999999999</v>
      </c>
      <c r="D881" s="21" t="str">
        <f t="shared" si="81"/>
        <v>vis</v>
      </c>
      <c r="E881" s="51">
        <f>VLOOKUP(C881,Active!C$21:E$974,3,FALSE)</f>
        <v>-8349.8000338942602</v>
      </c>
      <c r="F881" s="5" t="s">
        <v>1317</v>
      </c>
      <c r="G881" s="21" t="str">
        <f t="shared" si="82"/>
        <v>23725.155</v>
      </c>
      <c r="H881" s="43">
        <f t="shared" si="83"/>
        <v>-8350</v>
      </c>
      <c r="I881" s="52" t="s">
        <v>1989</v>
      </c>
      <c r="J881" s="53" t="s">
        <v>1990</v>
      </c>
      <c r="K881" s="52">
        <v>-8350</v>
      </c>
      <c r="L881" s="52" t="s">
        <v>1991</v>
      </c>
      <c r="M881" s="53" t="s">
        <v>1496</v>
      </c>
      <c r="N881" s="53" t="s">
        <v>106</v>
      </c>
      <c r="O881" s="54" t="s">
        <v>3352</v>
      </c>
      <c r="P881" s="54" t="s">
        <v>3200</v>
      </c>
    </row>
    <row r="882" spans="1:16" ht="13.5" thickBot="1" x14ac:dyDescent="0.25">
      <c r="A882" s="43" t="str">
        <f t="shared" si="78"/>
        <v> PASP 93.465 </v>
      </c>
      <c r="B882" s="5" t="str">
        <f t="shared" si="79"/>
        <v>I</v>
      </c>
      <c r="C882" s="43">
        <f t="shared" si="80"/>
        <v>23730.124</v>
      </c>
      <c r="D882" s="21" t="str">
        <f t="shared" si="81"/>
        <v>vis</v>
      </c>
      <c r="E882" s="51">
        <f>VLOOKUP(C882,Active!C$21:E$974,3,FALSE)</f>
        <v>-8347.8068909637714</v>
      </c>
      <c r="F882" s="5" t="s">
        <v>1317</v>
      </c>
      <c r="G882" s="21" t="str">
        <f t="shared" si="82"/>
        <v>23730.124</v>
      </c>
      <c r="H882" s="43">
        <f t="shared" si="83"/>
        <v>-8348</v>
      </c>
      <c r="I882" s="52" t="s">
        <v>1992</v>
      </c>
      <c r="J882" s="53" t="s">
        <v>1993</v>
      </c>
      <c r="K882" s="52">
        <v>-8348</v>
      </c>
      <c r="L882" s="52" t="s">
        <v>1994</v>
      </c>
      <c r="M882" s="53" t="s">
        <v>1496</v>
      </c>
      <c r="N882" s="53" t="s">
        <v>106</v>
      </c>
      <c r="O882" s="54" t="s">
        <v>3352</v>
      </c>
      <c r="P882" s="54" t="s">
        <v>3200</v>
      </c>
    </row>
    <row r="883" spans="1:16" ht="13.5" thickBot="1" x14ac:dyDescent="0.25">
      <c r="A883" s="43" t="str">
        <f t="shared" si="78"/>
        <v> BBS 51 </v>
      </c>
      <c r="B883" s="5" t="str">
        <f t="shared" si="79"/>
        <v>I</v>
      </c>
      <c r="C883" s="43">
        <f t="shared" si="80"/>
        <v>23847.309000000001</v>
      </c>
      <c r="D883" s="21" t="str">
        <f t="shared" si="81"/>
        <v>vis</v>
      </c>
      <c r="E883" s="51">
        <f>VLOOKUP(C883,Active!C$21:E$974,3,FALSE)</f>
        <v>-8300.8021708370979</v>
      </c>
      <c r="F883" s="5" t="s">
        <v>1317</v>
      </c>
      <c r="G883" s="21" t="str">
        <f t="shared" si="82"/>
        <v>23847.309</v>
      </c>
      <c r="H883" s="43">
        <f t="shared" si="83"/>
        <v>-8301</v>
      </c>
      <c r="I883" s="52" t="s">
        <v>1995</v>
      </c>
      <c r="J883" s="53" t="s">
        <v>1996</v>
      </c>
      <c r="K883" s="52">
        <v>-8301</v>
      </c>
      <c r="L883" s="52" t="s">
        <v>1997</v>
      </c>
      <c r="M883" s="53" t="s">
        <v>1496</v>
      </c>
      <c r="N883" s="53"/>
      <c r="O883" s="54" t="s">
        <v>2649</v>
      </c>
      <c r="P883" s="54" t="s">
        <v>408</v>
      </c>
    </row>
    <row r="884" spans="1:16" ht="13.5" thickBot="1" x14ac:dyDescent="0.25">
      <c r="A884" s="43" t="str">
        <f t="shared" si="78"/>
        <v> BBS 52 </v>
      </c>
      <c r="B884" s="5" t="str">
        <f t="shared" si="79"/>
        <v>I</v>
      </c>
      <c r="C884" s="43">
        <f t="shared" si="80"/>
        <v>23934.566999999999</v>
      </c>
      <c r="D884" s="21" t="str">
        <f t="shared" si="81"/>
        <v>vis</v>
      </c>
      <c r="E884" s="51">
        <f>VLOOKUP(C884,Active!C$21:E$974,3,FALSE)</f>
        <v>-8265.8016343451145</v>
      </c>
      <c r="F884" s="5" t="s">
        <v>1317</v>
      </c>
      <c r="G884" s="21" t="str">
        <f t="shared" si="82"/>
        <v>23934.567</v>
      </c>
      <c r="H884" s="43">
        <f t="shared" si="83"/>
        <v>-8266</v>
      </c>
      <c r="I884" s="52" t="s">
        <v>1998</v>
      </c>
      <c r="J884" s="53" t="s">
        <v>1999</v>
      </c>
      <c r="K884" s="52">
        <v>-8266</v>
      </c>
      <c r="L884" s="52" t="s">
        <v>2000</v>
      </c>
      <c r="M884" s="53" t="s">
        <v>1496</v>
      </c>
      <c r="N884" s="53"/>
      <c r="O884" s="54" t="s">
        <v>345</v>
      </c>
      <c r="P884" s="54" t="s">
        <v>367</v>
      </c>
    </row>
    <row r="885" spans="1:16" ht="13.5" thickBot="1" x14ac:dyDescent="0.25">
      <c r="A885" s="43" t="str">
        <f t="shared" si="78"/>
        <v> BBS 52 </v>
      </c>
      <c r="B885" s="5" t="str">
        <f t="shared" si="79"/>
        <v>I</v>
      </c>
      <c r="C885" s="43">
        <f t="shared" si="80"/>
        <v>23944.537</v>
      </c>
      <c r="D885" s="21" t="str">
        <f t="shared" si="81"/>
        <v>vis</v>
      </c>
      <c r="E885" s="51">
        <f>VLOOKUP(C885,Active!C$21:E$974,3,FALSE)</f>
        <v>-8261.8025127880646</v>
      </c>
      <c r="F885" s="5" t="s">
        <v>1317</v>
      </c>
      <c r="G885" s="21" t="str">
        <f t="shared" si="82"/>
        <v>23944.537</v>
      </c>
      <c r="H885" s="43">
        <f t="shared" si="83"/>
        <v>-8262</v>
      </c>
      <c r="I885" s="52" t="s">
        <v>2001</v>
      </c>
      <c r="J885" s="53" t="s">
        <v>2002</v>
      </c>
      <c r="K885" s="52">
        <v>-8262</v>
      </c>
      <c r="L885" s="52" t="s">
        <v>2003</v>
      </c>
      <c r="M885" s="53" t="s">
        <v>1496</v>
      </c>
      <c r="N885" s="53"/>
      <c r="O885" s="54" t="s">
        <v>2649</v>
      </c>
      <c r="P885" s="54" t="s">
        <v>367</v>
      </c>
    </row>
    <row r="886" spans="1:16" ht="13.5" thickBot="1" x14ac:dyDescent="0.25">
      <c r="A886" s="43" t="str">
        <f t="shared" si="78"/>
        <v> BBS 52 </v>
      </c>
      <c r="B886" s="5" t="str">
        <f t="shared" si="79"/>
        <v>I</v>
      </c>
      <c r="C886" s="43">
        <f t="shared" si="80"/>
        <v>23979.434000000001</v>
      </c>
      <c r="D886" s="21" t="str">
        <f t="shared" si="81"/>
        <v>vis</v>
      </c>
      <c r="E886" s="51">
        <f>VLOOKUP(C886,Active!C$21:E$974,3,FALSE)</f>
        <v>-8247.8047851073843</v>
      </c>
      <c r="F886" s="5" t="s">
        <v>1317</v>
      </c>
      <c r="G886" s="21" t="str">
        <f t="shared" si="82"/>
        <v>23979.434</v>
      </c>
      <c r="H886" s="43">
        <f t="shared" si="83"/>
        <v>-8248</v>
      </c>
      <c r="I886" s="52" t="s">
        <v>2004</v>
      </c>
      <c r="J886" s="53" t="s">
        <v>2005</v>
      </c>
      <c r="K886" s="52">
        <v>-8248</v>
      </c>
      <c r="L886" s="52" t="s">
        <v>2006</v>
      </c>
      <c r="M886" s="53" t="s">
        <v>1496</v>
      </c>
      <c r="N886" s="53"/>
      <c r="O886" s="54" t="s">
        <v>345</v>
      </c>
      <c r="P886" s="54" t="s">
        <v>367</v>
      </c>
    </row>
    <row r="887" spans="1:16" ht="13.5" thickBot="1" x14ac:dyDescent="0.25">
      <c r="A887" s="43" t="str">
        <f t="shared" si="78"/>
        <v> BBS 52 </v>
      </c>
      <c r="B887" s="5" t="str">
        <f t="shared" si="79"/>
        <v>I</v>
      </c>
      <c r="C887" s="43">
        <f t="shared" si="80"/>
        <v>24049.237000000001</v>
      </c>
      <c r="D887" s="21" t="str">
        <f t="shared" si="81"/>
        <v>vis</v>
      </c>
      <c r="E887" s="51">
        <f>VLOOKUP(C887,Active!C$21:E$974,3,FALSE)</f>
        <v>-8219.8057197065045</v>
      </c>
      <c r="F887" s="5" t="s">
        <v>1317</v>
      </c>
      <c r="G887" s="21" t="str">
        <f t="shared" si="82"/>
        <v>24049.237</v>
      </c>
      <c r="H887" s="43">
        <f t="shared" si="83"/>
        <v>-8220</v>
      </c>
      <c r="I887" s="52" t="s">
        <v>2007</v>
      </c>
      <c r="J887" s="53" t="s">
        <v>2008</v>
      </c>
      <c r="K887" s="52">
        <v>-8220</v>
      </c>
      <c r="L887" s="52" t="s">
        <v>2009</v>
      </c>
      <c r="M887" s="53" t="s">
        <v>1496</v>
      </c>
      <c r="N887" s="53"/>
      <c r="O887" s="54" t="s">
        <v>345</v>
      </c>
      <c r="P887" s="54" t="s">
        <v>367</v>
      </c>
    </row>
    <row r="888" spans="1:16" ht="13.5" thickBot="1" x14ac:dyDescent="0.25">
      <c r="A888" s="43" t="str">
        <f t="shared" si="78"/>
        <v> BBS 52 </v>
      </c>
      <c r="B888" s="5" t="str">
        <f t="shared" si="79"/>
        <v>I</v>
      </c>
      <c r="C888" s="43">
        <f t="shared" si="80"/>
        <v>24069.178</v>
      </c>
      <c r="D888" s="21" t="str">
        <f t="shared" si="81"/>
        <v>vis</v>
      </c>
      <c r="E888" s="51">
        <f>VLOOKUP(C888,Active!C$21:E$974,3,FALSE)</f>
        <v>-8211.8070754769014</v>
      </c>
      <c r="F888" s="5" t="s">
        <v>1317</v>
      </c>
      <c r="G888" s="21" t="str">
        <f t="shared" si="82"/>
        <v>24069.178</v>
      </c>
      <c r="H888" s="43">
        <f t="shared" si="83"/>
        <v>-8212</v>
      </c>
      <c r="I888" s="52" t="s">
        <v>2010</v>
      </c>
      <c r="J888" s="53" t="s">
        <v>2011</v>
      </c>
      <c r="K888" s="52">
        <v>-8212</v>
      </c>
      <c r="L888" s="52" t="s">
        <v>1994</v>
      </c>
      <c r="M888" s="53" t="s">
        <v>1496</v>
      </c>
      <c r="N888" s="53"/>
      <c r="O888" s="54" t="s">
        <v>2649</v>
      </c>
      <c r="P888" s="54" t="s">
        <v>367</v>
      </c>
    </row>
    <row r="889" spans="1:16" ht="13.5" thickBot="1" x14ac:dyDescent="0.25">
      <c r="A889" s="43" t="str">
        <f t="shared" si="78"/>
        <v> MVS 9.80 </v>
      </c>
      <c r="B889" s="5" t="str">
        <f t="shared" si="79"/>
        <v>I</v>
      </c>
      <c r="C889" s="43">
        <f t="shared" si="80"/>
        <v>24084.134999999998</v>
      </c>
      <c r="D889" s="21" t="str">
        <f t="shared" si="81"/>
        <v>vis</v>
      </c>
      <c r="E889" s="51">
        <f>VLOOKUP(C889,Active!C$21:E$974,3,FALSE)</f>
        <v>-8205.8075909103227</v>
      </c>
      <c r="F889" s="5" t="s">
        <v>1317</v>
      </c>
      <c r="G889" s="21" t="str">
        <f t="shared" si="82"/>
        <v>24084.135</v>
      </c>
      <c r="H889" s="43">
        <f t="shared" si="83"/>
        <v>-8206</v>
      </c>
      <c r="I889" s="52" t="s">
        <v>2012</v>
      </c>
      <c r="J889" s="53" t="s">
        <v>2013</v>
      </c>
      <c r="K889" s="52">
        <v>-8206</v>
      </c>
      <c r="L889" s="52" t="s">
        <v>2014</v>
      </c>
      <c r="M889" s="53" t="s">
        <v>1496</v>
      </c>
      <c r="N889" s="53"/>
      <c r="O889" s="54" t="s">
        <v>3248</v>
      </c>
      <c r="P889" s="54" t="s">
        <v>421</v>
      </c>
    </row>
    <row r="890" spans="1:16" ht="13.5" thickBot="1" x14ac:dyDescent="0.25">
      <c r="A890" s="43" t="str">
        <f t="shared" si="78"/>
        <v> MVS 9.80 </v>
      </c>
      <c r="B890" s="5" t="str">
        <f t="shared" si="79"/>
        <v>I</v>
      </c>
      <c r="C890" s="43">
        <f t="shared" si="80"/>
        <v>24106.575000000001</v>
      </c>
      <c r="D890" s="21" t="str">
        <f t="shared" si="81"/>
        <v>vis</v>
      </c>
      <c r="E890" s="51">
        <f>VLOOKUP(C890,Active!C$21:E$974,3,FALSE)</f>
        <v>-8196.8065590406932</v>
      </c>
      <c r="F890" s="5" t="s">
        <v>1317</v>
      </c>
      <c r="G890" s="21" t="str">
        <f t="shared" si="82"/>
        <v>24106.5750</v>
      </c>
      <c r="H890" s="43">
        <f t="shared" si="83"/>
        <v>-8197</v>
      </c>
      <c r="I890" s="52" t="s">
        <v>2015</v>
      </c>
      <c r="J890" s="53" t="s">
        <v>2016</v>
      </c>
      <c r="K890" s="52">
        <v>-8197</v>
      </c>
      <c r="L890" s="52" t="s">
        <v>2017</v>
      </c>
      <c r="M890" s="53" t="s">
        <v>1496</v>
      </c>
      <c r="N890" s="53"/>
      <c r="O890" s="54" t="s">
        <v>424</v>
      </c>
      <c r="P890" s="54" t="s">
        <v>421</v>
      </c>
    </row>
    <row r="891" spans="1:16" ht="13.5" thickBot="1" x14ac:dyDescent="0.25">
      <c r="A891" s="43" t="str">
        <f t="shared" si="78"/>
        <v> BBS 52 </v>
      </c>
      <c r="B891" s="5" t="str">
        <f t="shared" si="79"/>
        <v>I</v>
      </c>
      <c r="C891" s="43">
        <f t="shared" si="80"/>
        <v>24171.392</v>
      </c>
      <c r="D891" s="21" t="str">
        <f t="shared" si="81"/>
        <v>vis</v>
      </c>
      <c r="E891" s="51">
        <f>VLOOKUP(C891,Active!C$21:E$974,3,FALSE)</f>
        <v>-8170.8074555338399</v>
      </c>
      <c r="F891" s="5" t="s">
        <v>1317</v>
      </c>
      <c r="G891" s="21" t="str">
        <f t="shared" si="82"/>
        <v>24171.392</v>
      </c>
      <c r="H891" s="43">
        <f t="shared" si="83"/>
        <v>-8171</v>
      </c>
      <c r="I891" s="52" t="s">
        <v>2020</v>
      </c>
      <c r="J891" s="53" t="s">
        <v>2021</v>
      </c>
      <c r="K891" s="52">
        <v>-8171</v>
      </c>
      <c r="L891" s="52" t="s">
        <v>2014</v>
      </c>
      <c r="M891" s="53" t="s">
        <v>1496</v>
      </c>
      <c r="N891" s="53"/>
      <c r="O891" s="54" t="s">
        <v>2649</v>
      </c>
      <c r="P891" s="54" t="s">
        <v>367</v>
      </c>
    </row>
    <row r="892" spans="1:16" ht="13.5" thickBot="1" x14ac:dyDescent="0.25">
      <c r="A892" s="43" t="str">
        <f t="shared" si="78"/>
        <v>IBVS 2707 </v>
      </c>
      <c r="B892" s="5" t="str">
        <f t="shared" si="79"/>
        <v>I</v>
      </c>
      <c r="C892" s="43">
        <f t="shared" si="80"/>
        <v>24201.313999999998</v>
      </c>
      <c r="D892" s="21" t="str">
        <f t="shared" si="81"/>
        <v>vis</v>
      </c>
      <c r="E892" s="51" t="e">
        <f>VLOOKUP(C892,Active!C$21:E$974,3,FALSE)</f>
        <v>#N/A</v>
      </c>
      <c r="F892" s="5" t="s">
        <v>1317</v>
      </c>
      <c r="G892" s="21" t="str">
        <f t="shared" si="82"/>
        <v>24201.314</v>
      </c>
      <c r="H892" s="43">
        <f t="shared" si="83"/>
        <v>-8159</v>
      </c>
      <c r="I892" s="52" t="s">
        <v>2024</v>
      </c>
      <c r="J892" s="53" t="s">
        <v>2025</v>
      </c>
      <c r="K892" s="52">
        <v>-8159</v>
      </c>
      <c r="L892" s="52" t="s">
        <v>2026</v>
      </c>
      <c r="M892" s="53" t="s">
        <v>1496</v>
      </c>
      <c r="N892" s="53" t="s">
        <v>106</v>
      </c>
      <c r="O892" s="54" t="s">
        <v>3352</v>
      </c>
      <c r="P892" s="55" t="s">
        <v>430</v>
      </c>
    </row>
    <row r="893" spans="1:16" ht="13.5" thickBot="1" x14ac:dyDescent="0.25">
      <c r="A893" s="43" t="str">
        <f t="shared" si="78"/>
        <v> BBS 52 </v>
      </c>
      <c r="B893" s="5" t="str">
        <f t="shared" si="79"/>
        <v>I</v>
      </c>
      <c r="C893" s="43">
        <f t="shared" si="80"/>
        <v>24450.600999999999</v>
      </c>
      <c r="D893" s="21" t="str">
        <f t="shared" si="81"/>
        <v>vis</v>
      </c>
      <c r="E893" s="51">
        <f>VLOOKUP(C893,Active!C$21:E$974,3,FALSE)</f>
        <v>-8058.8123972768281</v>
      </c>
      <c r="F893" s="5" t="s">
        <v>1317</v>
      </c>
      <c r="G893" s="21" t="str">
        <f t="shared" si="82"/>
        <v>24450.601</v>
      </c>
      <c r="H893" s="43">
        <f t="shared" si="83"/>
        <v>-8059</v>
      </c>
      <c r="I893" s="52" t="s">
        <v>2027</v>
      </c>
      <c r="J893" s="53" t="s">
        <v>2028</v>
      </c>
      <c r="K893" s="52">
        <v>-8059</v>
      </c>
      <c r="L893" s="52" t="s">
        <v>2029</v>
      </c>
      <c r="M893" s="53" t="s">
        <v>1496</v>
      </c>
      <c r="N893" s="53"/>
      <c r="O893" s="54" t="s">
        <v>667</v>
      </c>
      <c r="P893" s="54" t="s">
        <v>367</v>
      </c>
    </row>
    <row r="894" spans="1:16" ht="13.5" thickBot="1" x14ac:dyDescent="0.25">
      <c r="A894" s="43" t="str">
        <f t="shared" si="78"/>
        <v> BBS 52 </v>
      </c>
      <c r="B894" s="5" t="str">
        <f t="shared" si="79"/>
        <v>I</v>
      </c>
      <c r="C894" s="43">
        <f t="shared" si="80"/>
        <v>24535.37</v>
      </c>
      <c r="D894" s="21" t="str">
        <f t="shared" si="81"/>
        <v>vis</v>
      </c>
      <c r="E894" s="51">
        <f>VLOOKUP(C894,Active!C$21:E$974,3,FALSE)</f>
        <v>-8024.8102372698486</v>
      </c>
      <c r="F894" s="5" t="s">
        <v>1317</v>
      </c>
      <c r="G894" s="21" t="str">
        <f t="shared" si="82"/>
        <v>24535.370</v>
      </c>
      <c r="H894" s="43">
        <f t="shared" si="83"/>
        <v>-8025</v>
      </c>
      <c r="I894" s="52" t="s">
        <v>2030</v>
      </c>
      <c r="J894" s="53" t="s">
        <v>2031</v>
      </c>
      <c r="K894" s="52">
        <v>-8025</v>
      </c>
      <c r="L894" s="52" t="s">
        <v>2032</v>
      </c>
      <c r="M894" s="53" t="s">
        <v>1496</v>
      </c>
      <c r="N894" s="53"/>
      <c r="O894" s="54" t="s">
        <v>2649</v>
      </c>
      <c r="P894" s="54" t="s">
        <v>367</v>
      </c>
    </row>
    <row r="895" spans="1:16" ht="13.5" thickBot="1" x14ac:dyDescent="0.25">
      <c r="A895" s="43" t="str">
        <f t="shared" si="78"/>
        <v> AOEB 1 </v>
      </c>
      <c r="B895" s="5" t="str">
        <f t="shared" si="79"/>
        <v>I</v>
      </c>
      <c r="C895" s="43">
        <f t="shared" si="80"/>
        <v>24550.330999999998</v>
      </c>
      <c r="D895" s="21" t="str">
        <f t="shared" si="81"/>
        <v>vis</v>
      </c>
      <c r="E895" s="51">
        <f>VLOOKUP(C895,Active!C$21:E$974,3,FALSE)</f>
        <v>-8018.8091482412601</v>
      </c>
      <c r="F895" s="5" t="s">
        <v>1317</v>
      </c>
      <c r="G895" s="21" t="str">
        <f t="shared" si="82"/>
        <v>24550.331</v>
      </c>
      <c r="H895" s="43">
        <f t="shared" si="83"/>
        <v>-8019</v>
      </c>
      <c r="I895" s="52" t="s">
        <v>2035</v>
      </c>
      <c r="J895" s="53" t="s">
        <v>2036</v>
      </c>
      <c r="K895" s="52">
        <v>-8019</v>
      </c>
      <c r="L895" s="52" t="s">
        <v>2037</v>
      </c>
      <c r="M895" s="53" t="s">
        <v>1496</v>
      </c>
      <c r="N895" s="53"/>
      <c r="O895" s="54" t="s">
        <v>437</v>
      </c>
      <c r="P895" s="54" t="s">
        <v>3545</v>
      </c>
    </row>
    <row r="896" spans="1:16" ht="13.5" thickBot="1" x14ac:dyDescent="0.25">
      <c r="A896" s="43" t="str">
        <f t="shared" si="78"/>
        <v> BBS 52 </v>
      </c>
      <c r="B896" s="5" t="str">
        <f t="shared" si="79"/>
        <v>II</v>
      </c>
      <c r="C896" s="43">
        <f t="shared" si="80"/>
        <v>24646.521000000001</v>
      </c>
      <c r="D896" s="21" t="str">
        <f t="shared" si="81"/>
        <v>vis</v>
      </c>
      <c r="E896" s="51">
        <f>VLOOKUP(C896,Active!C$21:E$974,3,FALSE)</f>
        <v>-7980.2258480835208</v>
      </c>
      <c r="F896" s="5" t="s">
        <v>1317</v>
      </c>
      <c r="G896" s="21" t="str">
        <f t="shared" si="82"/>
        <v>24646.521</v>
      </c>
      <c r="H896" s="43">
        <f t="shared" si="83"/>
        <v>-7980.5</v>
      </c>
      <c r="I896" s="52" t="s">
        <v>2038</v>
      </c>
      <c r="J896" s="53" t="s">
        <v>2039</v>
      </c>
      <c r="K896" s="52">
        <v>-7980.5</v>
      </c>
      <c r="L896" s="52" t="s">
        <v>2040</v>
      </c>
      <c r="M896" s="53" t="s">
        <v>1496</v>
      </c>
      <c r="N896" s="53"/>
      <c r="O896" s="54" t="s">
        <v>2628</v>
      </c>
      <c r="P896" s="54" t="s">
        <v>367</v>
      </c>
    </row>
    <row r="897" spans="1:16" ht="13.5" thickBot="1" x14ac:dyDescent="0.25">
      <c r="A897" s="43" t="str">
        <f t="shared" si="78"/>
        <v> BBS 53 </v>
      </c>
      <c r="B897" s="5" t="str">
        <f t="shared" si="79"/>
        <v>I</v>
      </c>
      <c r="C897" s="43">
        <f t="shared" si="80"/>
        <v>24804.603999999999</v>
      </c>
      <c r="D897" s="21" t="str">
        <f t="shared" si="81"/>
        <v>vis</v>
      </c>
      <c r="E897" s="51">
        <f>VLOOKUP(C897,Active!C$21:E$974,3,FALSE)</f>
        <v>-7916.816306147397</v>
      </c>
      <c r="F897" s="5" t="s">
        <v>1317</v>
      </c>
      <c r="G897" s="21" t="str">
        <f t="shared" si="82"/>
        <v>24804.604</v>
      </c>
      <c r="H897" s="43">
        <f t="shared" si="83"/>
        <v>-7917</v>
      </c>
      <c r="I897" s="52" t="s">
        <v>2041</v>
      </c>
      <c r="J897" s="53" t="s">
        <v>2042</v>
      </c>
      <c r="K897" s="52">
        <v>-7917</v>
      </c>
      <c r="L897" s="52" t="s">
        <v>2043</v>
      </c>
      <c r="M897" s="53" t="s">
        <v>1496</v>
      </c>
      <c r="N897" s="53"/>
      <c r="O897" s="54" t="s">
        <v>345</v>
      </c>
      <c r="P897" s="54" t="s">
        <v>442</v>
      </c>
    </row>
    <row r="898" spans="1:16" ht="13.5" thickBot="1" x14ac:dyDescent="0.25">
      <c r="A898" s="43" t="str">
        <f t="shared" si="78"/>
        <v> BBS 54 </v>
      </c>
      <c r="B898" s="5" t="str">
        <f t="shared" si="79"/>
        <v>I</v>
      </c>
      <c r="C898" s="43">
        <f t="shared" si="80"/>
        <v>24909.22</v>
      </c>
      <c r="D898" s="21" t="str">
        <f t="shared" si="81"/>
        <v>vis</v>
      </c>
      <c r="E898" s="51">
        <f>VLOOKUP(C898,Active!C$21:E$974,3,FALSE)</f>
        <v>-7874.8532067680217</v>
      </c>
      <c r="F898" s="5" t="s">
        <v>1317</v>
      </c>
      <c r="G898" s="21" t="str">
        <f t="shared" si="82"/>
        <v>24909.220</v>
      </c>
      <c r="H898" s="43">
        <f t="shared" si="83"/>
        <v>-7875</v>
      </c>
      <c r="I898" s="52" t="s">
        <v>2045</v>
      </c>
      <c r="J898" s="53" t="s">
        <v>2046</v>
      </c>
      <c r="K898" s="52">
        <v>-7875</v>
      </c>
      <c r="L898" s="52" t="s">
        <v>2047</v>
      </c>
      <c r="M898" s="53" t="s">
        <v>1496</v>
      </c>
      <c r="N898" s="53"/>
      <c r="O898" s="54" t="s">
        <v>345</v>
      </c>
      <c r="P898" s="54" t="s">
        <v>445</v>
      </c>
    </row>
    <row r="899" spans="1:16" ht="13.5" thickBot="1" x14ac:dyDescent="0.25">
      <c r="A899" s="43" t="str">
        <f t="shared" si="78"/>
        <v> BBS 53 </v>
      </c>
      <c r="B899" s="5" t="str">
        <f t="shared" si="79"/>
        <v>I</v>
      </c>
      <c r="C899" s="43">
        <f t="shared" si="80"/>
        <v>24934.248</v>
      </c>
      <c r="D899" s="21" t="str">
        <f t="shared" si="81"/>
        <v>vis</v>
      </c>
      <c r="E899" s="51">
        <f>VLOOKUP(C899,Active!C$21:E$974,3,FALSE)</f>
        <v>-7864.8140879786697</v>
      </c>
      <c r="F899" s="5" t="s">
        <v>1317</v>
      </c>
      <c r="G899" s="21" t="str">
        <f t="shared" si="82"/>
        <v>24934.248</v>
      </c>
      <c r="H899" s="43">
        <f t="shared" si="83"/>
        <v>-7865</v>
      </c>
      <c r="I899" s="52" t="s">
        <v>2048</v>
      </c>
      <c r="J899" s="53" t="s">
        <v>2049</v>
      </c>
      <c r="K899" s="52">
        <v>-7865</v>
      </c>
      <c r="L899" s="52" t="s">
        <v>2050</v>
      </c>
      <c r="M899" s="53" t="s">
        <v>1496</v>
      </c>
      <c r="N899" s="53"/>
      <c r="O899" s="54" t="s">
        <v>667</v>
      </c>
      <c r="P899" s="54" t="s">
        <v>442</v>
      </c>
    </row>
    <row r="900" spans="1:16" ht="13.5" thickBot="1" x14ac:dyDescent="0.25">
      <c r="A900" s="43" t="str">
        <f t="shared" si="78"/>
        <v>IBVS 2707 </v>
      </c>
      <c r="B900" s="5" t="str">
        <f t="shared" si="79"/>
        <v>I</v>
      </c>
      <c r="C900" s="43">
        <f t="shared" si="80"/>
        <v>25031.473999999998</v>
      </c>
      <c r="D900" s="21" t="str">
        <f t="shared" si="81"/>
        <v>vis</v>
      </c>
      <c r="E900" s="51" t="e">
        <f>VLOOKUP(C900,Active!C$21:E$974,3,FALSE)</f>
        <v>#N/A</v>
      </c>
      <c r="F900" s="5" t="s">
        <v>1317</v>
      </c>
      <c r="G900" s="21" t="str">
        <f t="shared" si="82"/>
        <v>25031.474</v>
      </c>
      <c r="H900" s="43">
        <f t="shared" si="83"/>
        <v>-7826</v>
      </c>
      <c r="I900" s="52" t="s">
        <v>2051</v>
      </c>
      <c r="J900" s="53" t="s">
        <v>2052</v>
      </c>
      <c r="K900" s="52">
        <v>-7826</v>
      </c>
      <c r="L900" s="52" t="s">
        <v>2053</v>
      </c>
      <c r="M900" s="53" t="s">
        <v>1496</v>
      </c>
      <c r="N900" s="53" t="s">
        <v>106</v>
      </c>
      <c r="O900" s="54" t="s">
        <v>451</v>
      </c>
      <c r="P900" s="55" t="s">
        <v>430</v>
      </c>
    </row>
    <row r="901" spans="1:16" ht="13.5" thickBot="1" x14ac:dyDescent="0.25">
      <c r="A901" s="43" t="str">
        <f t="shared" si="78"/>
        <v> MVS 9.163 </v>
      </c>
      <c r="B901" s="5" t="str">
        <f t="shared" si="79"/>
        <v>I</v>
      </c>
      <c r="C901" s="43">
        <f t="shared" si="80"/>
        <v>25183.530999999999</v>
      </c>
      <c r="D901" s="21" t="str">
        <f t="shared" si="81"/>
        <v>vis</v>
      </c>
      <c r="E901" s="51">
        <f>VLOOKUP(C901,Active!C$21:E$974,3,FALSE)</f>
        <v>-7764.8228122408427</v>
      </c>
      <c r="F901" s="5" t="s">
        <v>1317</v>
      </c>
      <c r="G901" s="21" t="str">
        <f t="shared" si="82"/>
        <v>25183.531</v>
      </c>
      <c r="H901" s="43">
        <f t="shared" si="83"/>
        <v>-7765</v>
      </c>
      <c r="I901" s="52" t="s">
        <v>2054</v>
      </c>
      <c r="J901" s="53" t="s">
        <v>2055</v>
      </c>
      <c r="K901" s="52">
        <v>-7765</v>
      </c>
      <c r="L901" s="52" t="s">
        <v>2056</v>
      </c>
      <c r="M901" s="53" t="s">
        <v>1496</v>
      </c>
      <c r="N901" s="53"/>
      <c r="O901" s="54" t="s">
        <v>3248</v>
      </c>
      <c r="P901" s="54" t="s">
        <v>454</v>
      </c>
    </row>
    <row r="902" spans="1:16" ht="13.5" thickBot="1" x14ac:dyDescent="0.25">
      <c r="A902" s="43" t="str">
        <f t="shared" si="78"/>
        <v> MVS 9.163 </v>
      </c>
      <c r="B902" s="5" t="str">
        <f t="shared" si="79"/>
        <v>I</v>
      </c>
      <c r="C902" s="43">
        <f t="shared" si="80"/>
        <v>25278.2641</v>
      </c>
      <c r="D902" s="21" t="str">
        <f t="shared" si="81"/>
        <v>vis</v>
      </c>
      <c r="E902" s="51">
        <f>VLOOKUP(C902,Active!C$21:E$974,3,FALSE)</f>
        <v>-7726.8238972582758</v>
      </c>
      <c r="F902" s="5" t="s">
        <v>1317</v>
      </c>
      <c r="G902" s="21" t="str">
        <f t="shared" si="82"/>
        <v>25278.2641</v>
      </c>
      <c r="H902" s="43">
        <f t="shared" si="83"/>
        <v>-7727</v>
      </c>
      <c r="I902" s="52" t="s">
        <v>2059</v>
      </c>
      <c r="J902" s="53" t="s">
        <v>2060</v>
      </c>
      <c r="K902" s="52">
        <v>-7727</v>
      </c>
      <c r="L902" s="52" t="s">
        <v>2061</v>
      </c>
      <c r="M902" s="53" t="s">
        <v>1496</v>
      </c>
      <c r="N902" s="53"/>
      <c r="O902" s="54" t="s">
        <v>3248</v>
      </c>
      <c r="P902" s="54" t="s">
        <v>454</v>
      </c>
    </row>
    <row r="903" spans="1:16" ht="13.5" thickBot="1" x14ac:dyDescent="0.25">
      <c r="A903" s="43" t="str">
        <f t="shared" si="78"/>
        <v> BBS 54 </v>
      </c>
      <c r="B903" s="5" t="str">
        <f t="shared" si="79"/>
        <v>I</v>
      </c>
      <c r="C903" s="43">
        <f t="shared" si="80"/>
        <v>25325.63</v>
      </c>
      <c r="D903" s="21" t="str">
        <f t="shared" si="81"/>
        <v>vis</v>
      </c>
      <c r="E903" s="51">
        <f>VLOOKUP(C903,Active!C$21:E$974,3,FALSE)</f>
        <v>-7707.8247004920686</v>
      </c>
      <c r="F903" s="5" t="s">
        <v>1317</v>
      </c>
      <c r="G903" s="21" t="str">
        <f t="shared" si="82"/>
        <v>25325.630</v>
      </c>
      <c r="H903" s="43">
        <f t="shared" si="83"/>
        <v>-7708</v>
      </c>
      <c r="I903" s="52" t="s">
        <v>2064</v>
      </c>
      <c r="J903" s="53" t="s">
        <v>2065</v>
      </c>
      <c r="K903" s="52">
        <v>-7708</v>
      </c>
      <c r="L903" s="52" t="s">
        <v>2066</v>
      </c>
      <c r="M903" s="53" t="s">
        <v>1496</v>
      </c>
      <c r="N903" s="53"/>
      <c r="O903" s="54" t="s">
        <v>2649</v>
      </c>
      <c r="P903" s="54" t="s">
        <v>445</v>
      </c>
    </row>
    <row r="904" spans="1:16" ht="13.5" thickBot="1" x14ac:dyDescent="0.25">
      <c r="A904" s="43" t="str">
        <f t="shared" si="78"/>
        <v> MVS 9.163 </v>
      </c>
      <c r="B904" s="5" t="str">
        <f t="shared" si="79"/>
        <v>I</v>
      </c>
      <c r="C904" s="43">
        <f t="shared" si="80"/>
        <v>25400.416000000001</v>
      </c>
      <c r="D904" s="21" t="str">
        <f t="shared" si="81"/>
        <v>vis</v>
      </c>
      <c r="E904" s="51">
        <f>VLOOKUP(C904,Active!C$21:E$974,3,FALSE)</f>
        <v>-7677.8268765436678</v>
      </c>
      <c r="F904" s="5" t="s">
        <v>1317</v>
      </c>
      <c r="G904" s="21" t="str">
        <f t="shared" si="82"/>
        <v>25400.416</v>
      </c>
      <c r="H904" s="43">
        <f t="shared" si="83"/>
        <v>-7678</v>
      </c>
      <c r="I904" s="52" t="s">
        <v>2068</v>
      </c>
      <c r="J904" s="53" t="s">
        <v>2069</v>
      </c>
      <c r="K904" s="52">
        <v>-7678</v>
      </c>
      <c r="L904" s="52" t="s">
        <v>2070</v>
      </c>
      <c r="M904" s="53" t="s">
        <v>1496</v>
      </c>
      <c r="N904" s="53"/>
      <c r="O904" s="54" t="s">
        <v>3248</v>
      </c>
      <c r="P904" s="54" t="s">
        <v>454</v>
      </c>
    </row>
    <row r="905" spans="1:16" ht="13.5" thickBot="1" x14ac:dyDescent="0.25">
      <c r="A905" s="43" t="str">
        <f t="shared" si="78"/>
        <v> MVS 9.163 </v>
      </c>
      <c r="B905" s="5" t="str">
        <f t="shared" si="79"/>
        <v>I</v>
      </c>
      <c r="C905" s="43">
        <f t="shared" si="80"/>
        <v>25425.3465</v>
      </c>
      <c r="D905" s="21" t="str">
        <f t="shared" si="81"/>
        <v>vis</v>
      </c>
      <c r="E905" s="51">
        <f>VLOOKUP(C905,Active!C$21:E$974,3,FALSE)</f>
        <v>-7667.8268665157811</v>
      </c>
      <c r="F905" s="5" t="s">
        <v>1317</v>
      </c>
      <c r="G905" s="21" t="str">
        <f t="shared" si="82"/>
        <v>25425.3465</v>
      </c>
      <c r="H905" s="43">
        <f t="shared" si="83"/>
        <v>-7668</v>
      </c>
      <c r="I905" s="52" t="s">
        <v>2073</v>
      </c>
      <c r="J905" s="53" t="s">
        <v>2074</v>
      </c>
      <c r="K905" s="52">
        <v>-7668</v>
      </c>
      <c r="L905" s="52" t="s">
        <v>2075</v>
      </c>
      <c r="M905" s="53" t="s">
        <v>1496</v>
      </c>
      <c r="N905" s="53"/>
      <c r="O905" s="54" t="s">
        <v>3248</v>
      </c>
      <c r="P905" s="54" t="s">
        <v>454</v>
      </c>
    </row>
    <row r="906" spans="1:16" ht="13.5" thickBot="1" x14ac:dyDescent="0.25">
      <c r="A906" s="43" t="str">
        <f t="shared" si="78"/>
        <v> BBS 55 </v>
      </c>
      <c r="B906" s="5" t="str">
        <f t="shared" si="79"/>
        <v>I</v>
      </c>
      <c r="C906" s="43">
        <f t="shared" si="80"/>
        <v>25480.192999999999</v>
      </c>
      <c r="D906" s="21" t="str">
        <f t="shared" si="81"/>
        <v>vis</v>
      </c>
      <c r="E906" s="51">
        <f>VLOOKUP(C906,Active!C$21:E$974,3,FALSE)</f>
        <v>-7645.8270851237303</v>
      </c>
      <c r="F906" s="5" t="s">
        <v>1317</v>
      </c>
      <c r="G906" s="21" t="str">
        <f t="shared" si="82"/>
        <v>25480.193</v>
      </c>
      <c r="H906" s="43">
        <f t="shared" si="83"/>
        <v>-7646</v>
      </c>
      <c r="I906" s="52" t="s">
        <v>2076</v>
      </c>
      <c r="J906" s="53" t="s">
        <v>2077</v>
      </c>
      <c r="K906" s="52">
        <v>-7646</v>
      </c>
      <c r="L906" s="52" t="s">
        <v>2078</v>
      </c>
      <c r="M906" s="53" t="s">
        <v>1496</v>
      </c>
      <c r="N906" s="53"/>
      <c r="O906" s="54" t="s">
        <v>2649</v>
      </c>
      <c r="P906" s="54" t="s">
        <v>465</v>
      </c>
    </row>
    <row r="907" spans="1:16" ht="13.5" thickBot="1" x14ac:dyDescent="0.25">
      <c r="A907" s="43" t="str">
        <f t="shared" ref="A907:A970" si="84">P907</f>
        <v> MVS 9.163 </v>
      </c>
      <c r="B907" s="5" t="str">
        <f t="shared" ref="B907:B970" si="85">IF(H907=INT(H907),"I","II")</f>
        <v>I</v>
      </c>
      <c r="C907" s="43">
        <f t="shared" ref="C907:C970" si="86">1*G907</f>
        <v>25502.613000000001</v>
      </c>
      <c r="D907" s="21" t="str">
        <f t="shared" ref="D907:D970" si="87">VLOOKUP(F907,I$1:J$5,2,FALSE)</f>
        <v>vis</v>
      </c>
      <c r="E907" s="51">
        <f>VLOOKUP(C907,Active!C$21:E$974,3,FALSE)</f>
        <v>-7636.8340755641439</v>
      </c>
      <c r="F907" s="5" t="s">
        <v>1317</v>
      </c>
      <c r="G907" s="21" t="str">
        <f t="shared" ref="G907:G970" si="88">MID(I907,3,LEN(I907)-3)</f>
        <v>25502.613</v>
      </c>
      <c r="H907" s="43">
        <f t="shared" ref="H907:H970" si="89">1*K907</f>
        <v>-7637</v>
      </c>
      <c r="I907" s="52" t="s">
        <v>2080</v>
      </c>
      <c r="J907" s="53" t="s">
        <v>2081</v>
      </c>
      <c r="K907" s="52">
        <v>-7637</v>
      </c>
      <c r="L907" s="52" t="s">
        <v>2082</v>
      </c>
      <c r="M907" s="53" t="s">
        <v>1496</v>
      </c>
      <c r="N907" s="53"/>
      <c r="O907" s="54" t="s">
        <v>3248</v>
      </c>
      <c r="P907" s="54" t="s">
        <v>454</v>
      </c>
    </row>
    <row r="908" spans="1:16" ht="13.5" thickBot="1" x14ac:dyDescent="0.25">
      <c r="A908" s="43" t="str">
        <f t="shared" si="84"/>
        <v> BBS 56 </v>
      </c>
      <c r="B908" s="5" t="str">
        <f t="shared" si="85"/>
        <v>I</v>
      </c>
      <c r="C908" s="43">
        <f t="shared" si="86"/>
        <v>25512.585999999999</v>
      </c>
      <c r="D908" s="21" t="str">
        <f t="shared" si="87"/>
        <v>vis</v>
      </c>
      <c r="E908" s="51">
        <f>VLOOKUP(C908,Active!C$21:E$974,3,FALSE)</f>
        <v>-7632.8337506605876</v>
      </c>
      <c r="F908" s="5" t="s">
        <v>1317</v>
      </c>
      <c r="G908" s="21" t="str">
        <f t="shared" si="88"/>
        <v>25512.586</v>
      </c>
      <c r="H908" s="43">
        <f t="shared" si="89"/>
        <v>-7633</v>
      </c>
      <c r="I908" s="52" t="s">
        <v>2085</v>
      </c>
      <c r="J908" s="53" t="s">
        <v>2086</v>
      </c>
      <c r="K908" s="52">
        <v>-7633</v>
      </c>
      <c r="L908" s="52" t="s">
        <v>2082</v>
      </c>
      <c r="M908" s="53" t="s">
        <v>1496</v>
      </c>
      <c r="N908" s="53"/>
      <c r="O908" s="54" t="s">
        <v>2649</v>
      </c>
      <c r="P908" s="54" t="s">
        <v>470</v>
      </c>
    </row>
    <row r="909" spans="1:16" ht="13.5" thickBot="1" x14ac:dyDescent="0.25">
      <c r="A909" s="43" t="str">
        <f t="shared" si="84"/>
        <v> PASP 98.1166 </v>
      </c>
      <c r="B909" s="5" t="str">
        <f t="shared" si="85"/>
        <v>I</v>
      </c>
      <c r="C909" s="43">
        <f t="shared" si="86"/>
        <v>25552.477900000002</v>
      </c>
      <c r="D909" s="21" t="str">
        <f t="shared" si="87"/>
        <v>vis</v>
      </c>
      <c r="E909" s="51">
        <f>VLOOKUP(C909,Active!C$21:E$974,3,FALSE)</f>
        <v>-7616.8324911579102</v>
      </c>
      <c r="F909" s="5" t="s">
        <v>1317</v>
      </c>
      <c r="G909" s="21" t="str">
        <f t="shared" si="88"/>
        <v>25552.4779</v>
      </c>
      <c r="H909" s="43">
        <f t="shared" si="89"/>
        <v>-7617</v>
      </c>
      <c r="I909" s="52" t="s">
        <v>2087</v>
      </c>
      <c r="J909" s="53" t="s">
        <v>2088</v>
      </c>
      <c r="K909" s="52">
        <v>-7617</v>
      </c>
      <c r="L909" s="52" t="s">
        <v>2089</v>
      </c>
      <c r="M909" s="53" t="s">
        <v>1496</v>
      </c>
      <c r="N909" s="53" t="s">
        <v>106</v>
      </c>
      <c r="O909" s="54" t="s">
        <v>3861</v>
      </c>
      <c r="P909" s="54" t="s">
        <v>3338</v>
      </c>
    </row>
    <row r="910" spans="1:16" ht="13.5" thickBot="1" x14ac:dyDescent="0.25">
      <c r="A910" s="43" t="str">
        <f t="shared" si="84"/>
        <v> MVS 9.163 </v>
      </c>
      <c r="B910" s="5" t="str">
        <f t="shared" si="85"/>
        <v>I</v>
      </c>
      <c r="C910" s="43">
        <f t="shared" si="86"/>
        <v>25557.464800000002</v>
      </c>
      <c r="D910" s="21" t="str">
        <f t="shared" si="87"/>
        <v>vis</v>
      </c>
      <c r="E910" s="51">
        <f>VLOOKUP(C910,Active!C$21:E$974,3,FALSE)</f>
        <v>-7614.8321682599308</v>
      </c>
      <c r="F910" s="5" t="s">
        <v>1317</v>
      </c>
      <c r="G910" s="21" t="str">
        <f t="shared" si="88"/>
        <v>25557.4648</v>
      </c>
      <c r="H910" s="43">
        <f t="shared" si="89"/>
        <v>-7615</v>
      </c>
      <c r="I910" s="52" t="s">
        <v>2092</v>
      </c>
      <c r="J910" s="53" t="s">
        <v>2093</v>
      </c>
      <c r="K910" s="52">
        <v>-7615</v>
      </c>
      <c r="L910" s="52" t="s">
        <v>2094</v>
      </c>
      <c r="M910" s="53" t="s">
        <v>1496</v>
      </c>
      <c r="N910" s="53"/>
      <c r="O910" s="54" t="s">
        <v>3248</v>
      </c>
      <c r="P910" s="54" t="s">
        <v>454</v>
      </c>
    </row>
    <row r="911" spans="1:16" ht="13.5" thickBot="1" x14ac:dyDescent="0.25">
      <c r="A911" s="43" t="str">
        <f t="shared" si="84"/>
        <v> PASP 98.1166 </v>
      </c>
      <c r="B911" s="5" t="str">
        <f t="shared" si="85"/>
        <v>I</v>
      </c>
      <c r="C911" s="43">
        <f t="shared" si="86"/>
        <v>25622.2801</v>
      </c>
      <c r="D911" s="21" t="str">
        <f t="shared" si="87"/>
        <v>vis</v>
      </c>
      <c r="E911" s="51">
        <f>VLOOKUP(C911,Active!C$21:E$974,3,FALSE)</f>
        <v>-7588.8337466494322</v>
      </c>
      <c r="F911" s="5" t="s">
        <v>1317</v>
      </c>
      <c r="G911" s="21" t="str">
        <f t="shared" si="88"/>
        <v>25622.2801</v>
      </c>
      <c r="H911" s="43">
        <f t="shared" si="89"/>
        <v>-7589</v>
      </c>
      <c r="I911" s="52" t="s">
        <v>2096</v>
      </c>
      <c r="J911" s="53" t="s">
        <v>2097</v>
      </c>
      <c r="K911" s="52">
        <v>-7589</v>
      </c>
      <c r="L911" s="52" t="s">
        <v>2098</v>
      </c>
      <c r="M911" s="53" t="s">
        <v>1496</v>
      </c>
      <c r="N911" s="53" t="s">
        <v>106</v>
      </c>
      <c r="O911" s="54" t="s">
        <v>3861</v>
      </c>
      <c r="P911" s="54" t="s">
        <v>3338</v>
      </c>
    </row>
    <row r="912" spans="1:16" ht="13.5" thickBot="1" x14ac:dyDescent="0.25">
      <c r="A912" s="43" t="str">
        <f t="shared" si="84"/>
        <v> MVS 9.163 </v>
      </c>
      <c r="B912" s="5" t="str">
        <f t="shared" si="85"/>
        <v>I</v>
      </c>
      <c r="C912" s="43">
        <f t="shared" si="86"/>
        <v>25672.152999999998</v>
      </c>
      <c r="D912" s="21" t="str">
        <f t="shared" si="87"/>
        <v>vis</v>
      </c>
      <c r="E912" s="51">
        <f>VLOOKUP(C912,Active!C$21:E$974,3,FALSE)</f>
        <v>-7568.8289533191819</v>
      </c>
      <c r="F912" s="5" t="s">
        <v>1317</v>
      </c>
      <c r="G912" s="21" t="str">
        <f t="shared" si="88"/>
        <v>25672.153</v>
      </c>
      <c r="H912" s="43">
        <f t="shared" si="89"/>
        <v>-7569</v>
      </c>
      <c r="I912" s="52" t="s">
        <v>2099</v>
      </c>
      <c r="J912" s="53" t="s">
        <v>2100</v>
      </c>
      <c r="K912" s="52">
        <v>-7569</v>
      </c>
      <c r="L912" s="52" t="s">
        <v>2101</v>
      </c>
      <c r="M912" s="53" t="s">
        <v>1496</v>
      </c>
      <c r="N912" s="53"/>
      <c r="O912" s="54" t="s">
        <v>3248</v>
      </c>
      <c r="P912" s="54" t="s">
        <v>454</v>
      </c>
    </row>
    <row r="913" spans="1:16" ht="13.5" thickBot="1" x14ac:dyDescent="0.25">
      <c r="A913" s="43" t="str">
        <f t="shared" si="84"/>
        <v> AOEB 1 </v>
      </c>
      <c r="B913" s="5" t="str">
        <f t="shared" si="85"/>
        <v>I</v>
      </c>
      <c r="C913" s="43">
        <f t="shared" si="86"/>
        <v>25682.136999999999</v>
      </c>
      <c r="D913" s="21" t="str">
        <f t="shared" si="87"/>
        <v>vis</v>
      </c>
      <c r="E913" s="51">
        <f>VLOOKUP(C913,Active!C$21:E$974,3,FALSE)</f>
        <v>-7564.8242161451008</v>
      </c>
      <c r="F913" s="5" t="s">
        <v>1317</v>
      </c>
      <c r="G913" s="21" t="str">
        <f t="shared" si="88"/>
        <v>25682.137</v>
      </c>
      <c r="H913" s="43">
        <f t="shared" si="89"/>
        <v>-7565</v>
      </c>
      <c r="I913" s="52" t="s">
        <v>2102</v>
      </c>
      <c r="J913" s="53" t="s">
        <v>2103</v>
      </c>
      <c r="K913" s="52">
        <v>-7565</v>
      </c>
      <c r="L913" s="52" t="s">
        <v>2104</v>
      </c>
      <c r="M913" s="53" t="s">
        <v>1496</v>
      </c>
      <c r="N913" s="53"/>
      <c r="O913" s="54" t="s">
        <v>2636</v>
      </c>
      <c r="P913" s="54" t="s">
        <v>3545</v>
      </c>
    </row>
    <row r="914" spans="1:16" ht="13.5" thickBot="1" x14ac:dyDescent="0.25">
      <c r="A914" s="43" t="str">
        <f t="shared" si="84"/>
        <v> PASP 98.1166 </v>
      </c>
      <c r="B914" s="5" t="str">
        <f t="shared" si="85"/>
        <v>I</v>
      </c>
      <c r="C914" s="43">
        <f t="shared" si="86"/>
        <v>25709.53</v>
      </c>
      <c r="D914" s="21" t="str">
        <f t="shared" si="87"/>
        <v>vis</v>
      </c>
      <c r="E914" s="51">
        <f>VLOOKUP(C914,Active!C$21:E$974,3,FALSE)</f>
        <v>-7553.8364591930167</v>
      </c>
      <c r="F914" s="5" t="s">
        <v>1317</v>
      </c>
      <c r="G914" s="21" t="str">
        <f t="shared" si="88"/>
        <v>25709.530</v>
      </c>
      <c r="H914" s="43">
        <f t="shared" si="89"/>
        <v>-7554</v>
      </c>
      <c r="I914" s="52" t="s">
        <v>2105</v>
      </c>
      <c r="J914" s="53" t="s">
        <v>2106</v>
      </c>
      <c r="K914" s="52">
        <v>-7554</v>
      </c>
      <c r="L914" s="52" t="s">
        <v>2107</v>
      </c>
      <c r="M914" s="53" t="s">
        <v>1496</v>
      </c>
      <c r="N914" s="53" t="s">
        <v>106</v>
      </c>
      <c r="O914" s="54" t="s">
        <v>3861</v>
      </c>
      <c r="P914" s="54" t="s">
        <v>3338</v>
      </c>
    </row>
    <row r="915" spans="1:16" ht="13.5" thickBot="1" x14ac:dyDescent="0.25">
      <c r="A915" s="43" t="str">
        <f t="shared" si="84"/>
        <v>IBVS 2707 </v>
      </c>
      <c r="B915" s="5" t="str">
        <f t="shared" si="85"/>
        <v>I</v>
      </c>
      <c r="C915" s="43">
        <f t="shared" si="86"/>
        <v>25719.503499999999</v>
      </c>
      <c r="D915" s="21" t="str">
        <f t="shared" si="87"/>
        <v>vis</v>
      </c>
      <c r="E915" s="51" t="e">
        <f>VLOOKUP(C915,Active!C$21:E$974,3,FALSE)</f>
        <v>#N/A</v>
      </c>
      <c r="F915" s="5" t="s">
        <v>1317</v>
      </c>
      <c r="G915" s="21" t="str">
        <f t="shared" si="88"/>
        <v>25719.5035</v>
      </c>
      <c r="H915" s="43">
        <f t="shared" si="89"/>
        <v>-7550</v>
      </c>
      <c r="I915" s="52" t="s">
        <v>2109</v>
      </c>
      <c r="J915" s="53" t="s">
        <v>2110</v>
      </c>
      <c r="K915" s="52">
        <v>-7550</v>
      </c>
      <c r="L915" s="52" t="s">
        <v>2111</v>
      </c>
      <c r="M915" s="53" t="s">
        <v>1496</v>
      </c>
      <c r="N915" s="53" t="s">
        <v>106</v>
      </c>
      <c r="O915" s="54" t="s">
        <v>451</v>
      </c>
      <c r="P915" s="55" t="s">
        <v>430</v>
      </c>
    </row>
    <row r="916" spans="1:16" ht="13.5" thickBot="1" x14ac:dyDescent="0.25">
      <c r="A916" s="43" t="str">
        <f t="shared" si="84"/>
        <v> MVS 9.163 </v>
      </c>
      <c r="B916" s="5" t="str">
        <f t="shared" si="85"/>
        <v>I</v>
      </c>
      <c r="C916" s="43">
        <f t="shared" si="86"/>
        <v>25734.462800000001</v>
      </c>
      <c r="D916" s="21" t="str">
        <f t="shared" si="87"/>
        <v>vis</v>
      </c>
      <c r="E916" s="51">
        <f>VLOOKUP(C916,Active!C$21:E$974,3,FALSE)</f>
        <v>-7543.8355265994733</v>
      </c>
      <c r="F916" s="5" t="s">
        <v>1317</v>
      </c>
      <c r="G916" s="21" t="str">
        <f t="shared" si="88"/>
        <v>25734.4628</v>
      </c>
      <c r="H916" s="43">
        <f t="shared" si="89"/>
        <v>-7544</v>
      </c>
      <c r="I916" s="52" t="s">
        <v>2112</v>
      </c>
      <c r="J916" s="53" t="s">
        <v>2113</v>
      </c>
      <c r="K916" s="52">
        <v>-7544</v>
      </c>
      <c r="L916" s="52" t="s">
        <v>2114</v>
      </c>
      <c r="M916" s="53" t="s">
        <v>1496</v>
      </c>
      <c r="N916" s="53"/>
      <c r="O916" s="54" t="s">
        <v>3248</v>
      </c>
      <c r="P916" s="54" t="s">
        <v>454</v>
      </c>
    </row>
    <row r="917" spans="1:16" ht="13.5" thickBot="1" x14ac:dyDescent="0.25">
      <c r="A917" s="43" t="str">
        <f t="shared" si="84"/>
        <v>IBVS 2707 </v>
      </c>
      <c r="B917" s="5" t="str">
        <f t="shared" si="85"/>
        <v>I</v>
      </c>
      <c r="C917" s="43">
        <f t="shared" si="86"/>
        <v>25881.54</v>
      </c>
      <c r="D917" s="21" t="str">
        <f t="shared" si="87"/>
        <v>vis</v>
      </c>
      <c r="E917" s="51" t="e">
        <f>VLOOKUP(C917,Active!C$21:E$974,3,FALSE)</f>
        <v>#N/A</v>
      </c>
      <c r="F917" s="5" t="s">
        <v>1317</v>
      </c>
      <c r="G917" s="21" t="str">
        <f t="shared" si="88"/>
        <v>25881.540</v>
      </c>
      <c r="H917" s="43">
        <f t="shared" si="89"/>
        <v>-7485</v>
      </c>
      <c r="I917" s="52" t="s">
        <v>2115</v>
      </c>
      <c r="J917" s="53" t="s">
        <v>2116</v>
      </c>
      <c r="K917" s="52">
        <v>-7485</v>
      </c>
      <c r="L917" s="52" t="s">
        <v>2117</v>
      </c>
      <c r="M917" s="53" t="s">
        <v>1496</v>
      </c>
      <c r="N917" s="53" t="s">
        <v>106</v>
      </c>
      <c r="O917" s="54" t="s">
        <v>451</v>
      </c>
      <c r="P917" s="55" t="s">
        <v>430</v>
      </c>
    </row>
    <row r="918" spans="1:16" ht="13.5" thickBot="1" x14ac:dyDescent="0.25">
      <c r="A918" s="43" t="str">
        <f t="shared" si="84"/>
        <v> AOEB 1 </v>
      </c>
      <c r="B918" s="5" t="str">
        <f t="shared" si="85"/>
        <v>I</v>
      </c>
      <c r="C918" s="43">
        <f t="shared" si="86"/>
        <v>25901.486799999999</v>
      </c>
      <c r="D918" s="21" t="str">
        <f t="shared" si="87"/>
        <v>vis</v>
      </c>
      <c r="E918" s="51">
        <f>VLOOKUP(C918,Active!C$21:E$974,3,FALSE)</f>
        <v>-7476.8396109580754</v>
      </c>
      <c r="F918" s="5" t="s">
        <v>1317</v>
      </c>
      <c r="G918" s="21" t="str">
        <f t="shared" si="88"/>
        <v>25901.4868</v>
      </c>
      <c r="H918" s="43">
        <f t="shared" si="89"/>
        <v>-7477</v>
      </c>
      <c r="I918" s="52" t="s">
        <v>2118</v>
      </c>
      <c r="J918" s="53" t="s">
        <v>2119</v>
      </c>
      <c r="K918" s="52">
        <v>-7477</v>
      </c>
      <c r="L918" s="52" t="s">
        <v>2120</v>
      </c>
      <c r="M918" s="53" t="s">
        <v>1496</v>
      </c>
      <c r="N918" s="53"/>
      <c r="O918" s="54" t="s">
        <v>3867</v>
      </c>
      <c r="P918" s="54" t="s">
        <v>3545</v>
      </c>
    </row>
    <row r="919" spans="1:16" ht="13.5" thickBot="1" x14ac:dyDescent="0.25">
      <c r="A919" s="43" t="str">
        <f t="shared" si="84"/>
        <v> AOEB 1 </v>
      </c>
      <c r="B919" s="5" t="str">
        <f t="shared" si="85"/>
        <v>I</v>
      </c>
      <c r="C919" s="43">
        <f t="shared" si="86"/>
        <v>25966.303100000001</v>
      </c>
      <c r="D919" s="21" t="str">
        <f t="shared" si="87"/>
        <v>vis</v>
      </c>
      <c r="E919" s="51">
        <f>VLOOKUP(C919,Active!C$21:E$974,3,FALSE)</f>
        <v>-7450.8407882320735</v>
      </c>
      <c r="F919" s="5" t="s">
        <v>1317</v>
      </c>
      <c r="G919" s="21" t="str">
        <f t="shared" si="88"/>
        <v>25966.3031</v>
      </c>
      <c r="H919" s="43">
        <f t="shared" si="89"/>
        <v>-7451</v>
      </c>
      <c r="I919" s="52" t="s">
        <v>2122</v>
      </c>
      <c r="J919" s="53" t="s">
        <v>2123</v>
      </c>
      <c r="K919" s="52">
        <v>-7451</v>
      </c>
      <c r="L919" s="52" t="s">
        <v>2124</v>
      </c>
      <c r="M919" s="53" t="s">
        <v>1496</v>
      </c>
      <c r="N919" s="53"/>
      <c r="O919" s="54" t="s">
        <v>2619</v>
      </c>
      <c r="P919" s="54" t="s">
        <v>3545</v>
      </c>
    </row>
    <row r="920" spans="1:16" ht="13.5" thickBot="1" x14ac:dyDescent="0.25">
      <c r="A920" s="43" t="str">
        <f t="shared" si="84"/>
        <v> AOEB 1 </v>
      </c>
      <c r="B920" s="5" t="str">
        <f t="shared" si="85"/>
        <v>I</v>
      </c>
      <c r="C920" s="43">
        <f t="shared" si="86"/>
        <v>26068.512999999999</v>
      </c>
      <c r="D920" s="21" t="str">
        <f t="shared" si="87"/>
        <v>vis</v>
      </c>
      <c r="E920" s="51">
        <f>VLOOKUP(C920,Active!C$21:E$974,3,FALSE)</f>
        <v>-7409.8428128625719</v>
      </c>
      <c r="F920" s="5" t="s">
        <v>1317</v>
      </c>
      <c r="G920" s="21" t="str">
        <f t="shared" si="88"/>
        <v>26068.5130</v>
      </c>
      <c r="H920" s="43">
        <f t="shared" si="89"/>
        <v>-7410</v>
      </c>
      <c r="I920" s="52" t="s">
        <v>2125</v>
      </c>
      <c r="J920" s="53" t="s">
        <v>2126</v>
      </c>
      <c r="K920" s="52">
        <v>-7410</v>
      </c>
      <c r="L920" s="52" t="s">
        <v>2127</v>
      </c>
      <c r="M920" s="53" t="s">
        <v>1496</v>
      </c>
      <c r="N920" s="53"/>
      <c r="O920" s="54" t="s">
        <v>2636</v>
      </c>
      <c r="P920" s="54" t="s">
        <v>3545</v>
      </c>
    </row>
    <row r="921" spans="1:16" ht="13.5" thickBot="1" x14ac:dyDescent="0.25">
      <c r="A921" s="43" t="str">
        <f t="shared" si="84"/>
        <v> AOEB 1 </v>
      </c>
      <c r="B921" s="5" t="str">
        <f t="shared" si="85"/>
        <v>I</v>
      </c>
      <c r="C921" s="43">
        <f t="shared" si="86"/>
        <v>26260.4696</v>
      </c>
      <c r="D921" s="21" t="str">
        <f t="shared" si="87"/>
        <v>vis</v>
      </c>
      <c r="E921" s="51">
        <f>VLOOKUP(C921,Active!C$21:E$974,3,FALSE)</f>
        <v>-7332.8460448507303</v>
      </c>
      <c r="F921" s="5" t="s">
        <v>1317</v>
      </c>
      <c r="G921" s="21" t="str">
        <f t="shared" si="88"/>
        <v>26260.4696</v>
      </c>
      <c r="H921" s="43">
        <f t="shared" si="89"/>
        <v>-7333</v>
      </c>
      <c r="I921" s="52" t="s">
        <v>2128</v>
      </c>
      <c r="J921" s="53" t="s">
        <v>2129</v>
      </c>
      <c r="K921" s="52">
        <v>-7333</v>
      </c>
      <c r="L921" s="52" t="s">
        <v>2130</v>
      </c>
      <c r="M921" s="53" t="s">
        <v>1496</v>
      </c>
      <c r="N921" s="53"/>
      <c r="O921" s="54" t="s">
        <v>3867</v>
      </c>
      <c r="P921" s="54" t="s">
        <v>3545</v>
      </c>
    </row>
    <row r="922" spans="1:16" ht="13.5" thickBot="1" x14ac:dyDescent="0.25">
      <c r="A922" s="43" t="str">
        <f t="shared" si="84"/>
        <v> AOEB 1 </v>
      </c>
      <c r="B922" s="5" t="str">
        <f t="shared" si="85"/>
        <v>I</v>
      </c>
      <c r="C922" s="43">
        <f t="shared" si="86"/>
        <v>26270.439399999999</v>
      </c>
      <c r="D922" s="21" t="str">
        <f t="shared" si="87"/>
        <v>vis</v>
      </c>
      <c r="E922" s="51">
        <f>VLOOKUP(C922,Active!C$21:E$974,3,FALSE)</f>
        <v>-7328.8470035167811</v>
      </c>
      <c r="F922" s="5" t="s">
        <v>1317</v>
      </c>
      <c r="G922" s="21" t="str">
        <f t="shared" si="88"/>
        <v>26270.4394</v>
      </c>
      <c r="H922" s="43">
        <f t="shared" si="89"/>
        <v>-7329</v>
      </c>
      <c r="I922" s="52" t="s">
        <v>2131</v>
      </c>
      <c r="J922" s="53" t="s">
        <v>2132</v>
      </c>
      <c r="K922" s="52">
        <v>-7329</v>
      </c>
      <c r="L922" s="52" t="s">
        <v>2133</v>
      </c>
      <c r="M922" s="53" t="s">
        <v>1496</v>
      </c>
      <c r="N922" s="53"/>
      <c r="O922" s="54" t="s">
        <v>2619</v>
      </c>
      <c r="P922" s="54" t="s">
        <v>3545</v>
      </c>
    </row>
    <row r="923" spans="1:16" ht="13.5" thickBot="1" x14ac:dyDescent="0.25">
      <c r="A923" s="43" t="str">
        <f t="shared" si="84"/>
        <v> AOEB 1 </v>
      </c>
      <c r="B923" s="5" t="str">
        <f t="shared" si="85"/>
        <v>I</v>
      </c>
      <c r="C923" s="43">
        <f t="shared" si="86"/>
        <v>26624.437000000002</v>
      </c>
      <c r="D923" s="21" t="str">
        <f t="shared" si="87"/>
        <v>vis</v>
      </c>
      <c r="E923" s="51">
        <f>VLOOKUP(C923,Active!C$21:E$974,3,FALSE)</f>
        <v>-7186.8530784110608</v>
      </c>
      <c r="F923" s="5" t="s">
        <v>1317</v>
      </c>
      <c r="G923" s="21" t="str">
        <f t="shared" si="88"/>
        <v>26624.4370</v>
      </c>
      <c r="H923" s="43">
        <f t="shared" si="89"/>
        <v>-7187</v>
      </c>
      <c r="I923" s="52" t="s">
        <v>2135</v>
      </c>
      <c r="J923" s="53" t="s">
        <v>2136</v>
      </c>
      <c r="K923" s="52">
        <v>-7187</v>
      </c>
      <c r="L923" s="52" t="s">
        <v>0</v>
      </c>
      <c r="M923" s="53" t="s">
        <v>1496</v>
      </c>
      <c r="N923" s="53"/>
      <c r="O923" s="54" t="s">
        <v>2636</v>
      </c>
      <c r="P923" s="54" t="s">
        <v>3545</v>
      </c>
    </row>
    <row r="924" spans="1:16" ht="13.5" thickBot="1" x14ac:dyDescent="0.25">
      <c r="A924" s="43" t="str">
        <f t="shared" si="84"/>
        <v> AOEB 1 </v>
      </c>
      <c r="B924" s="5" t="str">
        <f t="shared" si="85"/>
        <v>I</v>
      </c>
      <c r="C924" s="43">
        <f t="shared" si="86"/>
        <v>26868.748</v>
      </c>
      <c r="D924" s="21" t="str">
        <f t="shared" si="87"/>
        <v>vis</v>
      </c>
      <c r="E924" s="51">
        <f>VLOOKUP(C924,Active!C$21:E$974,3,FALSE)</f>
        <v>-7088.8561489502308</v>
      </c>
      <c r="F924" s="5" t="s">
        <v>1317</v>
      </c>
      <c r="G924" s="21" t="str">
        <f t="shared" si="88"/>
        <v>26868.7480</v>
      </c>
      <c r="H924" s="43">
        <f t="shared" si="89"/>
        <v>-7089</v>
      </c>
      <c r="I924" s="52" t="s">
        <v>1</v>
      </c>
      <c r="J924" s="53" t="s">
        <v>2</v>
      </c>
      <c r="K924" s="52">
        <v>-7089</v>
      </c>
      <c r="L924" s="52" t="s">
        <v>3</v>
      </c>
      <c r="M924" s="53" t="s">
        <v>1492</v>
      </c>
      <c r="N924" s="53"/>
      <c r="O924" s="54" t="s">
        <v>506</v>
      </c>
      <c r="P924" s="54" t="s">
        <v>3545</v>
      </c>
    </row>
    <row r="925" spans="1:16" ht="13.5" thickBot="1" x14ac:dyDescent="0.25">
      <c r="A925" s="43" t="str">
        <f t="shared" si="84"/>
        <v> AOEB 1 </v>
      </c>
      <c r="B925" s="5" t="str">
        <f t="shared" si="85"/>
        <v>I</v>
      </c>
      <c r="C925" s="43">
        <f t="shared" si="86"/>
        <v>27292.57</v>
      </c>
      <c r="D925" s="21" t="str">
        <f t="shared" si="87"/>
        <v>vis</v>
      </c>
      <c r="E925" s="51">
        <f>VLOOKUP(C925,Active!C$21:E$974,3,FALSE)</f>
        <v>-6918.8545745718848</v>
      </c>
      <c r="F925" s="5" t="s">
        <v>1317</v>
      </c>
      <c r="G925" s="21" t="str">
        <f t="shared" si="88"/>
        <v>27292.570</v>
      </c>
      <c r="H925" s="43">
        <f t="shared" si="89"/>
        <v>-6919</v>
      </c>
      <c r="I925" s="52" t="s">
        <v>6</v>
      </c>
      <c r="J925" s="53" t="s">
        <v>7</v>
      </c>
      <c r="K925" s="52">
        <v>-6919</v>
      </c>
      <c r="L925" s="52" t="s">
        <v>8</v>
      </c>
      <c r="M925" s="53" t="s">
        <v>1496</v>
      </c>
      <c r="N925" s="53"/>
      <c r="O925" s="54" t="s">
        <v>2636</v>
      </c>
      <c r="P925" s="54" t="s">
        <v>3545</v>
      </c>
    </row>
    <row r="926" spans="1:16" ht="13.5" thickBot="1" x14ac:dyDescent="0.25">
      <c r="A926" s="43" t="str">
        <f t="shared" si="84"/>
        <v> AOEB 1 </v>
      </c>
      <c r="B926" s="5" t="str">
        <f t="shared" si="85"/>
        <v>I</v>
      </c>
      <c r="C926" s="43">
        <f t="shared" si="86"/>
        <v>27327.452499999999</v>
      </c>
      <c r="D926" s="21" t="str">
        <f t="shared" si="87"/>
        <v>vis</v>
      </c>
      <c r="E926" s="51">
        <f>VLOOKUP(C926,Active!C$21:E$974,3,FALSE)</f>
        <v>-6904.8626630659874</v>
      </c>
      <c r="F926" s="5" t="s">
        <v>1317</v>
      </c>
      <c r="G926" s="21" t="str">
        <f t="shared" si="88"/>
        <v>27327.4525</v>
      </c>
      <c r="H926" s="43">
        <f t="shared" si="89"/>
        <v>-6905</v>
      </c>
      <c r="I926" s="52" t="s">
        <v>11</v>
      </c>
      <c r="J926" s="53" t="s">
        <v>12</v>
      </c>
      <c r="K926" s="52">
        <v>-6905</v>
      </c>
      <c r="L926" s="52" t="s">
        <v>13</v>
      </c>
      <c r="M926" s="53" t="s">
        <v>1496</v>
      </c>
      <c r="N926" s="53"/>
      <c r="O926" s="54" t="s">
        <v>3434</v>
      </c>
      <c r="P926" s="54" t="s">
        <v>3545</v>
      </c>
    </row>
    <row r="927" spans="1:16" ht="13.5" thickBot="1" x14ac:dyDescent="0.25">
      <c r="A927" s="43" t="str">
        <f t="shared" si="84"/>
        <v> AOEB 1 </v>
      </c>
      <c r="B927" s="5" t="str">
        <f t="shared" si="85"/>
        <v>I</v>
      </c>
      <c r="C927" s="43">
        <f t="shared" si="86"/>
        <v>27676.456600000001</v>
      </c>
      <c r="D927" s="21" t="str">
        <f t="shared" si="87"/>
        <v>vis</v>
      </c>
      <c r="E927" s="51">
        <f>VLOOKUP(C927,Active!C$21:E$974,3,FALSE)</f>
        <v>-6764.8717082205612</v>
      </c>
      <c r="F927" s="5" t="s">
        <v>1317</v>
      </c>
      <c r="G927" s="21" t="str">
        <f t="shared" si="88"/>
        <v>27676.4566</v>
      </c>
      <c r="H927" s="43">
        <f t="shared" si="89"/>
        <v>-6765</v>
      </c>
      <c r="I927" s="52" t="s">
        <v>15</v>
      </c>
      <c r="J927" s="53" t="s">
        <v>16</v>
      </c>
      <c r="K927" s="52">
        <v>-6765</v>
      </c>
      <c r="L927" s="52" t="s">
        <v>17</v>
      </c>
      <c r="M927" s="53" t="s">
        <v>1492</v>
      </c>
      <c r="N927" s="53"/>
      <c r="O927" s="54" t="s">
        <v>3867</v>
      </c>
      <c r="P927" s="54" t="s">
        <v>3545</v>
      </c>
    </row>
    <row r="928" spans="1:16" ht="13.5" thickBot="1" x14ac:dyDescent="0.25">
      <c r="A928" s="43" t="str">
        <f t="shared" si="84"/>
        <v> AOEB 1 </v>
      </c>
      <c r="B928" s="5" t="str">
        <f t="shared" si="85"/>
        <v>I</v>
      </c>
      <c r="C928" s="43">
        <f t="shared" si="86"/>
        <v>27721.331999999999</v>
      </c>
      <c r="D928" s="21" t="str">
        <f t="shared" si="87"/>
        <v>vis</v>
      </c>
      <c r="E928" s="51">
        <f>VLOOKUP(C928,Active!C$21:E$974,3,FALSE)</f>
        <v>-6746.8714896126139</v>
      </c>
      <c r="F928" s="5" t="s">
        <v>1317</v>
      </c>
      <c r="G928" s="21" t="str">
        <f t="shared" si="88"/>
        <v>27721.332</v>
      </c>
      <c r="H928" s="43">
        <f t="shared" si="89"/>
        <v>-6747</v>
      </c>
      <c r="I928" s="52" t="s">
        <v>19</v>
      </c>
      <c r="J928" s="53" t="s">
        <v>20</v>
      </c>
      <c r="K928" s="52">
        <v>-6747</v>
      </c>
      <c r="L928" s="52" t="s">
        <v>21</v>
      </c>
      <c r="M928" s="53" t="s">
        <v>1496</v>
      </c>
      <c r="N928" s="53"/>
      <c r="O928" s="54" t="s">
        <v>515</v>
      </c>
      <c r="P928" s="54" t="s">
        <v>3545</v>
      </c>
    </row>
    <row r="929" spans="1:16" ht="13.5" thickBot="1" x14ac:dyDescent="0.25">
      <c r="A929" s="43" t="str">
        <f t="shared" si="84"/>
        <v> BBS 57 </v>
      </c>
      <c r="B929" s="5" t="str">
        <f t="shared" si="85"/>
        <v>I</v>
      </c>
      <c r="C929" s="43">
        <f t="shared" si="86"/>
        <v>27743.765800000001</v>
      </c>
      <c r="D929" s="21" t="str">
        <f t="shared" si="87"/>
        <v>vis</v>
      </c>
      <c r="E929" s="51">
        <f>VLOOKUP(C929,Active!C$21:E$974,3,FALSE)</f>
        <v>-6737.8729446590969</v>
      </c>
      <c r="F929" s="5" t="s">
        <v>1317</v>
      </c>
      <c r="G929" s="21" t="str">
        <f t="shared" si="88"/>
        <v>27743.7658</v>
      </c>
      <c r="H929" s="43">
        <f t="shared" si="89"/>
        <v>-6738</v>
      </c>
      <c r="I929" s="52" t="s">
        <v>24</v>
      </c>
      <c r="J929" s="53" t="s">
        <v>25</v>
      </c>
      <c r="K929" s="52">
        <v>-6738</v>
      </c>
      <c r="L929" s="52" t="s">
        <v>26</v>
      </c>
      <c r="M929" s="53" t="s">
        <v>1492</v>
      </c>
      <c r="N929" s="53"/>
      <c r="O929" s="54" t="s">
        <v>2649</v>
      </c>
      <c r="P929" s="54" t="s">
        <v>518</v>
      </c>
    </row>
    <row r="930" spans="1:16" ht="13.5" thickBot="1" x14ac:dyDescent="0.25">
      <c r="A930" s="43" t="str">
        <f t="shared" si="84"/>
        <v> BBS 57 </v>
      </c>
      <c r="B930" s="5" t="str">
        <f t="shared" si="85"/>
        <v>I</v>
      </c>
      <c r="C930" s="43">
        <f t="shared" si="86"/>
        <v>27753.723000000002</v>
      </c>
      <c r="D930" s="21" t="str">
        <f t="shared" si="87"/>
        <v>vis</v>
      </c>
      <c r="E930" s="51">
        <f>VLOOKUP(C930,Active!C$21:E$974,3,FALSE)</f>
        <v>-6733.8789573804752</v>
      </c>
      <c r="F930" s="5" t="s">
        <v>1317</v>
      </c>
      <c r="G930" s="21" t="str">
        <f t="shared" si="88"/>
        <v>27753.7230</v>
      </c>
      <c r="H930" s="43">
        <f t="shared" si="89"/>
        <v>-6734</v>
      </c>
      <c r="I930" s="52" t="s">
        <v>29</v>
      </c>
      <c r="J930" s="53" t="s">
        <v>30</v>
      </c>
      <c r="K930" s="52">
        <v>-6734</v>
      </c>
      <c r="L930" s="52" t="s">
        <v>31</v>
      </c>
      <c r="M930" s="53" t="s">
        <v>1492</v>
      </c>
      <c r="N930" s="53"/>
      <c r="O930" s="54" t="s">
        <v>2649</v>
      </c>
      <c r="P930" s="54" t="s">
        <v>518</v>
      </c>
    </row>
    <row r="931" spans="1:16" ht="13.5" thickBot="1" x14ac:dyDescent="0.25">
      <c r="A931" s="43" t="str">
        <f t="shared" si="84"/>
        <v> BBS 57 </v>
      </c>
      <c r="B931" s="5" t="str">
        <f t="shared" si="85"/>
        <v>I</v>
      </c>
      <c r="C931" s="43">
        <f t="shared" si="86"/>
        <v>27756.237000000001</v>
      </c>
      <c r="D931" s="21" t="str">
        <f t="shared" si="87"/>
        <v>vis</v>
      </c>
      <c r="E931" s="51">
        <f>VLOOKUP(C931,Active!C$21:E$974,3,FALSE)</f>
        <v>-6732.8705530079151</v>
      </c>
      <c r="F931" s="5" t="s">
        <v>1317</v>
      </c>
      <c r="G931" s="21" t="str">
        <f t="shared" si="88"/>
        <v>27756.237</v>
      </c>
      <c r="H931" s="43">
        <f t="shared" si="89"/>
        <v>-6733</v>
      </c>
      <c r="I931" s="52" t="s">
        <v>32</v>
      </c>
      <c r="J931" s="53" t="s">
        <v>33</v>
      </c>
      <c r="K931" s="52">
        <v>-6733</v>
      </c>
      <c r="L931" s="52" t="s">
        <v>34</v>
      </c>
      <c r="M931" s="53" t="s">
        <v>1496</v>
      </c>
      <c r="N931" s="53"/>
      <c r="O931" s="54" t="s">
        <v>2649</v>
      </c>
      <c r="P931" s="54" t="s">
        <v>518</v>
      </c>
    </row>
    <row r="932" spans="1:16" ht="13.5" thickBot="1" x14ac:dyDescent="0.25">
      <c r="A932" s="43" t="str">
        <f t="shared" si="84"/>
        <v> BBS 58 </v>
      </c>
      <c r="B932" s="5" t="str">
        <f t="shared" si="85"/>
        <v>I</v>
      </c>
      <c r="C932" s="43">
        <f t="shared" si="86"/>
        <v>27781.172999999999</v>
      </c>
      <c r="D932" s="21" t="str">
        <f t="shared" si="87"/>
        <v>vis</v>
      </c>
      <c r="E932" s="51">
        <f>VLOOKUP(C932,Active!C$21:E$974,3,FALSE)</f>
        <v>-6722.8683368447664</v>
      </c>
      <c r="F932" s="5" t="s">
        <v>1317</v>
      </c>
      <c r="G932" s="21" t="str">
        <f t="shared" si="88"/>
        <v>27781.173</v>
      </c>
      <c r="H932" s="43">
        <f t="shared" si="89"/>
        <v>-6723</v>
      </c>
      <c r="I932" s="52" t="s">
        <v>35</v>
      </c>
      <c r="J932" s="53" t="s">
        <v>36</v>
      </c>
      <c r="K932" s="52">
        <v>-6723</v>
      </c>
      <c r="L932" s="52" t="s">
        <v>37</v>
      </c>
      <c r="M932" s="53" t="s">
        <v>1496</v>
      </c>
      <c r="N932" s="53"/>
      <c r="O932" s="54" t="s">
        <v>3816</v>
      </c>
      <c r="P932" s="54" t="s">
        <v>525</v>
      </c>
    </row>
    <row r="933" spans="1:16" ht="13.5" thickBot="1" x14ac:dyDescent="0.25">
      <c r="A933" s="43" t="str">
        <f t="shared" si="84"/>
        <v> BBS 58 </v>
      </c>
      <c r="B933" s="5" t="str">
        <f t="shared" si="85"/>
        <v>I</v>
      </c>
      <c r="C933" s="43">
        <f t="shared" si="86"/>
        <v>27853.456999999999</v>
      </c>
      <c r="D933" s="21" t="str">
        <f t="shared" si="87"/>
        <v>vis</v>
      </c>
      <c r="E933" s="51">
        <f>VLOOKUP(C933,Active!C$21:E$974,3,FALSE)</f>
        <v>-6693.8741038828994</v>
      </c>
      <c r="F933" s="5" t="s">
        <v>1317</v>
      </c>
      <c r="G933" s="21" t="str">
        <f t="shared" si="88"/>
        <v>27853.457</v>
      </c>
      <c r="H933" s="43">
        <f t="shared" si="89"/>
        <v>-6694</v>
      </c>
      <c r="I933" s="52" t="s">
        <v>38</v>
      </c>
      <c r="J933" s="53" t="s">
        <v>39</v>
      </c>
      <c r="K933" s="52">
        <v>-6694</v>
      </c>
      <c r="L933" s="52" t="s">
        <v>40</v>
      </c>
      <c r="M933" s="53" t="s">
        <v>1496</v>
      </c>
      <c r="N933" s="53"/>
      <c r="O933" s="54" t="s">
        <v>345</v>
      </c>
      <c r="P933" s="54" t="s">
        <v>525</v>
      </c>
    </row>
    <row r="934" spans="1:16" ht="13.5" thickBot="1" x14ac:dyDescent="0.25">
      <c r="A934" s="43" t="str">
        <f t="shared" si="84"/>
        <v> MVS 9.163 </v>
      </c>
      <c r="B934" s="5" t="str">
        <f t="shared" si="85"/>
        <v>I</v>
      </c>
      <c r="C934" s="43">
        <f t="shared" si="86"/>
        <v>27858.447</v>
      </c>
      <c r="D934" s="21" t="str">
        <f t="shared" si="87"/>
        <v>vis</v>
      </c>
      <c r="E934" s="51">
        <f>VLOOKUP(C934,Active!C$21:E$974,3,FALSE)</f>
        <v>-6691.8725375268623</v>
      </c>
      <c r="F934" s="5" t="s">
        <v>1317</v>
      </c>
      <c r="G934" s="21" t="str">
        <f t="shared" si="88"/>
        <v>27858.447</v>
      </c>
      <c r="H934" s="43">
        <f t="shared" si="89"/>
        <v>-6692</v>
      </c>
      <c r="I934" s="52" t="s">
        <v>41</v>
      </c>
      <c r="J934" s="53" t="s">
        <v>42</v>
      </c>
      <c r="K934" s="52">
        <v>-6692</v>
      </c>
      <c r="L934" s="52" t="s">
        <v>43</v>
      </c>
      <c r="M934" s="53" t="s">
        <v>1496</v>
      </c>
      <c r="N934" s="53"/>
      <c r="O934" s="54" t="s">
        <v>3248</v>
      </c>
      <c r="P934" s="54" t="s">
        <v>454</v>
      </c>
    </row>
    <row r="935" spans="1:16" ht="13.5" thickBot="1" x14ac:dyDescent="0.25">
      <c r="A935" s="43" t="str">
        <f t="shared" si="84"/>
        <v> BBS 58 </v>
      </c>
      <c r="B935" s="5" t="str">
        <f t="shared" si="85"/>
        <v>I</v>
      </c>
      <c r="C935" s="43">
        <f t="shared" si="86"/>
        <v>27868.403999999999</v>
      </c>
      <c r="D935" s="21" t="str">
        <f t="shared" si="87"/>
        <v>vis</v>
      </c>
      <c r="E935" s="51">
        <f>VLOOKUP(C935,Active!C$21:E$974,3,FALSE)</f>
        <v>-6687.8786304713421</v>
      </c>
      <c r="F935" s="5" t="s">
        <v>1317</v>
      </c>
      <c r="G935" s="21" t="str">
        <f t="shared" si="88"/>
        <v>27868.404</v>
      </c>
      <c r="H935" s="43">
        <f t="shared" si="89"/>
        <v>-6688</v>
      </c>
      <c r="I935" s="52" t="s">
        <v>44</v>
      </c>
      <c r="J935" s="53" t="s">
        <v>45</v>
      </c>
      <c r="K935" s="52">
        <v>-6688</v>
      </c>
      <c r="L935" s="52" t="s">
        <v>46</v>
      </c>
      <c r="M935" s="53" t="s">
        <v>1496</v>
      </c>
      <c r="N935" s="53"/>
      <c r="O935" s="54" t="s">
        <v>345</v>
      </c>
      <c r="P935" s="54" t="s">
        <v>525</v>
      </c>
    </row>
    <row r="936" spans="1:16" ht="13.5" thickBot="1" x14ac:dyDescent="0.25">
      <c r="A936" s="43" t="str">
        <f t="shared" si="84"/>
        <v> MVS 9.163 </v>
      </c>
      <c r="B936" s="5" t="str">
        <f t="shared" si="85"/>
        <v>I</v>
      </c>
      <c r="C936" s="43">
        <f t="shared" si="86"/>
        <v>27878.377</v>
      </c>
      <c r="D936" s="21" t="str">
        <f t="shared" si="87"/>
        <v>vis</v>
      </c>
      <c r="E936" s="51">
        <f>VLOOKUP(C936,Active!C$21:E$974,3,FALSE)</f>
        <v>-6683.8783055677841</v>
      </c>
      <c r="F936" s="5" t="s">
        <v>1317</v>
      </c>
      <c r="G936" s="21" t="str">
        <f t="shared" si="88"/>
        <v>27878.377</v>
      </c>
      <c r="H936" s="43">
        <f t="shared" si="89"/>
        <v>-6684</v>
      </c>
      <c r="I936" s="52" t="s">
        <v>47</v>
      </c>
      <c r="J936" s="53" t="s">
        <v>48</v>
      </c>
      <c r="K936" s="52">
        <v>-6684</v>
      </c>
      <c r="L936" s="52" t="s">
        <v>46</v>
      </c>
      <c r="M936" s="53" t="s">
        <v>1496</v>
      </c>
      <c r="N936" s="53"/>
      <c r="O936" s="54" t="s">
        <v>3248</v>
      </c>
      <c r="P936" s="54" t="s">
        <v>454</v>
      </c>
    </row>
    <row r="937" spans="1:16" ht="13.5" thickBot="1" x14ac:dyDescent="0.25">
      <c r="A937" s="43" t="str">
        <f t="shared" si="84"/>
        <v> BBS 58 </v>
      </c>
      <c r="B937" s="5" t="str">
        <f t="shared" si="85"/>
        <v>I</v>
      </c>
      <c r="C937" s="43">
        <f t="shared" si="86"/>
        <v>27883.368999999999</v>
      </c>
      <c r="D937" s="21" t="str">
        <f t="shared" si="87"/>
        <v>vis</v>
      </c>
      <c r="E937" s="51">
        <f>VLOOKUP(C937,Active!C$21:E$974,3,FALSE)</f>
        <v>-6681.875936980744</v>
      </c>
      <c r="F937" s="5" t="s">
        <v>1317</v>
      </c>
      <c r="G937" s="21" t="str">
        <f t="shared" si="88"/>
        <v>27883.369</v>
      </c>
      <c r="H937" s="43">
        <f t="shared" si="89"/>
        <v>-6682</v>
      </c>
      <c r="I937" s="52" t="s">
        <v>51</v>
      </c>
      <c r="J937" s="53" t="s">
        <v>52</v>
      </c>
      <c r="K937" s="52">
        <v>-6682</v>
      </c>
      <c r="L937" s="52" t="s">
        <v>53</v>
      </c>
      <c r="M937" s="53" t="s">
        <v>1496</v>
      </c>
      <c r="N937" s="53"/>
      <c r="O937" s="54" t="s">
        <v>2649</v>
      </c>
      <c r="P937" s="54" t="s">
        <v>525</v>
      </c>
    </row>
    <row r="938" spans="1:16" ht="13.5" thickBot="1" x14ac:dyDescent="0.25">
      <c r="A938" s="43" t="str">
        <f t="shared" si="84"/>
        <v> BBS 59 </v>
      </c>
      <c r="B938" s="5" t="str">
        <f t="shared" si="85"/>
        <v>I</v>
      </c>
      <c r="C938" s="43">
        <f t="shared" si="86"/>
        <v>27893.34</v>
      </c>
      <c r="D938" s="21" t="str">
        <f t="shared" si="87"/>
        <v>vis</v>
      </c>
      <c r="E938" s="51">
        <f>VLOOKUP(C938,Active!C$21:E$974,3,FALSE)</f>
        <v>-6677.8764143081917</v>
      </c>
      <c r="F938" s="5" t="s">
        <v>1317</v>
      </c>
      <c r="G938" s="21" t="str">
        <f t="shared" si="88"/>
        <v>27893.340</v>
      </c>
      <c r="H938" s="43">
        <f t="shared" si="89"/>
        <v>-6678</v>
      </c>
      <c r="I938" s="52" t="s">
        <v>54</v>
      </c>
      <c r="J938" s="53" t="s">
        <v>55</v>
      </c>
      <c r="K938" s="52">
        <v>-6678</v>
      </c>
      <c r="L938" s="52" t="s">
        <v>56</v>
      </c>
      <c r="M938" s="53" t="s">
        <v>1496</v>
      </c>
      <c r="N938" s="53"/>
      <c r="O938" s="54" t="s">
        <v>667</v>
      </c>
      <c r="P938" s="54" t="s">
        <v>538</v>
      </c>
    </row>
    <row r="939" spans="1:16" ht="13.5" thickBot="1" x14ac:dyDescent="0.25">
      <c r="A939" s="43" t="str">
        <f t="shared" si="84"/>
        <v> MVS 9.163 </v>
      </c>
      <c r="B939" s="5" t="str">
        <f t="shared" si="85"/>
        <v>I</v>
      </c>
      <c r="C939" s="43">
        <f t="shared" si="86"/>
        <v>27908.303</v>
      </c>
      <c r="D939" s="21" t="str">
        <f t="shared" si="87"/>
        <v>vis</v>
      </c>
      <c r="E939" s="51">
        <f>VLOOKUP(C939,Active!C$21:E$974,3,FALSE)</f>
        <v>-6671.8745230485983</v>
      </c>
      <c r="F939" s="5" t="s">
        <v>1317</v>
      </c>
      <c r="G939" s="21" t="str">
        <f t="shared" si="88"/>
        <v>27908.303</v>
      </c>
      <c r="H939" s="43">
        <f t="shared" si="89"/>
        <v>-6672</v>
      </c>
      <c r="I939" s="52" t="s">
        <v>57</v>
      </c>
      <c r="J939" s="53" t="s">
        <v>58</v>
      </c>
      <c r="K939" s="52">
        <v>-6672</v>
      </c>
      <c r="L939" s="52" t="s">
        <v>59</v>
      </c>
      <c r="M939" s="53" t="s">
        <v>1496</v>
      </c>
      <c r="N939" s="53"/>
      <c r="O939" s="54" t="s">
        <v>3248</v>
      </c>
      <c r="P939" s="54" t="s">
        <v>454</v>
      </c>
    </row>
    <row r="940" spans="1:16" ht="13.5" thickBot="1" x14ac:dyDescent="0.25">
      <c r="A940" s="43" t="str">
        <f t="shared" si="84"/>
        <v> AOEB 1 </v>
      </c>
      <c r="B940" s="5" t="str">
        <f t="shared" si="85"/>
        <v>I</v>
      </c>
      <c r="C940" s="43">
        <f t="shared" si="86"/>
        <v>27913.287</v>
      </c>
      <c r="D940" s="21" t="str">
        <f t="shared" si="87"/>
        <v>vis</v>
      </c>
      <c r="E940" s="51">
        <f>VLOOKUP(C940,Active!C$21:E$974,3,FALSE)</f>
        <v>-6669.8753633855758</v>
      </c>
      <c r="F940" s="5" t="s">
        <v>1317</v>
      </c>
      <c r="G940" s="21" t="str">
        <f t="shared" si="88"/>
        <v>27913.287</v>
      </c>
      <c r="H940" s="43">
        <f t="shared" si="89"/>
        <v>-6670</v>
      </c>
      <c r="I940" s="52" t="s">
        <v>60</v>
      </c>
      <c r="J940" s="53" t="s">
        <v>61</v>
      </c>
      <c r="K940" s="52">
        <v>-6670</v>
      </c>
      <c r="L940" s="52" t="s">
        <v>62</v>
      </c>
      <c r="M940" s="53" t="s">
        <v>1496</v>
      </c>
      <c r="N940" s="53"/>
      <c r="O940" s="54" t="s">
        <v>506</v>
      </c>
      <c r="P940" s="54" t="s">
        <v>3545</v>
      </c>
    </row>
    <row r="941" spans="1:16" ht="13.5" thickBot="1" x14ac:dyDescent="0.25">
      <c r="A941" s="43" t="str">
        <f t="shared" si="84"/>
        <v> MVS 9.163 </v>
      </c>
      <c r="B941" s="5" t="str">
        <f t="shared" si="85"/>
        <v>I</v>
      </c>
      <c r="C941" s="43">
        <f t="shared" si="86"/>
        <v>27928.238000000001</v>
      </c>
      <c r="D941" s="21" t="str">
        <f t="shared" si="87"/>
        <v>vis</v>
      </c>
      <c r="E941" s="51">
        <f>VLOOKUP(C941,Active!C$21:E$974,3,FALSE)</f>
        <v>-6663.8782855120089</v>
      </c>
      <c r="F941" s="5" t="s">
        <v>1317</v>
      </c>
      <c r="G941" s="21" t="str">
        <f t="shared" si="88"/>
        <v>27928.238</v>
      </c>
      <c r="H941" s="43">
        <f t="shared" si="89"/>
        <v>-6664</v>
      </c>
      <c r="I941" s="52" t="s">
        <v>63</v>
      </c>
      <c r="J941" s="53" t="s">
        <v>64</v>
      </c>
      <c r="K941" s="52">
        <v>-6664</v>
      </c>
      <c r="L941" s="52" t="s">
        <v>46</v>
      </c>
      <c r="M941" s="53" t="s">
        <v>1496</v>
      </c>
      <c r="N941" s="53"/>
      <c r="O941" s="54" t="s">
        <v>3248</v>
      </c>
      <c r="P941" s="54" t="s">
        <v>454</v>
      </c>
    </row>
    <row r="942" spans="1:16" ht="13.5" thickBot="1" x14ac:dyDescent="0.25">
      <c r="A942" s="43" t="str">
        <f t="shared" si="84"/>
        <v> MVS 9.163 </v>
      </c>
      <c r="B942" s="5" t="str">
        <f t="shared" si="85"/>
        <v>I</v>
      </c>
      <c r="C942" s="43">
        <f t="shared" si="86"/>
        <v>27960.655999999999</v>
      </c>
      <c r="D942" s="21" t="str">
        <f t="shared" si="87"/>
        <v>vis</v>
      </c>
      <c r="E942" s="51">
        <f>VLOOKUP(C942,Active!C$21:E$974,3,FALSE)</f>
        <v>-6650.8749231613128</v>
      </c>
      <c r="F942" s="5" t="s">
        <v>1317</v>
      </c>
      <c r="G942" s="21" t="str">
        <f t="shared" si="88"/>
        <v>27960.656</v>
      </c>
      <c r="H942" s="43">
        <f t="shared" si="89"/>
        <v>-6651</v>
      </c>
      <c r="I942" s="52" t="s">
        <v>65</v>
      </c>
      <c r="J942" s="53" t="s">
        <v>66</v>
      </c>
      <c r="K942" s="52">
        <v>-6651</v>
      </c>
      <c r="L942" s="52" t="s">
        <v>67</v>
      </c>
      <c r="M942" s="53" t="s">
        <v>1496</v>
      </c>
      <c r="N942" s="53"/>
      <c r="O942" s="54" t="s">
        <v>3248</v>
      </c>
      <c r="P942" s="54" t="s">
        <v>454</v>
      </c>
    </row>
    <row r="943" spans="1:16" ht="13.5" thickBot="1" x14ac:dyDescent="0.25">
      <c r="A943" s="43" t="str">
        <f t="shared" si="84"/>
        <v> BBS 60 </v>
      </c>
      <c r="B943" s="5" t="str">
        <f t="shared" si="85"/>
        <v>I</v>
      </c>
      <c r="C943" s="43">
        <f t="shared" si="86"/>
        <v>28010.510999999999</v>
      </c>
      <c r="D943" s="21" t="str">
        <f t="shared" si="87"/>
        <v>vis</v>
      </c>
      <c r="E943" s="51">
        <f>VLOOKUP(C943,Active!C$21:E$974,3,FALSE)</f>
        <v>-6630.8773097985504</v>
      </c>
      <c r="F943" s="5" t="s">
        <v>1317</v>
      </c>
      <c r="G943" s="21" t="str">
        <f t="shared" si="88"/>
        <v>28010.511</v>
      </c>
      <c r="H943" s="43">
        <f t="shared" si="89"/>
        <v>-6631</v>
      </c>
      <c r="I943" s="52" t="s">
        <v>68</v>
      </c>
      <c r="J943" s="53" t="s">
        <v>69</v>
      </c>
      <c r="K943" s="52">
        <v>-6631</v>
      </c>
      <c r="L943" s="52" t="s">
        <v>70</v>
      </c>
      <c r="M943" s="53" t="s">
        <v>1496</v>
      </c>
      <c r="N943" s="53"/>
      <c r="O943" s="54" t="s">
        <v>2649</v>
      </c>
      <c r="P943" s="54" t="s">
        <v>549</v>
      </c>
    </row>
    <row r="944" spans="1:16" ht="13.5" thickBot="1" x14ac:dyDescent="0.25">
      <c r="A944" s="43" t="str">
        <f t="shared" si="84"/>
        <v> BBS 60 </v>
      </c>
      <c r="B944" s="5" t="str">
        <f t="shared" si="85"/>
        <v>I</v>
      </c>
      <c r="C944" s="43">
        <f t="shared" si="86"/>
        <v>28479.182000000001</v>
      </c>
      <c r="D944" s="21" t="str">
        <f t="shared" si="87"/>
        <v>vis</v>
      </c>
      <c r="E944" s="51">
        <f>VLOOKUP(C944,Active!C$21:E$974,3,FALSE)</f>
        <v>-6442.8861062615133</v>
      </c>
      <c r="F944" s="5" t="s">
        <v>1317</v>
      </c>
      <c r="G944" s="21" t="str">
        <f t="shared" si="88"/>
        <v>28479.182</v>
      </c>
      <c r="H944" s="43">
        <f t="shared" si="89"/>
        <v>-6443</v>
      </c>
      <c r="I944" s="52" t="s">
        <v>71</v>
      </c>
      <c r="J944" s="53" t="s">
        <v>72</v>
      </c>
      <c r="K944" s="52">
        <v>-6443</v>
      </c>
      <c r="L944" s="52" t="s">
        <v>73</v>
      </c>
      <c r="M944" s="53" t="s">
        <v>1496</v>
      </c>
      <c r="N944" s="53"/>
      <c r="O944" s="54" t="s">
        <v>2649</v>
      </c>
      <c r="P944" s="54" t="s">
        <v>549</v>
      </c>
    </row>
    <row r="945" spans="1:16" ht="13.5" thickBot="1" x14ac:dyDescent="0.25">
      <c r="A945" s="43" t="str">
        <f t="shared" si="84"/>
        <v> MVS 10.42 </v>
      </c>
      <c r="B945" s="5" t="str">
        <f t="shared" si="85"/>
        <v>I</v>
      </c>
      <c r="C945" s="43">
        <f t="shared" si="86"/>
        <v>28606.32</v>
      </c>
      <c r="D945" s="21" t="str">
        <f t="shared" si="87"/>
        <v>vis</v>
      </c>
      <c r="E945" s="51">
        <f>VLOOKUP(C945,Active!C$21:E$974,3,FALSE)</f>
        <v>-6391.8890835413295</v>
      </c>
      <c r="F945" s="5" t="s">
        <v>1317</v>
      </c>
      <c r="G945" s="21" t="str">
        <f t="shared" si="88"/>
        <v>28606.320</v>
      </c>
      <c r="H945" s="43">
        <f t="shared" si="89"/>
        <v>-6392</v>
      </c>
      <c r="I945" s="52" t="s">
        <v>76</v>
      </c>
      <c r="J945" s="53" t="s">
        <v>77</v>
      </c>
      <c r="K945" s="52">
        <v>-6392</v>
      </c>
      <c r="L945" s="52" t="s">
        <v>78</v>
      </c>
      <c r="M945" s="53" t="s">
        <v>1496</v>
      </c>
      <c r="N945" s="53"/>
      <c r="O945" s="54" t="s">
        <v>3248</v>
      </c>
      <c r="P945" s="54" t="s">
        <v>554</v>
      </c>
    </row>
    <row r="946" spans="1:16" ht="13.5" thickBot="1" x14ac:dyDescent="0.25">
      <c r="A946" s="43" t="str">
        <f t="shared" si="84"/>
        <v> MVS 10.42 </v>
      </c>
      <c r="B946" s="5" t="str">
        <f t="shared" si="85"/>
        <v>I</v>
      </c>
      <c r="C946" s="43">
        <f t="shared" si="86"/>
        <v>28778.33</v>
      </c>
      <c r="D946" s="21" t="str">
        <f t="shared" si="87"/>
        <v>vis</v>
      </c>
      <c r="E946" s="51">
        <f>VLOOKUP(C946,Active!C$21:E$974,3,FALSE)</f>
        <v>-6322.8932060059024</v>
      </c>
      <c r="F946" s="5" t="s">
        <v>1317</v>
      </c>
      <c r="G946" s="21" t="str">
        <f t="shared" si="88"/>
        <v>28778.330</v>
      </c>
      <c r="H946" s="43">
        <f t="shared" si="89"/>
        <v>-6323</v>
      </c>
      <c r="I946" s="52" t="s">
        <v>80</v>
      </c>
      <c r="J946" s="53" t="s">
        <v>81</v>
      </c>
      <c r="K946" s="52">
        <v>-6323</v>
      </c>
      <c r="L946" s="52" t="s">
        <v>82</v>
      </c>
      <c r="M946" s="53" t="s">
        <v>1496</v>
      </c>
      <c r="N946" s="53"/>
      <c r="O946" s="54" t="s">
        <v>3248</v>
      </c>
      <c r="P946" s="54" t="s">
        <v>554</v>
      </c>
    </row>
    <row r="947" spans="1:16" ht="13.5" thickBot="1" x14ac:dyDescent="0.25">
      <c r="A947" s="43" t="str">
        <f t="shared" si="84"/>
        <v> BBS 61 </v>
      </c>
      <c r="B947" s="5" t="str">
        <f t="shared" si="85"/>
        <v>I</v>
      </c>
      <c r="C947" s="43">
        <f t="shared" si="86"/>
        <v>28920.394</v>
      </c>
      <c r="D947" s="21" t="str">
        <f t="shared" si="87"/>
        <v>vis</v>
      </c>
      <c r="E947" s="51">
        <f>VLOOKUP(C947,Active!C$21:E$974,3,FALSE)</f>
        <v>-6265.9091332997068</v>
      </c>
      <c r="F947" s="5" t="s">
        <v>1317</v>
      </c>
      <c r="G947" s="21" t="str">
        <f t="shared" si="88"/>
        <v>28920.394</v>
      </c>
      <c r="H947" s="43">
        <f t="shared" si="89"/>
        <v>-6266</v>
      </c>
      <c r="I947" s="52" t="s">
        <v>83</v>
      </c>
      <c r="J947" s="53" t="s">
        <v>84</v>
      </c>
      <c r="K947" s="52">
        <v>-6266</v>
      </c>
      <c r="L947" s="52" t="s">
        <v>85</v>
      </c>
      <c r="M947" s="53" t="s">
        <v>1496</v>
      </c>
      <c r="N947" s="53"/>
      <c r="O947" s="54" t="s">
        <v>2649</v>
      </c>
      <c r="P947" s="54" t="s">
        <v>559</v>
      </c>
    </row>
    <row r="948" spans="1:16" ht="13.5" thickBot="1" x14ac:dyDescent="0.25">
      <c r="A948" s="43" t="str">
        <f t="shared" si="84"/>
        <v> MVS 10.42 </v>
      </c>
      <c r="B948" s="5" t="str">
        <f t="shared" si="85"/>
        <v>I</v>
      </c>
      <c r="C948" s="43">
        <f t="shared" si="86"/>
        <v>29087.45</v>
      </c>
      <c r="D948" s="21" t="str">
        <f t="shared" si="87"/>
        <v>vis</v>
      </c>
      <c r="E948" s="51">
        <f>VLOOKUP(C948,Active!C$21:E$974,3,FALSE)</f>
        <v>-6198.9003819622376</v>
      </c>
      <c r="F948" s="5" t="s">
        <v>1317</v>
      </c>
      <c r="G948" s="21" t="str">
        <f t="shared" si="88"/>
        <v>29087.450</v>
      </c>
      <c r="H948" s="43">
        <f t="shared" si="89"/>
        <v>-6199</v>
      </c>
      <c r="I948" s="52" t="s">
        <v>86</v>
      </c>
      <c r="J948" s="53" t="s">
        <v>87</v>
      </c>
      <c r="K948" s="52">
        <v>-6199</v>
      </c>
      <c r="L948" s="52" t="s">
        <v>88</v>
      </c>
      <c r="M948" s="53" t="s">
        <v>1496</v>
      </c>
      <c r="N948" s="53"/>
      <c r="O948" s="54" t="s">
        <v>3248</v>
      </c>
      <c r="P948" s="54" t="s">
        <v>554</v>
      </c>
    </row>
    <row r="949" spans="1:16" ht="13.5" thickBot="1" x14ac:dyDescent="0.25">
      <c r="A949" s="43" t="str">
        <f t="shared" si="84"/>
        <v> BBS 61 </v>
      </c>
      <c r="B949" s="5" t="str">
        <f t="shared" si="85"/>
        <v>I</v>
      </c>
      <c r="C949" s="43">
        <f t="shared" si="86"/>
        <v>29284.394</v>
      </c>
      <c r="D949" s="21" t="str">
        <f t="shared" si="87"/>
        <v>vis</v>
      </c>
      <c r="E949" s="51">
        <f>VLOOKUP(C949,Active!C$21:E$974,3,FALSE)</f>
        <v>-6119.9030904946658</v>
      </c>
      <c r="F949" s="5" t="s">
        <v>1317</v>
      </c>
      <c r="G949" s="21" t="str">
        <f t="shared" si="88"/>
        <v>29284.394</v>
      </c>
      <c r="H949" s="43">
        <f t="shared" si="89"/>
        <v>-6120</v>
      </c>
      <c r="I949" s="52" t="s">
        <v>89</v>
      </c>
      <c r="J949" s="53" t="s">
        <v>90</v>
      </c>
      <c r="K949" s="52">
        <v>-6120</v>
      </c>
      <c r="L949" s="52" t="s">
        <v>91</v>
      </c>
      <c r="M949" s="53" t="s">
        <v>1496</v>
      </c>
      <c r="N949" s="53"/>
      <c r="O949" s="54" t="s">
        <v>345</v>
      </c>
      <c r="P949" s="54" t="s">
        <v>559</v>
      </c>
    </row>
    <row r="950" spans="1:16" ht="13.5" thickBot="1" x14ac:dyDescent="0.25">
      <c r="A950" s="43" t="str">
        <f t="shared" si="84"/>
        <v> MVS 10.42 </v>
      </c>
      <c r="B950" s="5" t="str">
        <f t="shared" si="85"/>
        <v>I</v>
      </c>
      <c r="C950" s="43">
        <f t="shared" si="86"/>
        <v>29433.744999999999</v>
      </c>
      <c r="D950" s="21" t="str">
        <f t="shared" si="87"/>
        <v>vis</v>
      </c>
      <c r="E950" s="51">
        <f>VLOOKUP(C950,Active!C$21:E$974,3,FALSE)</f>
        <v>-6059.9960891238543</v>
      </c>
      <c r="F950" s="5" t="s">
        <v>1317</v>
      </c>
      <c r="G950" s="21" t="str">
        <f t="shared" si="88"/>
        <v>29433.745</v>
      </c>
      <c r="H950" s="43">
        <f t="shared" si="89"/>
        <v>-6060</v>
      </c>
      <c r="I950" s="52" t="s">
        <v>92</v>
      </c>
      <c r="J950" s="53" t="s">
        <v>93</v>
      </c>
      <c r="K950" s="52">
        <v>-6060</v>
      </c>
      <c r="L950" s="52" t="s">
        <v>94</v>
      </c>
      <c r="M950" s="53" t="s">
        <v>1492</v>
      </c>
      <c r="N950" s="53"/>
      <c r="O950" s="54" t="s">
        <v>3248</v>
      </c>
      <c r="P950" s="54" t="s">
        <v>554</v>
      </c>
    </row>
    <row r="951" spans="1:16" ht="13.5" thickBot="1" x14ac:dyDescent="0.25">
      <c r="A951" s="43" t="str">
        <f t="shared" si="84"/>
        <v>IBVS 2707 </v>
      </c>
      <c r="B951" s="5" t="str">
        <f t="shared" si="85"/>
        <v>I</v>
      </c>
      <c r="C951" s="43">
        <f t="shared" si="86"/>
        <v>30660.465</v>
      </c>
      <c r="D951" s="21" t="str">
        <f t="shared" si="87"/>
        <v>vis</v>
      </c>
      <c r="E951" s="51" t="e">
        <f>VLOOKUP(C951,Active!C$21:E$974,3,FALSE)</f>
        <v>#N/A</v>
      </c>
      <c r="F951" s="5" t="s">
        <v>1317</v>
      </c>
      <c r="G951" s="21" t="str">
        <f t="shared" si="88"/>
        <v>30660.465</v>
      </c>
      <c r="H951" s="43">
        <f t="shared" si="89"/>
        <v>-5568</v>
      </c>
      <c r="I951" s="52" t="s">
        <v>97</v>
      </c>
      <c r="J951" s="53" t="s">
        <v>98</v>
      </c>
      <c r="K951" s="52">
        <v>-5568</v>
      </c>
      <c r="L951" s="52" t="s">
        <v>99</v>
      </c>
      <c r="M951" s="53" t="s">
        <v>1492</v>
      </c>
      <c r="N951" s="53" t="s">
        <v>106</v>
      </c>
      <c r="O951" s="54" t="s">
        <v>451</v>
      </c>
      <c r="P951" s="55" t="s">
        <v>430</v>
      </c>
    </row>
    <row r="952" spans="1:16" ht="13.5" thickBot="1" x14ac:dyDescent="0.25">
      <c r="A952" s="43" t="str">
        <f t="shared" si="84"/>
        <v> AOEB 1 </v>
      </c>
      <c r="B952" s="5" t="str">
        <f t="shared" si="85"/>
        <v>I</v>
      </c>
      <c r="C952" s="43">
        <f t="shared" si="86"/>
        <v>32168.7035</v>
      </c>
      <c r="D952" s="21" t="str">
        <f t="shared" si="87"/>
        <v>vis</v>
      </c>
      <c r="E952" s="51">
        <f>VLOOKUP(C952,Active!C$21:E$974,3,FALSE)</f>
        <v>-4962.9618368683314</v>
      </c>
      <c r="F952" s="5" t="s">
        <v>1317</v>
      </c>
      <c r="G952" s="21" t="str">
        <f t="shared" si="88"/>
        <v>32168.7035</v>
      </c>
      <c r="H952" s="43">
        <f t="shared" si="89"/>
        <v>-4963</v>
      </c>
      <c r="I952" s="52" t="s">
        <v>102</v>
      </c>
      <c r="J952" s="53" t="s">
        <v>103</v>
      </c>
      <c r="K952" s="52">
        <v>-4963</v>
      </c>
      <c r="L952" s="52" t="s">
        <v>104</v>
      </c>
      <c r="M952" s="53" t="s">
        <v>105</v>
      </c>
      <c r="N952" s="53"/>
      <c r="O952" s="54" t="s">
        <v>2636</v>
      </c>
      <c r="P952" s="54" t="s">
        <v>3545</v>
      </c>
    </row>
    <row r="953" spans="1:16" ht="13.5" thickBot="1" x14ac:dyDescent="0.25">
      <c r="A953" s="43" t="str">
        <f t="shared" si="84"/>
        <v>IBVS 2321 </v>
      </c>
      <c r="B953" s="5" t="str">
        <f t="shared" si="85"/>
        <v>I</v>
      </c>
      <c r="C953" s="43">
        <f t="shared" si="86"/>
        <v>32203.602999999999</v>
      </c>
      <c r="D953" s="21" t="str">
        <f t="shared" si="87"/>
        <v>vis</v>
      </c>
      <c r="E953" s="51" t="e">
        <f>VLOOKUP(C953,Active!C$21:E$974,3,FALSE)</f>
        <v>#N/A</v>
      </c>
      <c r="F953" s="5" t="s">
        <v>1317</v>
      </c>
      <c r="G953" s="21" t="str">
        <f t="shared" si="88"/>
        <v>32203.6030</v>
      </c>
      <c r="H953" s="43">
        <f t="shared" si="89"/>
        <v>-4949</v>
      </c>
      <c r="I953" s="52" t="s">
        <v>109</v>
      </c>
      <c r="J953" s="53" t="s">
        <v>110</v>
      </c>
      <c r="K953" s="52">
        <v>-4949</v>
      </c>
      <c r="L953" s="52" t="s">
        <v>111</v>
      </c>
      <c r="M953" s="53" t="s">
        <v>105</v>
      </c>
      <c r="N953" s="53" t="s">
        <v>106</v>
      </c>
      <c r="O953" s="54" t="s">
        <v>574</v>
      </c>
      <c r="P953" s="55" t="s">
        <v>575</v>
      </c>
    </row>
    <row r="954" spans="1:16" ht="13.5" thickBot="1" x14ac:dyDescent="0.25">
      <c r="A954" s="43" t="str">
        <f t="shared" si="84"/>
        <v> AOEB 1 </v>
      </c>
      <c r="B954" s="5" t="str">
        <f t="shared" si="85"/>
        <v>I</v>
      </c>
      <c r="C954" s="43">
        <f t="shared" si="86"/>
        <v>32455.402999999998</v>
      </c>
      <c r="D954" s="21" t="str">
        <f t="shared" si="87"/>
        <v>vis</v>
      </c>
      <c r="E954" s="51">
        <f>VLOOKUP(C954,Active!C$21:E$974,3,FALSE)</f>
        <v>-4847.9622229420029</v>
      </c>
      <c r="F954" s="5" t="s">
        <v>1317</v>
      </c>
      <c r="G954" s="21" t="str">
        <f t="shared" si="88"/>
        <v>32455.403</v>
      </c>
      <c r="H954" s="43">
        <f t="shared" si="89"/>
        <v>-4848</v>
      </c>
      <c r="I954" s="52" t="s">
        <v>112</v>
      </c>
      <c r="J954" s="53" t="s">
        <v>113</v>
      </c>
      <c r="K954" s="52">
        <v>-4848</v>
      </c>
      <c r="L954" s="52" t="s">
        <v>114</v>
      </c>
      <c r="M954" s="53" t="s">
        <v>1496</v>
      </c>
      <c r="N954" s="53"/>
      <c r="O954" s="54" t="s">
        <v>2636</v>
      </c>
      <c r="P954" s="54" t="s">
        <v>3545</v>
      </c>
    </row>
    <row r="955" spans="1:16" ht="13.5" thickBot="1" x14ac:dyDescent="0.25">
      <c r="A955" s="43" t="str">
        <f t="shared" si="84"/>
        <v>IBVS 2321 </v>
      </c>
      <c r="B955" s="5" t="str">
        <f t="shared" si="85"/>
        <v>I</v>
      </c>
      <c r="C955" s="43">
        <f t="shared" si="86"/>
        <v>32794.434000000001</v>
      </c>
      <c r="D955" s="21" t="str">
        <f t="shared" si="87"/>
        <v>vis</v>
      </c>
      <c r="E955" s="51" t="e">
        <f>VLOOKUP(C955,Active!C$21:E$974,3,FALSE)</f>
        <v>#N/A</v>
      </c>
      <c r="F955" s="5" t="s">
        <v>1317</v>
      </c>
      <c r="G955" s="21" t="str">
        <f t="shared" si="88"/>
        <v>32794.434</v>
      </c>
      <c r="H955" s="43">
        <f t="shared" si="89"/>
        <v>-4712</v>
      </c>
      <c r="I955" s="52" t="s">
        <v>115</v>
      </c>
      <c r="J955" s="53" t="s">
        <v>116</v>
      </c>
      <c r="K955" s="52">
        <v>-4712</v>
      </c>
      <c r="L955" s="52" t="s">
        <v>117</v>
      </c>
      <c r="M955" s="53" t="s">
        <v>1496</v>
      </c>
      <c r="N955" s="53" t="s">
        <v>106</v>
      </c>
      <c r="O955" s="54" t="s">
        <v>574</v>
      </c>
      <c r="P955" s="55" t="s">
        <v>575</v>
      </c>
    </row>
    <row r="956" spans="1:16" ht="13.5" thickBot="1" x14ac:dyDescent="0.25">
      <c r="A956" s="43" t="str">
        <f t="shared" si="84"/>
        <v>IBVS 2321 </v>
      </c>
      <c r="B956" s="5" t="str">
        <f t="shared" si="85"/>
        <v>I</v>
      </c>
      <c r="C956" s="43">
        <f t="shared" si="86"/>
        <v>32996.364000000001</v>
      </c>
      <c r="D956" s="21" t="str">
        <f t="shared" si="87"/>
        <v>vis</v>
      </c>
      <c r="E956" s="51" t="e">
        <f>VLOOKUP(C956,Active!C$21:E$974,3,FALSE)</f>
        <v>#N/A</v>
      </c>
      <c r="F956" s="5" t="s">
        <v>1317</v>
      </c>
      <c r="G956" s="21" t="str">
        <f t="shared" si="88"/>
        <v>32996.364</v>
      </c>
      <c r="H956" s="43">
        <f t="shared" si="89"/>
        <v>-4631</v>
      </c>
      <c r="I956" s="52" t="s">
        <v>119</v>
      </c>
      <c r="J956" s="53" t="s">
        <v>120</v>
      </c>
      <c r="K956" s="52">
        <v>-4631</v>
      </c>
      <c r="L956" s="52" t="s">
        <v>121</v>
      </c>
      <c r="M956" s="53" t="s">
        <v>1496</v>
      </c>
      <c r="N956" s="53" t="s">
        <v>106</v>
      </c>
      <c r="O956" s="54" t="s">
        <v>574</v>
      </c>
      <c r="P956" s="55" t="s">
        <v>575</v>
      </c>
    </row>
    <row r="957" spans="1:16" ht="13.5" thickBot="1" x14ac:dyDescent="0.25">
      <c r="A957" s="43" t="str">
        <f t="shared" si="84"/>
        <v> MVS 10.42 </v>
      </c>
      <c r="B957" s="5" t="str">
        <f t="shared" si="85"/>
        <v>I</v>
      </c>
      <c r="C957" s="43">
        <f t="shared" si="86"/>
        <v>33163.392</v>
      </c>
      <c r="D957" s="21" t="str">
        <f t="shared" si="87"/>
        <v>vis</v>
      </c>
      <c r="E957" s="51">
        <f>VLOOKUP(C957,Active!C$21:E$974,3,FALSE)</f>
        <v>-4563.9768596466774</v>
      </c>
      <c r="F957" s="5" t="s">
        <v>1317</v>
      </c>
      <c r="G957" s="21" t="str">
        <f t="shared" si="88"/>
        <v>33163.392</v>
      </c>
      <c r="H957" s="43">
        <f t="shared" si="89"/>
        <v>-4564</v>
      </c>
      <c r="I957" s="52" t="s">
        <v>123</v>
      </c>
      <c r="J957" s="53" t="s">
        <v>124</v>
      </c>
      <c r="K957" s="52">
        <v>-4564</v>
      </c>
      <c r="L957" s="52" t="s">
        <v>125</v>
      </c>
      <c r="M957" s="53" t="s">
        <v>1496</v>
      </c>
      <c r="N957" s="53"/>
      <c r="O957" s="54" t="s">
        <v>3248</v>
      </c>
      <c r="P957" s="54" t="s">
        <v>554</v>
      </c>
    </row>
    <row r="958" spans="1:16" ht="13.5" thickBot="1" x14ac:dyDescent="0.25">
      <c r="A958" s="43" t="str">
        <f t="shared" si="84"/>
        <v> MVS 10.42 </v>
      </c>
      <c r="B958" s="5" t="str">
        <f t="shared" si="85"/>
        <v>I</v>
      </c>
      <c r="C958" s="43">
        <f t="shared" si="86"/>
        <v>33208.26</v>
      </c>
      <c r="D958" s="21" t="str">
        <f t="shared" si="87"/>
        <v>vis</v>
      </c>
      <c r="E958" s="51">
        <f>VLOOKUP(C958,Active!C$21:E$974,3,FALSE)</f>
        <v>-4545.9796092934448</v>
      </c>
      <c r="F958" s="5" t="s">
        <v>1317</v>
      </c>
      <c r="G958" s="21" t="str">
        <f t="shared" si="88"/>
        <v>33208.260</v>
      </c>
      <c r="H958" s="43">
        <f t="shared" si="89"/>
        <v>-4546</v>
      </c>
      <c r="I958" s="52" t="s">
        <v>128</v>
      </c>
      <c r="J958" s="53" t="s">
        <v>129</v>
      </c>
      <c r="K958" s="52">
        <v>-4546</v>
      </c>
      <c r="L958" s="52" t="s">
        <v>130</v>
      </c>
      <c r="M958" s="53" t="s">
        <v>1496</v>
      </c>
      <c r="N958" s="53"/>
      <c r="O958" s="54" t="s">
        <v>3248</v>
      </c>
      <c r="P958" s="54" t="s">
        <v>554</v>
      </c>
    </row>
    <row r="959" spans="1:16" ht="13.5" thickBot="1" x14ac:dyDescent="0.25">
      <c r="A959" s="43" t="str">
        <f t="shared" si="84"/>
        <v> BBS 64 </v>
      </c>
      <c r="B959" s="5" t="str">
        <f t="shared" si="85"/>
        <v>I</v>
      </c>
      <c r="C959" s="43">
        <f t="shared" si="86"/>
        <v>33340.39</v>
      </c>
      <c r="D959" s="21" t="str">
        <f t="shared" si="87"/>
        <v>vis</v>
      </c>
      <c r="E959" s="51">
        <f>VLOOKUP(C959,Active!C$21:E$974,3,FALSE)</f>
        <v>-4492.9802179862199</v>
      </c>
      <c r="F959" s="5" t="s">
        <v>1317</v>
      </c>
      <c r="G959" s="21" t="str">
        <f t="shared" si="88"/>
        <v>33340.390</v>
      </c>
      <c r="H959" s="43">
        <f t="shared" si="89"/>
        <v>-4493</v>
      </c>
      <c r="I959" s="52" t="s">
        <v>131</v>
      </c>
      <c r="J959" s="53" t="s">
        <v>132</v>
      </c>
      <c r="K959" s="52">
        <v>-4493</v>
      </c>
      <c r="L959" s="52" t="s">
        <v>133</v>
      </c>
      <c r="M959" s="53" t="s">
        <v>1496</v>
      </c>
      <c r="N959" s="53"/>
      <c r="O959" s="54" t="s">
        <v>2649</v>
      </c>
      <c r="P959" s="54" t="s">
        <v>590</v>
      </c>
    </row>
    <row r="960" spans="1:16" ht="13.5" thickBot="1" x14ac:dyDescent="0.25">
      <c r="A960" s="43" t="str">
        <f t="shared" si="84"/>
        <v> BBS 65 </v>
      </c>
      <c r="B960" s="5" t="str">
        <f t="shared" si="85"/>
        <v>I</v>
      </c>
      <c r="C960" s="43">
        <f t="shared" si="86"/>
        <v>33365.315000000002</v>
      </c>
      <c r="D960" s="21" t="str">
        <f t="shared" si="87"/>
        <v>vis</v>
      </c>
      <c r="E960" s="51">
        <f>VLOOKUP(C960,Active!C$21:E$974,3,FALSE)</f>
        <v>-4482.9824140935934</v>
      </c>
      <c r="F960" s="5" t="s">
        <v>1317</v>
      </c>
      <c r="G960" s="21" t="str">
        <f t="shared" si="88"/>
        <v>33365.315</v>
      </c>
      <c r="H960" s="43">
        <f t="shared" si="89"/>
        <v>-4483</v>
      </c>
      <c r="I960" s="52" t="s">
        <v>134</v>
      </c>
      <c r="J960" s="53" t="s">
        <v>135</v>
      </c>
      <c r="K960" s="52">
        <v>-4483</v>
      </c>
      <c r="L960" s="52" t="s">
        <v>136</v>
      </c>
      <c r="M960" s="53" t="s">
        <v>1496</v>
      </c>
      <c r="N960" s="53"/>
      <c r="O960" s="54" t="s">
        <v>3816</v>
      </c>
      <c r="P960" s="54" t="s">
        <v>593</v>
      </c>
    </row>
    <row r="961" spans="1:16" ht="13.5" thickBot="1" x14ac:dyDescent="0.25">
      <c r="A961" s="43" t="str">
        <f t="shared" si="84"/>
        <v> BBS 64 </v>
      </c>
      <c r="B961" s="5" t="str">
        <f t="shared" si="85"/>
        <v>I</v>
      </c>
      <c r="C961" s="43">
        <f t="shared" si="86"/>
        <v>33472.538</v>
      </c>
      <c r="D961" s="21" t="str">
        <f t="shared" si="87"/>
        <v>vis</v>
      </c>
      <c r="E961" s="51">
        <f>VLOOKUP(C961,Active!C$21:E$974,3,FALSE)</f>
        <v>-4439.973606599955</v>
      </c>
      <c r="F961" s="5" t="s">
        <v>1317</v>
      </c>
      <c r="G961" s="21" t="str">
        <f t="shared" si="88"/>
        <v>33472.538</v>
      </c>
      <c r="H961" s="43">
        <f t="shared" si="89"/>
        <v>-4440</v>
      </c>
      <c r="I961" s="52" t="s">
        <v>138</v>
      </c>
      <c r="J961" s="53" t="s">
        <v>139</v>
      </c>
      <c r="K961" s="52">
        <v>-4440</v>
      </c>
      <c r="L961" s="52" t="s">
        <v>140</v>
      </c>
      <c r="M961" s="53" t="s">
        <v>1496</v>
      </c>
      <c r="N961" s="53"/>
      <c r="O961" s="54" t="s">
        <v>2649</v>
      </c>
      <c r="P961" s="54" t="s">
        <v>590</v>
      </c>
    </row>
    <row r="962" spans="1:16" ht="13.5" thickBot="1" x14ac:dyDescent="0.25">
      <c r="A962" s="43" t="str">
        <f t="shared" si="84"/>
        <v> BBS 65 </v>
      </c>
      <c r="B962" s="5" t="str">
        <f t="shared" si="85"/>
        <v>I</v>
      </c>
      <c r="C962" s="43">
        <f t="shared" si="86"/>
        <v>33487.472000000002</v>
      </c>
      <c r="D962" s="21" t="str">
        <f t="shared" si="87"/>
        <v>vis</v>
      </c>
      <c r="E962" s="51">
        <f>VLOOKUP(C962,Active!C$21:E$974,3,FALSE)</f>
        <v>-4433.9833476899257</v>
      </c>
      <c r="F962" s="5" t="s">
        <v>1317</v>
      </c>
      <c r="G962" s="21" t="str">
        <f t="shared" si="88"/>
        <v>33487.472</v>
      </c>
      <c r="H962" s="43">
        <f t="shared" si="89"/>
        <v>-4434</v>
      </c>
      <c r="I962" s="52" t="s">
        <v>142</v>
      </c>
      <c r="J962" s="53" t="s">
        <v>143</v>
      </c>
      <c r="K962" s="52">
        <v>-4434</v>
      </c>
      <c r="L962" s="52" t="s">
        <v>144</v>
      </c>
      <c r="M962" s="53" t="s">
        <v>1496</v>
      </c>
      <c r="N962" s="53"/>
      <c r="O962" s="54" t="s">
        <v>3816</v>
      </c>
      <c r="P962" s="54" t="s">
        <v>593</v>
      </c>
    </row>
    <row r="963" spans="1:16" ht="13.5" thickBot="1" x14ac:dyDescent="0.25">
      <c r="A963" s="43" t="str">
        <f t="shared" si="84"/>
        <v> BBS 64 </v>
      </c>
      <c r="B963" s="5" t="str">
        <f t="shared" si="85"/>
        <v>I</v>
      </c>
      <c r="C963" s="43">
        <f t="shared" si="86"/>
        <v>33487.474000000002</v>
      </c>
      <c r="D963" s="21" t="str">
        <f t="shared" si="87"/>
        <v>vis</v>
      </c>
      <c r="E963" s="51">
        <f>VLOOKUP(C963,Active!C$21:E$974,3,FALSE)</f>
        <v>-4433.9825454589209</v>
      </c>
      <c r="F963" s="5" t="s">
        <v>1317</v>
      </c>
      <c r="G963" s="21" t="str">
        <f t="shared" si="88"/>
        <v>33487.474</v>
      </c>
      <c r="H963" s="43">
        <f t="shared" si="89"/>
        <v>-4434</v>
      </c>
      <c r="I963" s="52" t="s">
        <v>146</v>
      </c>
      <c r="J963" s="53" t="s">
        <v>147</v>
      </c>
      <c r="K963" s="52">
        <v>-4434</v>
      </c>
      <c r="L963" s="52" t="s">
        <v>136</v>
      </c>
      <c r="M963" s="53" t="s">
        <v>1496</v>
      </c>
      <c r="N963" s="53"/>
      <c r="O963" s="54" t="s">
        <v>345</v>
      </c>
      <c r="P963" s="54" t="s">
        <v>590</v>
      </c>
    </row>
    <row r="964" spans="1:16" ht="13.5" thickBot="1" x14ac:dyDescent="0.25">
      <c r="A964" s="43" t="str">
        <f t="shared" si="84"/>
        <v> BBS 65 </v>
      </c>
      <c r="B964" s="5" t="str">
        <f t="shared" si="85"/>
        <v>I</v>
      </c>
      <c r="C964" s="43">
        <f t="shared" si="86"/>
        <v>33512.394999999997</v>
      </c>
      <c r="D964" s="21" t="str">
        <f t="shared" si="87"/>
        <v>vis</v>
      </c>
      <c r="E964" s="51">
        <f>VLOOKUP(C964,Active!C$21:E$974,3,FALSE)</f>
        <v>-4423.9863460283068</v>
      </c>
      <c r="F964" s="5" t="s">
        <v>1317</v>
      </c>
      <c r="G964" s="21" t="str">
        <f t="shared" si="88"/>
        <v>33512.395</v>
      </c>
      <c r="H964" s="43">
        <f t="shared" si="89"/>
        <v>-4424</v>
      </c>
      <c r="I964" s="52" t="s">
        <v>149</v>
      </c>
      <c r="J964" s="53" t="s">
        <v>150</v>
      </c>
      <c r="K964" s="52">
        <v>-4424</v>
      </c>
      <c r="L964" s="52" t="s">
        <v>151</v>
      </c>
      <c r="M964" s="53" t="s">
        <v>1496</v>
      </c>
      <c r="N964" s="53"/>
      <c r="O964" s="54" t="s">
        <v>3816</v>
      </c>
      <c r="P964" s="54" t="s">
        <v>593</v>
      </c>
    </row>
    <row r="965" spans="1:16" ht="13.5" thickBot="1" x14ac:dyDescent="0.25">
      <c r="A965" s="43" t="str">
        <f t="shared" si="84"/>
        <v> MVS 10.42 </v>
      </c>
      <c r="B965" s="5" t="str">
        <f t="shared" si="85"/>
        <v>I</v>
      </c>
      <c r="C965" s="43">
        <f t="shared" si="86"/>
        <v>33512.415999999997</v>
      </c>
      <c r="D965" s="21" t="str">
        <f t="shared" si="87"/>
        <v>vis</v>
      </c>
      <c r="E965" s="51">
        <f>VLOOKUP(C965,Active!C$21:E$974,3,FALSE)</f>
        <v>-4423.9779226027595</v>
      </c>
      <c r="F965" s="5" t="s">
        <v>1317</v>
      </c>
      <c r="G965" s="21" t="str">
        <f t="shared" si="88"/>
        <v>33512.416</v>
      </c>
      <c r="H965" s="43">
        <f t="shared" si="89"/>
        <v>-4424</v>
      </c>
      <c r="I965" s="52" t="s">
        <v>154</v>
      </c>
      <c r="J965" s="53" t="s">
        <v>155</v>
      </c>
      <c r="K965" s="52">
        <v>-4424</v>
      </c>
      <c r="L965" s="52" t="s">
        <v>156</v>
      </c>
      <c r="M965" s="53" t="s">
        <v>1496</v>
      </c>
      <c r="N965" s="53"/>
      <c r="O965" s="54" t="s">
        <v>3248</v>
      </c>
      <c r="P965" s="54" t="s">
        <v>554</v>
      </c>
    </row>
    <row r="966" spans="1:16" ht="13.5" thickBot="1" x14ac:dyDescent="0.25">
      <c r="A966" s="43" t="str">
        <f t="shared" si="84"/>
        <v> BBS 64 </v>
      </c>
      <c r="B966" s="5" t="str">
        <f t="shared" si="85"/>
        <v>I</v>
      </c>
      <c r="C966" s="43">
        <f t="shared" si="86"/>
        <v>33517.379999999997</v>
      </c>
      <c r="D966" s="21" t="str">
        <f t="shared" si="87"/>
        <v>vis</v>
      </c>
      <c r="E966" s="51">
        <f>VLOOKUP(C966,Active!C$21:E$974,3,FALSE)</f>
        <v>-4421.986785249781</v>
      </c>
      <c r="F966" s="5" t="s">
        <v>1317</v>
      </c>
      <c r="G966" s="21" t="str">
        <f t="shared" si="88"/>
        <v>33517.380</v>
      </c>
      <c r="H966" s="43">
        <f t="shared" si="89"/>
        <v>-4422</v>
      </c>
      <c r="I966" s="52" t="s">
        <v>159</v>
      </c>
      <c r="J966" s="53" t="s">
        <v>160</v>
      </c>
      <c r="K966" s="52">
        <v>-4422</v>
      </c>
      <c r="L966" s="52" t="s">
        <v>161</v>
      </c>
      <c r="M966" s="53" t="s">
        <v>1496</v>
      </c>
      <c r="N966" s="53"/>
      <c r="O966" s="54" t="s">
        <v>667</v>
      </c>
      <c r="P966" s="54" t="s">
        <v>590</v>
      </c>
    </row>
    <row r="967" spans="1:16" ht="13.5" thickBot="1" x14ac:dyDescent="0.25">
      <c r="A967" s="43" t="str">
        <f t="shared" si="84"/>
        <v> MVS 10.42 </v>
      </c>
      <c r="B967" s="5" t="str">
        <f t="shared" si="85"/>
        <v>I</v>
      </c>
      <c r="C967" s="43">
        <f t="shared" si="86"/>
        <v>33564.751499999998</v>
      </c>
      <c r="D967" s="21" t="str">
        <f t="shared" si="87"/>
        <v>vis</v>
      </c>
      <c r="E967" s="51">
        <f>VLOOKUP(C967,Active!C$21:E$974,3,FALSE)</f>
        <v>-4402.9853422367614</v>
      </c>
      <c r="F967" s="5" t="s">
        <v>1317</v>
      </c>
      <c r="G967" s="21" t="str">
        <f t="shared" si="88"/>
        <v>33564.7515</v>
      </c>
      <c r="H967" s="43">
        <f t="shared" si="89"/>
        <v>-4403</v>
      </c>
      <c r="I967" s="52" t="s">
        <v>162</v>
      </c>
      <c r="J967" s="53" t="s">
        <v>163</v>
      </c>
      <c r="K967" s="52">
        <v>-4403</v>
      </c>
      <c r="L967" s="52" t="s">
        <v>164</v>
      </c>
      <c r="M967" s="53" t="s">
        <v>105</v>
      </c>
      <c r="N967" s="53"/>
      <c r="O967" s="54" t="s">
        <v>3248</v>
      </c>
      <c r="P967" s="54" t="s">
        <v>554</v>
      </c>
    </row>
    <row r="968" spans="1:16" ht="13.5" thickBot="1" x14ac:dyDescent="0.25">
      <c r="A968" s="43" t="str">
        <f t="shared" si="84"/>
        <v> BBS 65 </v>
      </c>
      <c r="B968" s="5" t="str">
        <f t="shared" si="85"/>
        <v>I</v>
      </c>
      <c r="C968" s="43">
        <f t="shared" si="86"/>
        <v>33569.741000000002</v>
      </c>
      <c r="D968" s="21" t="str">
        <f t="shared" si="87"/>
        <v>vis</v>
      </c>
      <c r="E968" s="51">
        <f>VLOOKUP(C968,Active!C$21:E$974,3,FALSE)</f>
        <v>-4400.9839764384751</v>
      </c>
      <c r="F968" s="5" t="s">
        <v>1317</v>
      </c>
      <c r="G968" s="21" t="str">
        <f t="shared" si="88"/>
        <v>33569.741</v>
      </c>
      <c r="H968" s="43">
        <f t="shared" si="89"/>
        <v>-4401</v>
      </c>
      <c r="I968" s="52" t="s">
        <v>165</v>
      </c>
      <c r="J968" s="53" t="s">
        <v>166</v>
      </c>
      <c r="K968" s="52">
        <v>-4401</v>
      </c>
      <c r="L968" s="52" t="s">
        <v>167</v>
      </c>
      <c r="M968" s="53" t="s">
        <v>1496</v>
      </c>
      <c r="N968" s="53"/>
      <c r="O968" s="54" t="s">
        <v>2649</v>
      </c>
      <c r="P968" s="54" t="s">
        <v>593</v>
      </c>
    </row>
    <row r="969" spans="1:16" ht="13.5" thickBot="1" x14ac:dyDescent="0.25">
      <c r="A969" s="43" t="str">
        <f t="shared" si="84"/>
        <v> BBS 65 </v>
      </c>
      <c r="B969" s="5" t="str">
        <f t="shared" si="85"/>
        <v>I</v>
      </c>
      <c r="C969" s="43">
        <f t="shared" si="86"/>
        <v>33699.370000000003</v>
      </c>
      <c r="D969" s="21" t="str">
        <f t="shared" si="87"/>
        <v>vis</v>
      </c>
      <c r="E969" s="51">
        <f>VLOOKUP(C969,Active!C$21:E$974,3,FALSE)</f>
        <v>-4348.9877750022806</v>
      </c>
      <c r="F969" s="5" t="s">
        <v>1317</v>
      </c>
      <c r="G969" s="21" t="str">
        <f t="shared" si="88"/>
        <v>33699.370</v>
      </c>
      <c r="H969" s="43">
        <f t="shared" si="89"/>
        <v>-4349</v>
      </c>
      <c r="I969" s="52" t="s">
        <v>169</v>
      </c>
      <c r="J969" s="53" t="s">
        <v>170</v>
      </c>
      <c r="K969" s="52">
        <v>-4349</v>
      </c>
      <c r="L969" s="52" t="s">
        <v>171</v>
      </c>
      <c r="M969" s="53" t="s">
        <v>1496</v>
      </c>
      <c r="N969" s="53"/>
      <c r="O969" s="54" t="s">
        <v>3816</v>
      </c>
      <c r="P969" s="54" t="s">
        <v>593</v>
      </c>
    </row>
    <row r="970" spans="1:16" ht="13.5" thickBot="1" x14ac:dyDescent="0.25">
      <c r="A970" s="43" t="str">
        <f t="shared" si="84"/>
        <v> MVS 10.42 </v>
      </c>
      <c r="B970" s="5" t="str">
        <f t="shared" si="85"/>
        <v>I</v>
      </c>
      <c r="C970" s="43">
        <f t="shared" si="86"/>
        <v>33704.364999999998</v>
      </c>
      <c r="D970" s="21" t="str">
        <f t="shared" si="87"/>
        <v>vis</v>
      </c>
      <c r="E970" s="51">
        <f>VLOOKUP(C970,Active!C$21:E$974,3,FALSE)</f>
        <v>-4346.984203068735</v>
      </c>
      <c r="F970" s="5" t="s">
        <v>1317</v>
      </c>
      <c r="G970" s="21" t="str">
        <f t="shared" si="88"/>
        <v>33704.365</v>
      </c>
      <c r="H970" s="43">
        <f t="shared" si="89"/>
        <v>-4347</v>
      </c>
      <c r="I970" s="52" t="s">
        <v>172</v>
      </c>
      <c r="J970" s="53" t="s">
        <v>173</v>
      </c>
      <c r="K970" s="52">
        <v>-4347</v>
      </c>
      <c r="L970" s="52" t="s">
        <v>174</v>
      </c>
      <c r="M970" s="53" t="s">
        <v>1496</v>
      </c>
      <c r="N970" s="53"/>
      <c r="O970" s="54" t="s">
        <v>3248</v>
      </c>
      <c r="P970" s="54" t="s">
        <v>554</v>
      </c>
    </row>
    <row r="971" spans="1:16" ht="13.5" thickBot="1" x14ac:dyDescent="0.25">
      <c r="A971" s="43" t="str">
        <f t="shared" ref="A971:A1034" si="90">P971</f>
        <v> AOEB 1 </v>
      </c>
      <c r="B971" s="5" t="str">
        <f t="shared" ref="B971:B1034" si="91">IF(H971=INT(H971),"I","II")</f>
        <v>I</v>
      </c>
      <c r="C971" s="43">
        <f t="shared" ref="C971:C1034" si="92">1*G971</f>
        <v>33734.284</v>
      </c>
      <c r="D971" s="21" t="str">
        <f t="shared" ref="D971:D1034" si="93">VLOOKUP(F971,I$1:J$5,2,FALSE)</f>
        <v>vis</v>
      </c>
      <c r="E971" s="51">
        <f>VLOOKUP(C971,Active!C$21:E$974,3,FALSE)</f>
        <v>-4334.9832283580645</v>
      </c>
      <c r="F971" s="5" t="s">
        <v>1317</v>
      </c>
      <c r="G971" s="21" t="str">
        <f t="shared" ref="G971:G1034" si="94">MID(I971,3,LEN(I971)-3)</f>
        <v>33734.284</v>
      </c>
      <c r="H971" s="43">
        <f t="shared" ref="H971:H1034" si="95">1*K971</f>
        <v>-4335</v>
      </c>
      <c r="I971" s="52" t="s">
        <v>175</v>
      </c>
      <c r="J971" s="53" t="s">
        <v>176</v>
      </c>
      <c r="K971" s="52">
        <v>-4335</v>
      </c>
      <c r="L971" s="52" t="s">
        <v>144</v>
      </c>
      <c r="M971" s="53" t="s">
        <v>1496</v>
      </c>
      <c r="N971" s="53"/>
      <c r="O971" s="54" t="s">
        <v>3434</v>
      </c>
      <c r="P971" s="54" t="s">
        <v>3545</v>
      </c>
    </row>
    <row r="972" spans="1:16" ht="13.5" thickBot="1" x14ac:dyDescent="0.25">
      <c r="A972" s="43" t="str">
        <f t="shared" si="90"/>
        <v> MVS 10.104 </v>
      </c>
      <c r="B972" s="5" t="str">
        <f t="shared" si="91"/>
        <v>I</v>
      </c>
      <c r="C972" s="43">
        <f t="shared" si="92"/>
        <v>33856.419000000002</v>
      </c>
      <c r="D972" s="21" t="str">
        <f t="shared" si="93"/>
        <v>vis</v>
      </c>
      <c r="E972" s="51">
        <f>VLOOKUP(C972,Active!C$21:E$974,3,FALSE)</f>
        <v>-4285.9929864954438</v>
      </c>
      <c r="F972" s="5" t="s">
        <v>1317</v>
      </c>
      <c r="G972" s="21" t="str">
        <f t="shared" si="94"/>
        <v>33856.419</v>
      </c>
      <c r="H972" s="43">
        <f t="shared" si="95"/>
        <v>-4286</v>
      </c>
      <c r="I972" s="52" t="s">
        <v>178</v>
      </c>
      <c r="J972" s="53" t="s">
        <v>179</v>
      </c>
      <c r="K972" s="52">
        <v>-4286</v>
      </c>
      <c r="L972" s="52" t="s">
        <v>180</v>
      </c>
      <c r="M972" s="53" t="s">
        <v>1496</v>
      </c>
      <c r="N972" s="53"/>
      <c r="O972" s="54" t="s">
        <v>3248</v>
      </c>
      <c r="P972" s="54" t="s">
        <v>2144</v>
      </c>
    </row>
    <row r="973" spans="1:16" ht="13.5" thickBot="1" x14ac:dyDescent="0.25">
      <c r="A973" s="43" t="str">
        <f t="shared" si="90"/>
        <v> BBS 66 </v>
      </c>
      <c r="B973" s="5" t="str">
        <f t="shared" si="91"/>
        <v>I</v>
      </c>
      <c r="C973" s="43">
        <f t="shared" si="92"/>
        <v>33856.423999999999</v>
      </c>
      <c r="D973" s="21" t="str">
        <f t="shared" si="93"/>
        <v>vis</v>
      </c>
      <c r="E973" s="51">
        <f>VLOOKUP(C973,Active!C$21:E$974,3,FALSE)</f>
        <v>-4285.9909809179335</v>
      </c>
      <c r="F973" s="5" t="s">
        <v>1317</v>
      </c>
      <c r="G973" s="21" t="str">
        <f t="shared" si="94"/>
        <v>33856.424</v>
      </c>
      <c r="H973" s="43">
        <f t="shared" si="95"/>
        <v>-4286</v>
      </c>
      <c r="I973" s="52" t="s">
        <v>181</v>
      </c>
      <c r="J973" s="53" t="s">
        <v>182</v>
      </c>
      <c r="K973" s="52">
        <v>-4286</v>
      </c>
      <c r="L973" s="52" t="s">
        <v>183</v>
      </c>
      <c r="M973" s="53" t="s">
        <v>1496</v>
      </c>
      <c r="N973" s="53"/>
      <c r="O973" s="54" t="s">
        <v>2649</v>
      </c>
      <c r="P973" s="54" t="s">
        <v>2147</v>
      </c>
    </row>
    <row r="974" spans="1:16" ht="13.5" thickBot="1" x14ac:dyDescent="0.25">
      <c r="A974" s="43" t="str">
        <f t="shared" si="90"/>
        <v> BBS 66 </v>
      </c>
      <c r="B974" s="5" t="str">
        <f t="shared" si="91"/>
        <v>I</v>
      </c>
      <c r="C974" s="43">
        <f t="shared" si="92"/>
        <v>33856.438999999998</v>
      </c>
      <c r="D974" s="21" t="str">
        <f t="shared" si="93"/>
        <v>vis</v>
      </c>
      <c r="E974" s="51">
        <f>VLOOKUP(C974,Active!C$21:E$974,3,FALSE)</f>
        <v>-4285.9849641854007</v>
      </c>
      <c r="F974" s="5" t="s">
        <v>1317</v>
      </c>
      <c r="G974" s="21" t="str">
        <f t="shared" si="94"/>
        <v>33856.439</v>
      </c>
      <c r="H974" s="43">
        <f t="shared" si="95"/>
        <v>-4286</v>
      </c>
      <c r="I974" s="52" t="s">
        <v>184</v>
      </c>
      <c r="J974" s="53" t="s">
        <v>185</v>
      </c>
      <c r="K974" s="52">
        <v>-4286</v>
      </c>
      <c r="L974" s="52" t="s">
        <v>186</v>
      </c>
      <c r="M974" s="53" t="s">
        <v>1496</v>
      </c>
      <c r="N974" s="53"/>
      <c r="O974" s="54" t="s">
        <v>2649</v>
      </c>
      <c r="P974" s="54" t="s">
        <v>2147</v>
      </c>
    </row>
    <row r="975" spans="1:16" ht="13.5" thickBot="1" x14ac:dyDescent="0.25">
      <c r="A975" s="43" t="str">
        <f t="shared" si="90"/>
        <v> BBS 67 </v>
      </c>
      <c r="B975" s="5" t="str">
        <f t="shared" si="91"/>
        <v>I</v>
      </c>
      <c r="C975" s="43">
        <f t="shared" si="92"/>
        <v>33896.315000000002</v>
      </c>
      <c r="D975" s="21" t="str">
        <f t="shared" si="93"/>
        <v>vis</v>
      </c>
      <c r="E975" s="51">
        <f>VLOOKUP(C975,Active!C$21:E$974,3,FALSE)</f>
        <v>-4269.9900824192073</v>
      </c>
      <c r="F975" s="5" t="s">
        <v>1317</v>
      </c>
      <c r="G975" s="21" t="str">
        <f t="shared" si="94"/>
        <v>33896.315</v>
      </c>
      <c r="H975" s="43">
        <f t="shared" si="95"/>
        <v>-4270</v>
      </c>
      <c r="I975" s="52" t="s">
        <v>187</v>
      </c>
      <c r="J975" s="53" t="s">
        <v>188</v>
      </c>
      <c r="K975" s="52">
        <v>-4270</v>
      </c>
      <c r="L975" s="52" t="s">
        <v>189</v>
      </c>
      <c r="M975" s="53" t="s">
        <v>1496</v>
      </c>
      <c r="N975" s="53"/>
      <c r="O975" s="54" t="s">
        <v>3816</v>
      </c>
      <c r="P975" s="54" t="s">
        <v>2153</v>
      </c>
    </row>
    <row r="976" spans="1:16" ht="13.5" thickBot="1" x14ac:dyDescent="0.25">
      <c r="A976" s="43" t="str">
        <f t="shared" si="90"/>
        <v> MVS 10.104 </v>
      </c>
      <c r="B976" s="5" t="str">
        <f t="shared" si="91"/>
        <v>I</v>
      </c>
      <c r="C976" s="43">
        <f t="shared" si="92"/>
        <v>34078.305999999997</v>
      </c>
      <c r="D976" s="21" t="str">
        <f t="shared" si="93"/>
        <v>vis</v>
      </c>
      <c r="E976" s="51">
        <f>VLOOKUP(C976,Active!C$21:E$974,3,FALSE)</f>
        <v>-4196.9906710562091</v>
      </c>
      <c r="F976" s="5" t="s">
        <v>1317</v>
      </c>
      <c r="G976" s="21" t="str">
        <f t="shared" si="94"/>
        <v>34078.306</v>
      </c>
      <c r="H976" s="43">
        <f t="shared" si="95"/>
        <v>-4197</v>
      </c>
      <c r="I976" s="52" t="s">
        <v>190</v>
      </c>
      <c r="J976" s="53" t="s">
        <v>191</v>
      </c>
      <c r="K976" s="52">
        <v>-4197</v>
      </c>
      <c r="L976" s="52" t="s">
        <v>192</v>
      </c>
      <c r="M976" s="53" t="s">
        <v>1496</v>
      </c>
      <c r="N976" s="53"/>
      <c r="O976" s="54" t="s">
        <v>3248</v>
      </c>
      <c r="P976" s="54" t="s">
        <v>2144</v>
      </c>
    </row>
    <row r="977" spans="1:16" ht="13.5" thickBot="1" x14ac:dyDescent="0.25">
      <c r="A977" s="43" t="str">
        <f t="shared" si="90"/>
        <v> BBS 67 </v>
      </c>
      <c r="B977" s="5" t="str">
        <f t="shared" si="91"/>
        <v>I</v>
      </c>
      <c r="C977" s="43">
        <f t="shared" si="92"/>
        <v>34120.682999999997</v>
      </c>
      <c r="D977" s="21" t="str">
        <f t="shared" si="93"/>
        <v>vis</v>
      </c>
      <c r="E977" s="51">
        <f>VLOOKUP(C977,Active!C$21:E$974,3,FALSE)</f>
        <v>-4179.9925994189853</v>
      </c>
      <c r="F977" s="5" t="s">
        <v>1317</v>
      </c>
      <c r="G977" s="21" t="str">
        <f t="shared" si="94"/>
        <v>34120.683</v>
      </c>
      <c r="H977" s="43">
        <f t="shared" si="95"/>
        <v>-4180</v>
      </c>
      <c r="I977" s="52" t="s">
        <v>194</v>
      </c>
      <c r="J977" s="53" t="s">
        <v>195</v>
      </c>
      <c r="K977" s="52">
        <v>-4180</v>
      </c>
      <c r="L977" s="52" t="s">
        <v>196</v>
      </c>
      <c r="M977" s="53" t="s">
        <v>105</v>
      </c>
      <c r="N977" s="53"/>
      <c r="O977" s="54" t="s">
        <v>3816</v>
      </c>
      <c r="P977" s="54" t="s">
        <v>2153</v>
      </c>
    </row>
    <row r="978" spans="1:16" ht="13.5" thickBot="1" x14ac:dyDescent="0.25">
      <c r="A978" s="43" t="str">
        <f t="shared" si="90"/>
        <v> MVS 10.104 </v>
      </c>
      <c r="B978" s="5" t="str">
        <f t="shared" si="91"/>
        <v>I</v>
      </c>
      <c r="C978" s="43">
        <f t="shared" si="92"/>
        <v>34195.462</v>
      </c>
      <c r="D978" s="21" t="str">
        <f t="shared" si="93"/>
        <v>vis</v>
      </c>
      <c r="E978" s="51">
        <f>VLOOKUP(C978,Active!C$21:E$974,3,FALSE)</f>
        <v>-4149.9975832790997</v>
      </c>
      <c r="F978" s="5" t="s">
        <v>1317</v>
      </c>
      <c r="G978" s="21" t="str">
        <f t="shared" si="94"/>
        <v>34195.462</v>
      </c>
      <c r="H978" s="43">
        <f t="shared" si="95"/>
        <v>-4150</v>
      </c>
      <c r="I978" s="52" t="s">
        <v>199</v>
      </c>
      <c r="J978" s="53" t="s">
        <v>200</v>
      </c>
      <c r="K978" s="52">
        <v>-4150</v>
      </c>
      <c r="L978" s="52" t="s">
        <v>201</v>
      </c>
      <c r="M978" s="53" t="s">
        <v>1496</v>
      </c>
      <c r="N978" s="53"/>
      <c r="O978" s="54" t="s">
        <v>3248</v>
      </c>
      <c r="P978" s="54" t="s">
        <v>2144</v>
      </c>
    </row>
    <row r="979" spans="1:16" ht="13.5" thickBot="1" x14ac:dyDescent="0.25">
      <c r="A979" s="43" t="str">
        <f t="shared" si="90"/>
        <v> BBS 67 </v>
      </c>
      <c r="B979" s="5" t="str">
        <f t="shared" si="91"/>
        <v>I</v>
      </c>
      <c r="C979" s="43">
        <f t="shared" si="92"/>
        <v>34195.466</v>
      </c>
      <c r="D979" s="21" t="str">
        <f t="shared" si="93"/>
        <v>vis</v>
      </c>
      <c r="E979" s="51">
        <f>VLOOKUP(C979,Active!C$21:E$974,3,FALSE)</f>
        <v>-4149.9959788170909</v>
      </c>
      <c r="F979" s="5" t="s">
        <v>1317</v>
      </c>
      <c r="G979" s="21" t="str">
        <f t="shared" si="94"/>
        <v>34195.466</v>
      </c>
      <c r="H979" s="43">
        <f t="shared" si="95"/>
        <v>-4150</v>
      </c>
      <c r="I979" s="52" t="s">
        <v>203</v>
      </c>
      <c r="J979" s="53" t="s">
        <v>204</v>
      </c>
      <c r="K979" s="52">
        <v>-4150</v>
      </c>
      <c r="L979" s="52" t="s">
        <v>94</v>
      </c>
      <c r="M979" s="53" t="s">
        <v>1496</v>
      </c>
      <c r="N979" s="53"/>
      <c r="O979" s="54" t="s">
        <v>3816</v>
      </c>
      <c r="P979" s="54" t="s">
        <v>2153</v>
      </c>
    </row>
    <row r="980" spans="1:16" ht="13.5" thickBot="1" x14ac:dyDescent="0.25">
      <c r="A980" s="43" t="str">
        <f t="shared" si="90"/>
        <v> MVS 10.104 </v>
      </c>
      <c r="B980" s="5" t="str">
        <f t="shared" si="91"/>
        <v>I</v>
      </c>
      <c r="C980" s="43">
        <f t="shared" si="92"/>
        <v>34215.413</v>
      </c>
      <c r="D980" s="21" t="str">
        <f t="shared" si="93"/>
        <v>vis</v>
      </c>
      <c r="E980" s="51">
        <f>VLOOKUP(C980,Active!C$21:E$974,3,FALSE)</f>
        <v>-4141.994927894475</v>
      </c>
      <c r="F980" s="5" t="s">
        <v>1317</v>
      </c>
      <c r="G980" s="21" t="str">
        <f t="shared" si="94"/>
        <v>34215.413</v>
      </c>
      <c r="H980" s="43">
        <f t="shared" si="95"/>
        <v>-4142</v>
      </c>
      <c r="I980" s="52" t="s">
        <v>206</v>
      </c>
      <c r="J980" s="53" t="s">
        <v>207</v>
      </c>
      <c r="K980" s="52">
        <v>-4142</v>
      </c>
      <c r="L980" s="52" t="s">
        <v>208</v>
      </c>
      <c r="M980" s="53" t="s">
        <v>1496</v>
      </c>
      <c r="N980" s="53"/>
      <c r="O980" s="54" t="s">
        <v>3248</v>
      </c>
      <c r="P980" s="54" t="s">
        <v>2144</v>
      </c>
    </row>
    <row r="981" spans="1:16" ht="13.5" thickBot="1" x14ac:dyDescent="0.25">
      <c r="A981" s="43" t="str">
        <f t="shared" si="90"/>
        <v> PASP 98.1166 </v>
      </c>
      <c r="B981" s="5" t="str">
        <f t="shared" si="91"/>
        <v>I</v>
      </c>
      <c r="C981" s="43">
        <f t="shared" si="92"/>
        <v>34437.288</v>
      </c>
      <c r="D981" s="21" t="str">
        <f t="shared" si="93"/>
        <v>vis</v>
      </c>
      <c r="E981" s="51">
        <f>VLOOKUP(C981,Active!C$21:E$974,3,FALSE)</f>
        <v>-4052.9974258412649</v>
      </c>
      <c r="F981" s="5" t="s">
        <v>1317</v>
      </c>
      <c r="G981" s="21" t="str">
        <f t="shared" si="94"/>
        <v>34437.288</v>
      </c>
      <c r="H981" s="43">
        <f t="shared" si="95"/>
        <v>-4053</v>
      </c>
      <c r="I981" s="52" t="s">
        <v>209</v>
      </c>
      <c r="J981" s="53" t="s">
        <v>210</v>
      </c>
      <c r="K981" s="52">
        <v>-4053</v>
      </c>
      <c r="L981" s="52" t="s">
        <v>201</v>
      </c>
      <c r="M981" s="53" t="s">
        <v>1496</v>
      </c>
      <c r="N981" s="53" t="s">
        <v>106</v>
      </c>
      <c r="O981" s="54" t="s">
        <v>3861</v>
      </c>
      <c r="P981" s="54" t="s">
        <v>3338</v>
      </c>
    </row>
    <row r="982" spans="1:16" ht="13.5" thickBot="1" x14ac:dyDescent="0.25">
      <c r="A982" s="43" t="str">
        <f t="shared" si="90"/>
        <v> MVS 10.104 </v>
      </c>
      <c r="B982" s="5" t="str">
        <f t="shared" si="91"/>
        <v>I</v>
      </c>
      <c r="C982" s="43">
        <f t="shared" si="92"/>
        <v>34579.398000000001</v>
      </c>
      <c r="D982" s="21" t="str">
        <f t="shared" si="93"/>
        <v>vis</v>
      </c>
      <c r="E982" s="51">
        <f>VLOOKUP(C982,Active!C$21:E$974,3,FALSE)</f>
        <v>-3995.9949018219668</v>
      </c>
      <c r="F982" s="5" t="s">
        <v>1317</v>
      </c>
      <c r="G982" s="21" t="str">
        <f t="shared" si="94"/>
        <v>34579.398</v>
      </c>
      <c r="H982" s="43">
        <f t="shared" si="95"/>
        <v>-3996</v>
      </c>
      <c r="I982" s="52" t="s">
        <v>211</v>
      </c>
      <c r="J982" s="53" t="s">
        <v>212</v>
      </c>
      <c r="K982" s="52">
        <v>-3996</v>
      </c>
      <c r="L982" s="52" t="s">
        <v>208</v>
      </c>
      <c r="M982" s="53" t="s">
        <v>1496</v>
      </c>
      <c r="N982" s="53"/>
      <c r="O982" s="54" t="s">
        <v>3248</v>
      </c>
      <c r="P982" s="54" t="s">
        <v>2144</v>
      </c>
    </row>
    <row r="983" spans="1:16" ht="13.5" thickBot="1" x14ac:dyDescent="0.25">
      <c r="A983" s="43" t="str">
        <f t="shared" si="90"/>
        <v> MVS 10.104 </v>
      </c>
      <c r="B983" s="5" t="str">
        <f t="shared" si="91"/>
        <v>I</v>
      </c>
      <c r="C983" s="43">
        <f t="shared" si="92"/>
        <v>34594.345000000001</v>
      </c>
      <c r="D983" s="21" t="str">
        <f t="shared" si="93"/>
        <v>vis</v>
      </c>
      <c r="E983" s="51">
        <f>VLOOKUP(C983,Active!C$21:E$974,3,FALSE)</f>
        <v>-3989.9994284104091</v>
      </c>
      <c r="F983" s="5" t="s">
        <v>1317</v>
      </c>
      <c r="G983" s="21" t="str">
        <f t="shared" si="94"/>
        <v>34594.345</v>
      </c>
      <c r="H983" s="43">
        <f t="shared" si="95"/>
        <v>-3990</v>
      </c>
      <c r="I983" s="52" t="s">
        <v>213</v>
      </c>
      <c r="J983" s="53" t="s">
        <v>214</v>
      </c>
      <c r="K983" s="52">
        <v>-3990</v>
      </c>
      <c r="L983" s="52" t="s">
        <v>215</v>
      </c>
      <c r="M983" s="53" t="s">
        <v>1496</v>
      </c>
      <c r="N983" s="53"/>
      <c r="O983" s="54" t="s">
        <v>3248</v>
      </c>
      <c r="P983" s="54" t="s">
        <v>2144</v>
      </c>
    </row>
    <row r="984" spans="1:16" ht="13.5" thickBot="1" x14ac:dyDescent="0.25">
      <c r="A984" s="43" t="str">
        <f t="shared" si="90"/>
        <v> PASP 98.691 </v>
      </c>
      <c r="B984" s="5" t="str">
        <f t="shared" si="91"/>
        <v>I</v>
      </c>
      <c r="C984" s="43">
        <f t="shared" si="92"/>
        <v>34686.582999999999</v>
      </c>
      <c r="D984" s="21" t="str">
        <f t="shared" si="93"/>
        <v>vis</v>
      </c>
      <c r="E984" s="51">
        <f>VLOOKUP(C984,Active!C$21:E$974,3,FALSE)</f>
        <v>-3953.001336717412</v>
      </c>
      <c r="F984" s="5" t="s">
        <v>1317</v>
      </c>
      <c r="G984" s="21" t="str">
        <f t="shared" si="94"/>
        <v>34686.583</v>
      </c>
      <c r="H984" s="43">
        <f t="shared" si="95"/>
        <v>-3953</v>
      </c>
      <c r="I984" s="52" t="s">
        <v>217</v>
      </c>
      <c r="J984" s="53" t="s">
        <v>218</v>
      </c>
      <c r="K984" s="52">
        <v>-3953</v>
      </c>
      <c r="L984" s="52" t="s">
        <v>1491</v>
      </c>
      <c r="M984" s="53" t="s">
        <v>1492</v>
      </c>
      <c r="N984" s="53" t="s">
        <v>106</v>
      </c>
      <c r="O984" s="54" t="s">
        <v>574</v>
      </c>
      <c r="P984" s="54" t="s">
        <v>2174</v>
      </c>
    </row>
    <row r="985" spans="1:16" ht="13.5" thickBot="1" x14ac:dyDescent="0.25">
      <c r="A985" s="43" t="str">
        <f t="shared" si="90"/>
        <v>IBVS 2707 </v>
      </c>
      <c r="B985" s="5" t="str">
        <f t="shared" si="91"/>
        <v>I</v>
      </c>
      <c r="C985" s="43">
        <f t="shared" si="92"/>
        <v>34776.339</v>
      </c>
      <c r="D985" s="21" t="str">
        <f t="shared" si="93"/>
        <v>vis</v>
      </c>
      <c r="E985" s="51" t="e">
        <f>VLOOKUP(C985,Active!C$21:E$974,3,FALSE)</f>
        <v>#N/A</v>
      </c>
      <c r="F985" s="5" t="s">
        <v>1317</v>
      </c>
      <c r="G985" s="21" t="str">
        <f t="shared" si="94"/>
        <v>34776.339</v>
      </c>
      <c r="H985" s="43">
        <f t="shared" si="95"/>
        <v>-3917</v>
      </c>
      <c r="I985" s="52" t="s">
        <v>221</v>
      </c>
      <c r="J985" s="53" t="s">
        <v>222</v>
      </c>
      <c r="K985" s="52">
        <v>-3917</v>
      </c>
      <c r="L985" s="52" t="s">
        <v>223</v>
      </c>
      <c r="M985" s="53" t="s">
        <v>1496</v>
      </c>
      <c r="N985" s="53" t="s">
        <v>106</v>
      </c>
      <c r="O985" s="54" t="s">
        <v>2178</v>
      </c>
      <c r="P985" s="55" t="s">
        <v>430</v>
      </c>
    </row>
    <row r="986" spans="1:16" ht="13.5" thickBot="1" x14ac:dyDescent="0.25">
      <c r="A986" s="43" t="str">
        <f t="shared" si="90"/>
        <v> MVS 10.104 </v>
      </c>
      <c r="B986" s="5" t="str">
        <f t="shared" si="91"/>
        <v>I</v>
      </c>
      <c r="C986" s="43">
        <f t="shared" si="92"/>
        <v>34781.321000000004</v>
      </c>
      <c r="D986" s="21" t="str">
        <f t="shared" si="93"/>
        <v>vis</v>
      </c>
      <c r="E986" s="51">
        <f>VLOOKUP(C986,Active!C$21:E$974,3,FALSE)</f>
        <v>-3915.0004562688828</v>
      </c>
      <c r="F986" s="5" t="s">
        <v>1317</v>
      </c>
      <c r="G986" s="21" t="str">
        <f t="shared" si="94"/>
        <v>34781.321</v>
      </c>
      <c r="H986" s="43">
        <f t="shared" si="95"/>
        <v>-3915</v>
      </c>
      <c r="I986" s="52" t="s">
        <v>225</v>
      </c>
      <c r="J986" s="53" t="s">
        <v>226</v>
      </c>
      <c r="K986" s="52">
        <v>-3915</v>
      </c>
      <c r="L986" s="52" t="s">
        <v>227</v>
      </c>
      <c r="M986" s="53" t="s">
        <v>1496</v>
      </c>
      <c r="N986" s="53"/>
      <c r="O986" s="54" t="s">
        <v>3248</v>
      </c>
      <c r="P986" s="54" t="s">
        <v>2144</v>
      </c>
    </row>
    <row r="987" spans="1:16" ht="13.5" thickBot="1" x14ac:dyDescent="0.25">
      <c r="A987" s="43" t="str">
        <f t="shared" si="90"/>
        <v> AOEB 1 </v>
      </c>
      <c r="B987" s="5" t="str">
        <f t="shared" si="91"/>
        <v>I</v>
      </c>
      <c r="C987" s="43">
        <f t="shared" si="92"/>
        <v>35065.525699999998</v>
      </c>
      <c r="D987" s="21" t="str">
        <f t="shared" si="93"/>
        <v>vis</v>
      </c>
      <c r="E987" s="51">
        <f>VLOOKUP(C987,Active!C$21:E$974,3,FALSE)</f>
        <v>-3801.0015452974731</v>
      </c>
      <c r="F987" s="5" t="s">
        <v>1317</v>
      </c>
      <c r="G987" s="21" t="str">
        <f t="shared" si="94"/>
        <v>35065.5257</v>
      </c>
      <c r="H987" s="43">
        <f t="shared" si="95"/>
        <v>-3801</v>
      </c>
      <c r="I987" s="52" t="s">
        <v>228</v>
      </c>
      <c r="J987" s="53" t="s">
        <v>229</v>
      </c>
      <c r="K987" s="52">
        <v>-3801</v>
      </c>
      <c r="L987" s="52" t="s">
        <v>230</v>
      </c>
      <c r="M987" s="53" t="s">
        <v>105</v>
      </c>
      <c r="N987" s="53"/>
      <c r="O987" s="54" t="s">
        <v>2636</v>
      </c>
      <c r="P987" s="54" t="s">
        <v>3545</v>
      </c>
    </row>
    <row r="988" spans="1:16" ht="13.5" thickBot="1" x14ac:dyDescent="0.25">
      <c r="A988" s="43" t="str">
        <f t="shared" si="90"/>
        <v> AOEB 1 </v>
      </c>
      <c r="B988" s="5" t="str">
        <f t="shared" si="91"/>
        <v>I</v>
      </c>
      <c r="C988" s="43">
        <f t="shared" si="92"/>
        <v>35075.502999999997</v>
      </c>
      <c r="D988" s="21" t="str">
        <f t="shared" si="93"/>
        <v>vis</v>
      </c>
      <c r="E988" s="51">
        <f>VLOOKUP(C988,Active!C$21:E$974,3,FALSE)</f>
        <v>-3796.9994955972575</v>
      </c>
      <c r="F988" s="5" t="s">
        <v>1317</v>
      </c>
      <c r="G988" s="21" t="str">
        <f t="shared" si="94"/>
        <v>35075.503</v>
      </c>
      <c r="H988" s="43">
        <f t="shared" si="95"/>
        <v>-3797</v>
      </c>
      <c r="I988" s="52" t="s">
        <v>233</v>
      </c>
      <c r="J988" s="53" t="s">
        <v>234</v>
      </c>
      <c r="K988" s="52">
        <v>-3797</v>
      </c>
      <c r="L988" s="52" t="s">
        <v>215</v>
      </c>
      <c r="M988" s="53" t="s">
        <v>1496</v>
      </c>
      <c r="N988" s="53"/>
      <c r="O988" s="54" t="s">
        <v>3867</v>
      </c>
      <c r="P988" s="54" t="s">
        <v>3545</v>
      </c>
    </row>
    <row r="989" spans="1:16" ht="13.5" thickBot="1" x14ac:dyDescent="0.25">
      <c r="A989" s="43" t="str">
        <f t="shared" si="90"/>
        <v> BBS 69 </v>
      </c>
      <c r="B989" s="5" t="str">
        <f t="shared" si="91"/>
        <v>I</v>
      </c>
      <c r="C989" s="43">
        <f t="shared" si="92"/>
        <v>35080.502</v>
      </c>
      <c r="D989" s="21" t="str">
        <f t="shared" si="93"/>
        <v>vis</v>
      </c>
      <c r="E989" s="51">
        <f>VLOOKUP(C989,Active!C$21:E$974,3,FALSE)</f>
        <v>-3794.9943192016999</v>
      </c>
      <c r="F989" s="5" t="s">
        <v>1317</v>
      </c>
      <c r="G989" s="21" t="str">
        <f t="shared" si="94"/>
        <v>35080.502</v>
      </c>
      <c r="H989" s="43">
        <f t="shared" si="95"/>
        <v>-3795</v>
      </c>
      <c r="I989" s="52" t="s">
        <v>236</v>
      </c>
      <c r="J989" s="53" t="s">
        <v>237</v>
      </c>
      <c r="K989" s="52">
        <v>-3795</v>
      </c>
      <c r="L989" s="52" t="s">
        <v>238</v>
      </c>
      <c r="M989" s="53" t="s">
        <v>1496</v>
      </c>
      <c r="N989" s="53"/>
      <c r="O989" s="54" t="s">
        <v>3405</v>
      </c>
      <c r="P989" s="54" t="s">
        <v>2187</v>
      </c>
    </row>
    <row r="990" spans="1:16" ht="13.5" thickBot="1" x14ac:dyDescent="0.25">
      <c r="A990" s="43" t="str">
        <f t="shared" si="90"/>
        <v> AOEB 1 </v>
      </c>
      <c r="B990" s="5" t="str">
        <f t="shared" si="91"/>
        <v>I</v>
      </c>
      <c r="C990" s="43">
        <f t="shared" si="92"/>
        <v>35085.487000000001</v>
      </c>
      <c r="D990" s="21" t="str">
        <f t="shared" si="93"/>
        <v>vis</v>
      </c>
      <c r="E990" s="51">
        <f>VLOOKUP(C990,Active!C$21:E$974,3,FALSE)</f>
        <v>-3792.994758423175</v>
      </c>
      <c r="F990" s="5" t="s">
        <v>1317</v>
      </c>
      <c r="G990" s="21" t="str">
        <f t="shared" si="94"/>
        <v>35085.487</v>
      </c>
      <c r="H990" s="43">
        <f t="shared" si="95"/>
        <v>-3793</v>
      </c>
      <c r="I990" s="52" t="s">
        <v>241</v>
      </c>
      <c r="J990" s="53" t="s">
        <v>242</v>
      </c>
      <c r="K990" s="52">
        <v>-3793</v>
      </c>
      <c r="L990" s="52" t="s">
        <v>208</v>
      </c>
      <c r="M990" s="53" t="s">
        <v>1496</v>
      </c>
      <c r="N990" s="53"/>
      <c r="O990" s="54" t="s">
        <v>3867</v>
      </c>
      <c r="P990" s="54" t="s">
        <v>3545</v>
      </c>
    </row>
    <row r="991" spans="1:16" ht="13.5" thickBot="1" x14ac:dyDescent="0.25">
      <c r="A991" s="43" t="str">
        <f t="shared" si="90"/>
        <v> AOEB 1 </v>
      </c>
      <c r="B991" s="5" t="str">
        <f t="shared" si="91"/>
        <v>I</v>
      </c>
      <c r="C991" s="43">
        <f t="shared" si="92"/>
        <v>35237.552000000003</v>
      </c>
      <c r="D991" s="21" t="str">
        <f t="shared" si="93"/>
        <v>vis</v>
      </c>
      <c r="E991" s="51">
        <f>VLOOKUP(C991,Active!C$21:E$974,3,FALSE)</f>
        <v>-3731.9991295793593</v>
      </c>
      <c r="F991" s="5" t="s">
        <v>1317</v>
      </c>
      <c r="G991" s="21" t="str">
        <f t="shared" si="94"/>
        <v>35237.552</v>
      </c>
      <c r="H991" s="43">
        <f t="shared" si="95"/>
        <v>-3732</v>
      </c>
      <c r="I991" s="52" t="s">
        <v>243</v>
      </c>
      <c r="J991" s="53" t="s">
        <v>244</v>
      </c>
      <c r="K991" s="52">
        <v>-3732</v>
      </c>
      <c r="L991" s="52" t="s">
        <v>245</v>
      </c>
      <c r="M991" s="53" t="s">
        <v>1496</v>
      </c>
      <c r="N991" s="53"/>
      <c r="O991" s="54" t="s">
        <v>3867</v>
      </c>
      <c r="P991" s="54" t="s">
        <v>3545</v>
      </c>
    </row>
    <row r="992" spans="1:16" ht="13.5" thickBot="1" x14ac:dyDescent="0.25">
      <c r="A992" s="43" t="str">
        <f t="shared" si="90"/>
        <v> AOEB 1 </v>
      </c>
      <c r="B992" s="5" t="str">
        <f t="shared" si="91"/>
        <v>I</v>
      </c>
      <c r="C992" s="43">
        <f t="shared" si="92"/>
        <v>35242.538</v>
      </c>
      <c r="D992" s="21" t="str">
        <f t="shared" si="93"/>
        <v>vis</v>
      </c>
      <c r="E992" s="51">
        <f>VLOOKUP(C992,Active!C$21:E$974,3,FALSE)</f>
        <v>-3729.9991676853328</v>
      </c>
      <c r="F992" s="5" t="s">
        <v>1317</v>
      </c>
      <c r="G992" s="21" t="str">
        <f t="shared" si="94"/>
        <v>35242.538</v>
      </c>
      <c r="H992" s="43">
        <f t="shared" si="95"/>
        <v>-3730</v>
      </c>
      <c r="I992" s="52" t="s">
        <v>246</v>
      </c>
      <c r="J992" s="53" t="s">
        <v>247</v>
      </c>
      <c r="K992" s="52">
        <v>-3730</v>
      </c>
      <c r="L992" s="52" t="s">
        <v>245</v>
      </c>
      <c r="M992" s="53" t="s">
        <v>1496</v>
      </c>
      <c r="N992" s="53"/>
      <c r="O992" s="54" t="s">
        <v>3867</v>
      </c>
      <c r="P992" s="54" t="s">
        <v>3545</v>
      </c>
    </row>
    <row r="993" spans="1:16" ht="13.5" thickBot="1" x14ac:dyDescent="0.25">
      <c r="A993" s="43" t="str">
        <f t="shared" si="90"/>
        <v> PASP 98.691 </v>
      </c>
      <c r="B993" s="5" t="str">
        <f t="shared" si="91"/>
        <v>I</v>
      </c>
      <c r="C993" s="43">
        <f t="shared" si="92"/>
        <v>35277.421999999999</v>
      </c>
      <c r="D993" s="21" t="str">
        <f t="shared" si="93"/>
        <v>vis</v>
      </c>
      <c r="E993" s="51">
        <f>VLOOKUP(C993,Active!C$21:E$974,3,FALSE)</f>
        <v>-3716.0066545061827</v>
      </c>
      <c r="F993" s="5" t="s">
        <v>1317</v>
      </c>
      <c r="G993" s="21" t="str">
        <f t="shared" si="94"/>
        <v>35277.422</v>
      </c>
      <c r="H993" s="43">
        <f t="shared" si="95"/>
        <v>-3716</v>
      </c>
      <c r="I993" s="52" t="s">
        <v>248</v>
      </c>
      <c r="J993" s="53" t="s">
        <v>249</v>
      </c>
      <c r="K993" s="52">
        <v>-3716</v>
      </c>
      <c r="L993" s="52" t="s">
        <v>250</v>
      </c>
      <c r="M993" s="53" t="s">
        <v>1496</v>
      </c>
      <c r="N993" s="53" t="s">
        <v>106</v>
      </c>
      <c r="O993" s="54" t="s">
        <v>574</v>
      </c>
      <c r="P993" s="54" t="s">
        <v>2174</v>
      </c>
    </row>
    <row r="994" spans="1:16" ht="13.5" thickBot="1" x14ac:dyDescent="0.25">
      <c r="A994" s="43" t="str">
        <f t="shared" si="90"/>
        <v> AOEB 1 </v>
      </c>
      <c r="B994" s="5" t="str">
        <f t="shared" si="91"/>
        <v>I</v>
      </c>
      <c r="C994" s="43">
        <f t="shared" si="92"/>
        <v>35277.438000000002</v>
      </c>
      <c r="D994" s="21" t="str">
        <f t="shared" si="93"/>
        <v>vis</v>
      </c>
      <c r="E994" s="51">
        <f>VLOOKUP(C994,Active!C$21:E$974,3,FALSE)</f>
        <v>-3716.0002366581457</v>
      </c>
      <c r="F994" s="5" t="s">
        <v>1317</v>
      </c>
      <c r="G994" s="21" t="str">
        <f t="shared" si="94"/>
        <v>35277.438</v>
      </c>
      <c r="H994" s="43">
        <f t="shared" si="95"/>
        <v>-3716</v>
      </c>
      <c r="I994" s="52" t="s">
        <v>251</v>
      </c>
      <c r="J994" s="53" t="s">
        <v>252</v>
      </c>
      <c r="K994" s="52">
        <v>-3716</v>
      </c>
      <c r="L994" s="52" t="s">
        <v>227</v>
      </c>
      <c r="M994" s="53" t="s">
        <v>1496</v>
      </c>
      <c r="N994" s="53"/>
      <c r="O994" s="54" t="s">
        <v>2636</v>
      </c>
      <c r="P994" s="54" t="s">
        <v>3545</v>
      </c>
    </row>
    <row r="995" spans="1:16" ht="13.5" thickBot="1" x14ac:dyDescent="0.25">
      <c r="A995" s="43" t="str">
        <f t="shared" si="90"/>
        <v> AOEB 1 </v>
      </c>
      <c r="B995" s="5" t="str">
        <f t="shared" si="91"/>
        <v>I</v>
      </c>
      <c r="C995" s="43">
        <f t="shared" si="92"/>
        <v>35307.351000000002</v>
      </c>
      <c r="D995" s="21" t="str">
        <f t="shared" si="93"/>
        <v>vis</v>
      </c>
      <c r="E995" s="51">
        <f>VLOOKUP(C995,Active!C$21:E$974,3,FALSE)</f>
        <v>-3704.0016686404883</v>
      </c>
      <c r="F995" s="5" t="s">
        <v>1317</v>
      </c>
      <c r="G995" s="21" t="str">
        <f t="shared" si="94"/>
        <v>35307.351</v>
      </c>
      <c r="H995" s="43">
        <f t="shared" si="95"/>
        <v>-3704</v>
      </c>
      <c r="I995" s="52" t="s">
        <v>253</v>
      </c>
      <c r="J995" s="53" t="s">
        <v>254</v>
      </c>
      <c r="K995" s="52">
        <v>-3704</v>
      </c>
      <c r="L995" s="52" t="s">
        <v>255</v>
      </c>
      <c r="M995" s="53" t="s">
        <v>1496</v>
      </c>
      <c r="N995" s="53"/>
      <c r="O995" s="54" t="s">
        <v>2636</v>
      </c>
      <c r="P995" s="54" t="s">
        <v>3545</v>
      </c>
    </row>
    <row r="996" spans="1:16" ht="13.5" thickBot="1" x14ac:dyDescent="0.25">
      <c r="A996" s="43" t="str">
        <f t="shared" si="90"/>
        <v> BBS 69 </v>
      </c>
      <c r="B996" s="5" t="str">
        <f t="shared" si="91"/>
        <v>I</v>
      </c>
      <c r="C996" s="43">
        <f t="shared" si="92"/>
        <v>35666.334000000003</v>
      </c>
      <c r="D996" s="21" t="str">
        <f t="shared" si="93"/>
        <v>vis</v>
      </c>
      <c r="E996" s="51">
        <f>VLOOKUP(C996,Active!C$21:E$974,3,FALSE)</f>
        <v>-3560.0080223100435</v>
      </c>
      <c r="F996" s="5" t="s">
        <v>1317</v>
      </c>
      <c r="G996" s="21" t="str">
        <f t="shared" si="94"/>
        <v>35666.334</v>
      </c>
      <c r="H996" s="43">
        <f t="shared" si="95"/>
        <v>-3560</v>
      </c>
      <c r="I996" s="52" t="s">
        <v>256</v>
      </c>
      <c r="J996" s="53" t="s">
        <v>257</v>
      </c>
      <c r="K996" s="52">
        <v>-3560</v>
      </c>
      <c r="L996" s="52" t="s">
        <v>258</v>
      </c>
      <c r="M996" s="53" t="s">
        <v>1496</v>
      </c>
      <c r="N996" s="53"/>
      <c r="O996" s="54" t="s">
        <v>2649</v>
      </c>
      <c r="P996" s="54" t="s">
        <v>2187</v>
      </c>
    </row>
    <row r="997" spans="1:16" ht="13.5" thickBot="1" x14ac:dyDescent="0.25">
      <c r="A997" s="43" t="str">
        <f t="shared" si="90"/>
        <v> AOEB 1 </v>
      </c>
      <c r="B997" s="5" t="str">
        <f t="shared" si="91"/>
        <v>I</v>
      </c>
      <c r="C997" s="43">
        <f t="shared" si="92"/>
        <v>35798.474000000002</v>
      </c>
      <c r="D997" s="21" t="str">
        <f t="shared" si="93"/>
        <v>vis</v>
      </c>
      <c r="E997" s="51">
        <f>VLOOKUP(C997,Active!C$21:E$974,3,FALSE)</f>
        <v>-3507.0046198477962</v>
      </c>
      <c r="F997" s="5" t="s">
        <v>1317</v>
      </c>
      <c r="G997" s="21" t="str">
        <f t="shared" si="94"/>
        <v>35798.474</v>
      </c>
      <c r="H997" s="43">
        <f t="shared" si="95"/>
        <v>-3507</v>
      </c>
      <c r="I997" s="52" t="s">
        <v>259</v>
      </c>
      <c r="J997" s="53" t="s">
        <v>260</v>
      </c>
      <c r="K997" s="52">
        <v>-3507</v>
      </c>
      <c r="L997" s="52" t="s">
        <v>261</v>
      </c>
      <c r="M997" s="53" t="s">
        <v>1496</v>
      </c>
      <c r="N997" s="53"/>
      <c r="O997" s="54" t="s">
        <v>2636</v>
      </c>
      <c r="P997" s="54" t="s">
        <v>3545</v>
      </c>
    </row>
    <row r="998" spans="1:16" ht="13.5" thickBot="1" x14ac:dyDescent="0.25">
      <c r="A998" s="43" t="str">
        <f t="shared" si="90"/>
        <v> MVS 10.104 </v>
      </c>
      <c r="B998" s="5" t="str">
        <f t="shared" si="91"/>
        <v>I</v>
      </c>
      <c r="C998" s="43">
        <f t="shared" si="92"/>
        <v>35798.474000000002</v>
      </c>
      <c r="D998" s="21" t="str">
        <f t="shared" si="93"/>
        <v>vis</v>
      </c>
      <c r="E998" s="51">
        <f>VLOOKUP(C998,Active!C$21:E$974,3,FALSE)</f>
        <v>-3507.0046198477962</v>
      </c>
      <c r="F998" s="5" t="s">
        <v>1317</v>
      </c>
      <c r="G998" s="21" t="str">
        <f t="shared" si="94"/>
        <v>35798.474</v>
      </c>
      <c r="H998" s="43">
        <f t="shared" si="95"/>
        <v>-3507</v>
      </c>
      <c r="I998" s="52" t="s">
        <v>259</v>
      </c>
      <c r="J998" s="53" t="s">
        <v>260</v>
      </c>
      <c r="K998" s="52">
        <v>-3507</v>
      </c>
      <c r="L998" s="52" t="s">
        <v>261</v>
      </c>
      <c r="M998" s="53" t="s">
        <v>1496</v>
      </c>
      <c r="N998" s="53"/>
      <c r="O998" s="54" t="s">
        <v>3248</v>
      </c>
      <c r="P998" s="54" t="s">
        <v>2144</v>
      </c>
    </row>
    <row r="999" spans="1:16" ht="13.5" thickBot="1" x14ac:dyDescent="0.25">
      <c r="A999" s="43" t="str">
        <f t="shared" si="90"/>
        <v> BBS 71 </v>
      </c>
      <c r="B999" s="5" t="str">
        <f t="shared" si="91"/>
        <v>I</v>
      </c>
      <c r="C999" s="43">
        <f t="shared" si="92"/>
        <v>35798.480000000003</v>
      </c>
      <c r="D999" s="21" t="str">
        <f t="shared" si="93"/>
        <v>vis</v>
      </c>
      <c r="E999" s="51">
        <f>VLOOKUP(C999,Active!C$21:E$974,3,FALSE)</f>
        <v>-3507.0022131547826</v>
      </c>
      <c r="F999" s="5" t="s">
        <v>1317</v>
      </c>
      <c r="G999" s="21" t="str">
        <f t="shared" si="94"/>
        <v>35798.480</v>
      </c>
      <c r="H999" s="43">
        <f t="shared" si="95"/>
        <v>-3507</v>
      </c>
      <c r="I999" s="52" t="s">
        <v>264</v>
      </c>
      <c r="J999" s="53" t="s">
        <v>265</v>
      </c>
      <c r="K999" s="52">
        <v>-3507</v>
      </c>
      <c r="L999" s="52" t="s">
        <v>266</v>
      </c>
      <c r="M999" s="53" t="s">
        <v>1496</v>
      </c>
      <c r="N999" s="53"/>
      <c r="O999" s="54" t="s">
        <v>2649</v>
      </c>
      <c r="P999" s="54" t="s">
        <v>2210</v>
      </c>
    </row>
    <row r="1000" spans="1:16" ht="13.5" thickBot="1" x14ac:dyDescent="0.25">
      <c r="A1000" s="43" t="str">
        <f t="shared" si="90"/>
        <v>IBVS 2707 </v>
      </c>
      <c r="B1000" s="5" t="str">
        <f t="shared" si="91"/>
        <v>I</v>
      </c>
      <c r="C1000" s="43">
        <f t="shared" si="92"/>
        <v>35798.485999999997</v>
      </c>
      <c r="D1000" s="21" t="str">
        <f t="shared" si="93"/>
        <v>vis</v>
      </c>
      <c r="E1000" s="51" t="e">
        <f>VLOOKUP(C1000,Active!C$21:E$974,3,FALSE)</f>
        <v>#N/A</v>
      </c>
      <c r="F1000" s="5" t="s">
        <v>1317</v>
      </c>
      <c r="G1000" s="21" t="str">
        <f t="shared" si="94"/>
        <v>35798.486</v>
      </c>
      <c r="H1000" s="43">
        <f t="shared" si="95"/>
        <v>-3507</v>
      </c>
      <c r="I1000" s="52" t="s">
        <v>268</v>
      </c>
      <c r="J1000" s="53" t="s">
        <v>269</v>
      </c>
      <c r="K1000" s="52">
        <v>-3507</v>
      </c>
      <c r="L1000" s="52" t="s">
        <v>270</v>
      </c>
      <c r="M1000" s="53" t="s">
        <v>1496</v>
      </c>
      <c r="N1000" s="53" t="s">
        <v>106</v>
      </c>
      <c r="O1000" s="54" t="s">
        <v>2214</v>
      </c>
      <c r="P1000" s="55" t="s">
        <v>430</v>
      </c>
    </row>
    <row r="1001" spans="1:16" ht="13.5" thickBot="1" x14ac:dyDescent="0.25">
      <c r="A1001" s="43" t="str">
        <f t="shared" si="90"/>
        <v> MVS 10.104 </v>
      </c>
      <c r="B1001" s="5" t="str">
        <f t="shared" si="91"/>
        <v>I</v>
      </c>
      <c r="C1001" s="43">
        <f t="shared" si="92"/>
        <v>35848.330999999998</v>
      </c>
      <c r="D1001" s="21" t="str">
        <f t="shared" si="93"/>
        <v>vis</v>
      </c>
      <c r="E1001" s="51">
        <f>VLOOKUP(C1001,Active!C$21:E$974,3,FALSE)</f>
        <v>-3487.0062042540312</v>
      </c>
      <c r="F1001" s="5" t="s">
        <v>1317</v>
      </c>
      <c r="G1001" s="21" t="str">
        <f t="shared" si="94"/>
        <v>35848.331</v>
      </c>
      <c r="H1001" s="43">
        <f t="shared" si="95"/>
        <v>-3487</v>
      </c>
      <c r="I1001" s="52" t="s">
        <v>272</v>
      </c>
      <c r="J1001" s="53" t="s">
        <v>273</v>
      </c>
      <c r="K1001" s="52">
        <v>-3487</v>
      </c>
      <c r="L1001" s="52" t="s">
        <v>274</v>
      </c>
      <c r="M1001" s="53" t="s">
        <v>1496</v>
      </c>
      <c r="N1001" s="53"/>
      <c r="O1001" s="54" t="s">
        <v>3248</v>
      </c>
      <c r="P1001" s="54" t="s">
        <v>2144</v>
      </c>
    </row>
    <row r="1002" spans="1:16" ht="13.5" thickBot="1" x14ac:dyDescent="0.25">
      <c r="A1002" s="43" t="str">
        <f t="shared" si="90"/>
        <v> MVS 10.104 </v>
      </c>
      <c r="B1002" s="5" t="str">
        <f t="shared" si="91"/>
        <v>I</v>
      </c>
      <c r="C1002" s="43">
        <f t="shared" si="92"/>
        <v>35848.332000000002</v>
      </c>
      <c r="D1002" s="21" t="str">
        <f t="shared" si="93"/>
        <v>vis</v>
      </c>
      <c r="E1002" s="51">
        <f>VLOOKUP(C1002,Active!C$21:E$974,3,FALSE)</f>
        <v>-3487.0058031385279</v>
      </c>
      <c r="F1002" s="5" t="s">
        <v>1317</v>
      </c>
      <c r="G1002" s="21" t="str">
        <f t="shared" si="94"/>
        <v>35848.332</v>
      </c>
      <c r="H1002" s="43">
        <f t="shared" si="95"/>
        <v>-3487</v>
      </c>
      <c r="I1002" s="52" t="s">
        <v>276</v>
      </c>
      <c r="J1002" s="53" t="s">
        <v>277</v>
      </c>
      <c r="K1002" s="52">
        <v>-3487</v>
      </c>
      <c r="L1002" s="52" t="s">
        <v>278</v>
      </c>
      <c r="M1002" s="53" t="s">
        <v>1496</v>
      </c>
      <c r="N1002" s="53"/>
      <c r="O1002" s="54" t="s">
        <v>3248</v>
      </c>
      <c r="P1002" s="54" t="s">
        <v>2144</v>
      </c>
    </row>
    <row r="1003" spans="1:16" ht="13.5" thickBot="1" x14ac:dyDescent="0.25">
      <c r="A1003" s="43" t="str">
        <f t="shared" si="90"/>
        <v> AOEB 1 </v>
      </c>
      <c r="B1003" s="5" t="str">
        <f t="shared" si="91"/>
        <v>I</v>
      </c>
      <c r="C1003" s="43">
        <f t="shared" si="92"/>
        <v>35955.529000000002</v>
      </c>
      <c r="D1003" s="21" t="str">
        <f t="shared" si="93"/>
        <v>vis</v>
      </c>
      <c r="E1003" s="51">
        <f>VLOOKUP(C1003,Active!C$21:E$974,3,FALSE)</f>
        <v>-3444.0074246479453</v>
      </c>
      <c r="F1003" s="5" t="s">
        <v>1317</v>
      </c>
      <c r="G1003" s="21" t="str">
        <f t="shared" si="94"/>
        <v>35955.529</v>
      </c>
      <c r="H1003" s="43">
        <f t="shared" si="95"/>
        <v>-3444</v>
      </c>
      <c r="I1003" s="52" t="s">
        <v>280</v>
      </c>
      <c r="J1003" s="53" t="s">
        <v>281</v>
      </c>
      <c r="K1003" s="52">
        <v>-3444</v>
      </c>
      <c r="L1003" s="52" t="s">
        <v>282</v>
      </c>
      <c r="M1003" s="53" t="s">
        <v>1496</v>
      </c>
      <c r="N1003" s="53"/>
      <c r="O1003" s="54" t="s">
        <v>3434</v>
      </c>
      <c r="P1003" s="54" t="s">
        <v>3545</v>
      </c>
    </row>
    <row r="1004" spans="1:16" ht="13.5" thickBot="1" x14ac:dyDescent="0.25">
      <c r="A1004" s="43" t="str">
        <f t="shared" si="90"/>
        <v> MVS 10.163 </v>
      </c>
      <c r="B1004" s="5" t="str">
        <f t="shared" si="91"/>
        <v>I</v>
      </c>
      <c r="C1004" s="43">
        <f t="shared" si="92"/>
        <v>35985.446000000004</v>
      </c>
      <c r="D1004" s="21" t="str">
        <f t="shared" si="93"/>
        <v>vis</v>
      </c>
      <c r="E1004" s="51">
        <f>VLOOKUP(C1004,Active!C$21:E$974,3,FALSE)</f>
        <v>-3432.0072521682787</v>
      </c>
      <c r="F1004" s="5" t="s">
        <v>1317</v>
      </c>
      <c r="G1004" s="21" t="str">
        <f t="shared" si="94"/>
        <v>35985.446</v>
      </c>
      <c r="H1004" s="43">
        <f t="shared" si="95"/>
        <v>-3432</v>
      </c>
      <c r="I1004" s="52" t="s">
        <v>283</v>
      </c>
      <c r="J1004" s="53" t="s">
        <v>284</v>
      </c>
      <c r="K1004" s="52">
        <v>-3432</v>
      </c>
      <c r="L1004" s="52" t="s">
        <v>285</v>
      </c>
      <c r="M1004" s="53" t="s">
        <v>1496</v>
      </c>
      <c r="N1004" s="53"/>
      <c r="O1004" s="54" t="s">
        <v>3248</v>
      </c>
      <c r="P1004" s="54" t="s">
        <v>2224</v>
      </c>
    </row>
    <row r="1005" spans="1:16" ht="13.5" thickBot="1" x14ac:dyDescent="0.25">
      <c r="A1005" s="43" t="str">
        <f t="shared" si="90"/>
        <v> BBS 72 </v>
      </c>
      <c r="B1005" s="5" t="str">
        <f t="shared" si="91"/>
        <v>I</v>
      </c>
      <c r="C1005" s="43">
        <f t="shared" si="92"/>
        <v>36097.634899999997</v>
      </c>
      <c r="D1005" s="21" t="str">
        <f t="shared" si="93"/>
        <v>vis</v>
      </c>
      <c r="E1005" s="51">
        <f>VLOOKUP(C1005,Active!C$21:E$974,3,FALSE)</f>
        <v>-3387.0065452022086</v>
      </c>
      <c r="F1005" s="5" t="s">
        <v>1317</v>
      </c>
      <c r="G1005" s="21" t="str">
        <f t="shared" si="94"/>
        <v>36097.6349</v>
      </c>
      <c r="H1005" s="43">
        <f t="shared" si="95"/>
        <v>-3387</v>
      </c>
      <c r="I1005" s="52" t="s">
        <v>286</v>
      </c>
      <c r="J1005" s="53" t="s">
        <v>287</v>
      </c>
      <c r="K1005" s="52">
        <v>-3387</v>
      </c>
      <c r="L1005" s="52" t="s">
        <v>288</v>
      </c>
      <c r="M1005" s="53" t="s">
        <v>105</v>
      </c>
      <c r="N1005" s="53"/>
      <c r="O1005" s="54" t="s">
        <v>2649</v>
      </c>
      <c r="P1005" s="54" t="s">
        <v>2227</v>
      </c>
    </row>
    <row r="1006" spans="1:16" ht="13.5" thickBot="1" x14ac:dyDescent="0.25">
      <c r="A1006" s="43" t="str">
        <f t="shared" si="90"/>
        <v> MVS 10.163 </v>
      </c>
      <c r="B1006" s="5" t="str">
        <f t="shared" si="91"/>
        <v>I</v>
      </c>
      <c r="C1006" s="43">
        <f t="shared" si="92"/>
        <v>36132.533000000003</v>
      </c>
      <c r="D1006" s="21" t="str">
        <f t="shared" si="93"/>
        <v>vis</v>
      </c>
      <c r="E1006" s="51">
        <f>VLOOKUP(C1006,Active!C$21:E$974,3,FALSE)</f>
        <v>-3373.0083762944741</v>
      </c>
      <c r="F1006" s="5" t="s">
        <v>1317</v>
      </c>
      <c r="G1006" s="21" t="str">
        <f t="shared" si="94"/>
        <v>36132.533</v>
      </c>
      <c r="H1006" s="43">
        <f t="shared" si="95"/>
        <v>-3373</v>
      </c>
      <c r="I1006" s="52" t="s">
        <v>289</v>
      </c>
      <c r="J1006" s="53" t="s">
        <v>290</v>
      </c>
      <c r="K1006" s="52">
        <v>-3373</v>
      </c>
      <c r="L1006" s="52" t="s">
        <v>291</v>
      </c>
      <c r="M1006" s="53" t="s">
        <v>1496</v>
      </c>
      <c r="N1006" s="53"/>
      <c r="O1006" s="54" t="s">
        <v>3248</v>
      </c>
      <c r="P1006" s="54" t="s">
        <v>2224</v>
      </c>
    </row>
    <row r="1007" spans="1:16" ht="13.5" thickBot="1" x14ac:dyDescent="0.25">
      <c r="A1007" s="43" t="str">
        <f t="shared" si="90"/>
        <v> PASP 98.1166 </v>
      </c>
      <c r="B1007" s="5" t="str">
        <f t="shared" si="91"/>
        <v>I</v>
      </c>
      <c r="C1007" s="43">
        <f t="shared" si="92"/>
        <v>36132.536999999997</v>
      </c>
      <c r="D1007" s="21" t="str">
        <f t="shared" si="93"/>
        <v>vis</v>
      </c>
      <c r="E1007" s="51">
        <f>VLOOKUP(C1007,Active!C$21:E$974,3,FALSE)</f>
        <v>-3373.0067718324676</v>
      </c>
      <c r="F1007" s="5" t="s">
        <v>1317</v>
      </c>
      <c r="G1007" s="21" t="str">
        <f t="shared" si="94"/>
        <v>36132.537</v>
      </c>
      <c r="H1007" s="43">
        <f t="shared" si="95"/>
        <v>-3373</v>
      </c>
      <c r="I1007" s="52" t="s">
        <v>292</v>
      </c>
      <c r="J1007" s="53" t="s">
        <v>293</v>
      </c>
      <c r="K1007" s="52">
        <v>-3373</v>
      </c>
      <c r="L1007" s="52" t="s">
        <v>250</v>
      </c>
      <c r="M1007" s="53" t="s">
        <v>1496</v>
      </c>
      <c r="N1007" s="53" t="s">
        <v>106</v>
      </c>
      <c r="O1007" s="54" t="s">
        <v>2233</v>
      </c>
      <c r="P1007" s="54" t="s">
        <v>3338</v>
      </c>
    </row>
    <row r="1008" spans="1:16" ht="13.5" thickBot="1" x14ac:dyDescent="0.25">
      <c r="A1008" s="43" t="str">
        <f t="shared" si="90"/>
        <v> PASP 98.1166 </v>
      </c>
      <c r="B1008" s="5" t="str">
        <f t="shared" si="91"/>
        <v>I</v>
      </c>
      <c r="C1008" s="43">
        <f t="shared" si="92"/>
        <v>36137.522199999999</v>
      </c>
      <c r="D1008" s="21" t="str">
        <f t="shared" si="93"/>
        <v>vis</v>
      </c>
      <c r="E1008" s="51">
        <f>VLOOKUP(C1008,Active!C$21:E$974,3,FALSE)</f>
        <v>-3371.0071308308411</v>
      </c>
      <c r="F1008" s="5" t="s">
        <v>1317</v>
      </c>
      <c r="G1008" s="21" t="str">
        <f t="shared" si="94"/>
        <v>36137.5222</v>
      </c>
      <c r="H1008" s="43">
        <f t="shared" si="95"/>
        <v>-3371</v>
      </c>
      <c r="I1008" s="52" t="s">
        <v>294</v>
      </c>
      <c r="J1008" s="53" t="s">
        <v>295</v>
      </c>
      <c r="K1008" s="52">
        <v>-3371</v>
      </c>
      <c r="L1008" s="52" t="s">
        <v>296</v>
      </c>
      <c r="M1008" s="53" t="s">
        <v>105</v>
      </c>
      <c r="N1008" s="53" t="s">
        <v>106</v>
      </c>
      <c r="O1008" s="54" t="s">
        <v>2233</v>
      </c>
      <c r="P1008" s="54" t="s">
        <v>3338</v>
      </c>
    </row>
    <row r="1009" spans="1:16" ht="13.5" thickBot="1" x14ac:dyDescent="0.25">
      <c r="A1009" s="43" t="str">
        <f t="shared" si="90"/>
        <v> BBS 73 </v>
      </c>
      <c r="B1009" s="5" t="str">
        <f t="shared" si="91"/>
        <v>I</v>
      </c>
      <c r="C1009" s="43">
        <f t="shared" si="92"/>
        <v>36164.934000000001</v>
      </c>
      <c r="D1009" s="21" t="str">
        <f t="shared" si="93"/>
        <v>vis</v>
      </c>
      <c r="E1009" s="51">
        <f>VLOOKUP(C1009,Active!C$21:E$974,3,FALSE)</f>
        <v>-3360.0118329073152</v>
      </c>
      <c r="F1009" s="5" t="s">
        <v>1317</v>
      </c>
      <c r="G1009" s="21" t="str">
        <f t="shared" si="94"/>
        <v>36164.934</v>
      </c>
      <c r="H1009" s="43">
        <f t="shared" si="95"/>
        <v>-3360</v>
      </c>
      <c r="I1009" s="52" t="s">
        <v>297</v>
      </c>
      <c r="J1009" s="53" t="s">
        <v>298</v>
      </c>
      <c r="K1009" s="52">
        <v>-3360</v>
      </c>
      <c r="L1009" s="52" t="s">
        <v>299</v>
      </c>
      <c r="M1009" s="53" t="s">
        <v>1496</v>
      </c>
      <c r="N1009" s="53"/>
      <c r="O1009" s="54" t="s">
        <v>2649</v>
      </c>
      <c r="P1009" s="54" t="s">
        <v>2240</v>
      </c>
    </row>
    <row r="1010" spans="1:16" ht="13.5" thickBot="1" x14ac:dyDescent="0.25">
      <c r="A1010" s="43" t="str">
        <f t="shared" si="90"/>
        <v> PASP 98.1166 </v>
      </c>
      <c r="B1010" s="5" t="str">
        <f t="shared" si="91"/>
        <v>I</v>
      </c>
      <c r="C1010" s="43">
        <f t="shared" si="92"/>
        <v>36207.330999999998</v>
      </c>
      <c r="D1010" s="21" t="str">
        <f t="shared" si="93"/>
        <v>vis</v>
      </c>
      <c r="E1010" s="51">
        <f>VLOOKUP(C1010,Active!C$21:E$974,3,FALSE)</f>
        <v>-3343.0057389600488</v>
      </c>
      <c r="F1010" s="5" t="s">
        <v>1317</v>
      </c>
      <c r="G1010" s="21" t="str">
        <f t="shared" si="94"/>
        <v>36207.331</v>
      </c>
      <c r="H1010" s="43">
        <f t="shared" si="95"/>
        <v>-3343</v>
      </c>
      <c r="I1010" s="52" t="s">
        <v>302</v>
      </c>
      <c r="J1010" s="53" t="s">
        <v>303</v>
      </c>
      <c r="K1010" s="52">
        <v>-3343</v>
      </c>
      <c r="L1010" s="52" t="s">
        <v>278</v>
      </c>
      <c r="M1010" s="53" t="s">
        <v>1496</v>
      </c>
      <c r="N1010" s="53" t="s">
        <v>106</v>
      </c>
      <c r="O1010" s="54" t="s">
        <v>778</v>
      </c>
      <c r="P1010" s="54" t="s">
        <v>3338</v>
      </c>
    </row>
    <row r="1011" spans="1:16" ht="13.5" thickBot="1" x14ac:dyDescent="0.25">
      <c r="A1011" s="43" t="str">
        <f t="shared" si="90"/>
        <v> AOEB 1 </v>
      </c>
      <c r="B1011" s="5" t="str">
        <f t="shared" si="91"/>
        <v>I</v>
      </c>
      <c r="C1011" s="43">
        <f t="shared" si="92"/>
        <v>36207.332999999999</v>
      </c>
      <c r="D1011" s="21" t="str">
        <f t="shared" si="93"/>
        <v>vis</v>
      </c>
      <c r="E1011" s="51">
        <f>VLOOKUP(C1011,Active!C$21:E$974,3,FALSE)</f>
        <v>-3343.0049367290444</v>
      </c>
      <c r="F1011" s="5" t="s">
        <v>1317</v>
      </c>
      <c r="G1011" s="21" t="str">
        <f t="shared" si="94"/>
        <v>36207.333</v>
      </c>
      <c r="H1011" s="43">
        <f t="shared" si="95"/>
        <v>-3343</v>
      </c>
      <c r="I1011" s="52" t="s">
        <v>306</v>
      </c>
      <c r="J1011" s="53" t="s">
        <v>307</v>
      </c>
      <c r="K1011" s="52">
        <v>-3343</v>
      </c>
      <c r="L1011" s="52" t="s">
        <v>261</v>
      </c>
      <c r="M1011" s="53" t="s">
        <v>1496</v>
      </c>
      <c r="N1011" s="53"/>
      <c r="O1011" s="54" t="s">
        <v>2636</v>
      </c>
      <c r="P1011" s="54" t="s">
        <v>3545</v>
      </c>
    </row>
    <row r="1012" spans="1:16" ht="13.5" thickBot="1" x14ac:dyDescent="0.25">
      <c r="A1012" s="43" t="str">
        <f t="shared" si="90"/>
        <v> PASP 98.691 </v>
      </c>
      <c r="B1012" s="5" t="str">
        <f t="shared" si="91"/>
        <v>I</v>
      </c>
      <c r="C1012" s="43">
        <f t="shared" si="92"/>
        <v>36207.334000000003</v>
      </c>
      <c r="D1012" s="21" t="str">
        <f t="shared" si="93"/>
        <v>vis</v>
      </c>
      <c r="E1012" s="51">
        <f>VLOOKUP(C1012,Active!C$21:E$974,3,FALSE)</f>
        <v>-3343.0045356135406</v>
      </c>
      <c r="F1012" s="5" t="s">
        <v>1317</v>
      </c>
      <c r="G1012" s="21" t="str">
        <f t="shared" si="94"/>
        <v>36207.334</v>
      </c>
      <c r="H1012" s="43">
        <f t="shared" si="95"/>
        <v>-3343</v>
      </c>
      <c r="I1012" s="52" t="s">
        <v>308</v>
      </c>
      <c r="J1012" s="53" t="s">
        <v>309</v>
      </c>
      <c r="K1012" s="52">
        <v>-3343</v>
      </c>
      <c r="L1012" s="52" t="s">
        <v>310</v>
      </c>
      <c r="M1012" s="53" t="s">
        <v>1496</v>
      </c>
      <c r="N1012" s="53" t="s">
        <v>106</v>
      </c>
      <c r="O1012" s="54" t="s">
        <v>574</v>
      </c>
      <c r="P1012" s="54" t="s">
        <v>2174</v>
      </c>
    </row>
    <row r="1013" spans="1:16" ht="13.5" thickBot="1" x14ac:dyDescent="0.25">
      <c r="A1013" s="43" t="str">
        <f t="shared" si="90"/>
        <v> AOEB 1 </v>
      </c>
      <c r="B1013" s="5" t="str">
        <f t="shared" si="91"/>
        <v>I</v>
      </c>
      <c r="C1013" s="43">
        <f t="shared" si="92"/>
        <v>36284.612000000001</v>
      </c>
      <c r="D1013" s="21" t="str">
        <f t="shared" si="93"/>
        <v>vis</v>
      </c>
      <c r="E1013" s="51">
        <f>VLOOKUP(C1013,Active!C$21:E$974,3,FALSE)</f>
        <v>-3312.007131833629</v>
      </c>
      <c r="F1013" s="5" t="s">
        <v>1317</v>
      </c>
      <c r="G1013" s="21" t="str">
        <f t="shared" si="94"/>
        <v>36284.612</v>
      </c>
      <c r="H1013" s="43">
        <f t="shared" si="95"/>
        <v>-3312</v>
      </c>
      <c r="I1013" s="52" t="s">
        <v>312</v>
      </c>
      <c r="J1013" s="53" t="s">
        <v>313</v>
      </c>
      <c r="K1013" s="52">
        <v>-3312</v>
      </c>
      <c r="L1013" s="52" t="s">
        <v>285</v>
      </c>
      <c r="M1013" s="53" t="s">
        <v>1496</v>
      </c>
      <c r="N1013" s="53"/>
      <c r="O1013" s="54" t="s">
        <v>2636</v>
      </c>
      <c r="P1013" s="54" t="s">
        <v>3545</v>
      </c>
    </row>
    <row r="1014" spans="1:16" ht="13.5" thickBot="1" x14ac:dyDescent="0.25">
      <c r="A1014" s="43" t="str">
        <f t="shared" si="90"/>
        <v> AOEB 1 </v>
      </c>
      <c r="B1014" s="5" t="str">
        <f t="shared" si="91"/>
        <v>I</v>
      </c>
      <c r="C1014" s="43">
        <f t="shared" si="92"/>
        <v>36319.51</v>
      </c>
      <c r="D1014" s="21" t="str">
        <f t="shared" si="93"/>
        <v>vis</v>
      </c>
      <c r="E1014" s="51">
        <f>VLOOKUP(C1014,Active!C$21:E$974,3,FALSE)</f>
        <v>-3298.0090030374467</v>
      </c>
      <c r="F1014" s="5" t="s">
        <v>1317</v>
      </c>
      <c r="G1014" s="21" t="str">
        <f t="shared" si="94"/>
        <v>36319.51</v>
      </c>
      <c r="H1014" s="43">
        <f t="shared" si="95"/>
        <v>-3298</v>
      </c>
      <c r="I1014" s="52" t="s">
        <v>314</v>
      </c>
      <c r="J1014" s="53" t="s">
        <v>2434</v>
      </c>
      <c r="K1014" s="52">
        <v>-3298</v>
      </c>
      <c r="L1014" s="52" t="s">
        <v>2435</v>
      </c>
      <c r="M1014" s="53" t="s">
        <v>2436</v>
      </c>
      <c r="N1014" s="53"/>
      <c r="O1014" s="54" t="s">
        <v>2636</v>
      </c>
      <c r="P1014" s="54" t="s">
        <v>3545</v>
      </c>
    </row>
    <row r="1015" spans="1:16" ht="13.5" thickBot="1" x14ac:dyDescent="0.25">
      <c r="A1015" s="43" t="str">
        <f t="shared" si="90"/>
        <v> BBS 74 </v>
      </c>
      <c r="B1015" s="5" t="str">
        <f t="shared" si="91"/>
        <v>I</v>
      </c>
      <c r="C1015" s="43">
        <f t="shared" si="92"/>
        <v>36319.512000000002</v>
      </c>
      <c r="D1015" s="21" t="str">
        <f t="shared" si="93"/>
        <v>vis</v>
      </c>
      <c r="E1015" s="51">
        <f>VLOOKUP(C1015,Active!C$21:E$974,3,FALSE)</f>
        <v>-3298.0082008064419</v>
      </c>
      <c r="F1015" s="5" t="s">
        <v>1317</v>
      </c>
      <c r="G1015" s="21" t="str">
        <f t="shared" si="94"/>
        <v>36319.512</v>
      </c>
      <c r="H1015" s="43">
        <f t="shared" si="95"/>
        <v>-3298</v>
      </c>
      <c r="I1015" s="52" t="s">
        <v>2438</v>
      </c>
      <c r="J1015" s="53" t="s">
        <v>2439</v>
      </c>
      <c r="K1015" s="52">
        <v>-3298</v>
      </c>
      <c r="L1015" s="52" t="s">
        <v>258</v>
      </c>
      <c r="M1015" s="53" t="s">
        <v>1496</v>
      </c>
      <c r="N1015" s="53"/>
      <c r="O1015" s="54" t="s">
        <v>2649</v>
      </c>
      <c r="P1015" s="54" t="s">
        <v>2256</v>
      </c>
    </row>
    <row r="1016" spans="1:16" ht="13.5" thickBot="1" x14ac:dyDescent="0.25">
      <c r="A1016" s="43" t="str">
        <f t="shared" si="90"/>
        <v> BBS 74 </v>
      </c>
      <c r="B1016" s="5" t="str">
        <f t="shared" si="91"/>
        <v>I</v>
      </c>
      <c r="C1016" s="43">
        <f t="shared" si="92"/>
        <v>36344.449000000001</v>
      </c>
      <c r="D1016" s="21" t="str">
        <f t="shared" si="93"/>
        <v>vis</v>
      </c>
      <c r="E1016" s="51">
        <f>VLOOKUP(C1016,Active!C$21:E$974,3,FALSE)</f>
        <v>-3288.0055835277908</v>
      </c>
      <c r="F1016" s="5" t="s">
        <v>1317</v>
      </c>
      <c r="G1016" s="21" t="str">
        <f t="shared" si="94"/>
        <v>36344.449</v>
      </c>
      <c r="H1016" s="43">
        <f t="shared" si="95"/>
        <v>-3288</v>
      </c>
      <c r="I1016" s="52" t="s">
        <v>2441</v>
      </c>
      <c r="J1016" s="53" t="s">
        <v>2442</v>
      </c>
      <c r="K1016" s="52">
        <v>-3288</v>
      </c>
      <c r="L1016" s="52" t="s">
        <v>278</v>
      </c>
      <c r="M1016" s="53" t="s">
        <v>1496</v>
      </c>
      <c r="N1016" s="53"/>
      <c r="O1016" s="54" t="s">
        <v>2649</v>
      </c>
      <c r="P1016" s="54" t="s">
        <v>2256</v>
      </c>
    </row>
    <row r="1017" spans="1:16" ht="13.5" thickBot="1" x14ac:dyDescent="0.25">
      <c r="A1017" s="43" t="str">
        <f t="shared" si="90"/>
        <v> MVS 10.163 </v>
      </c>
      <c r="B1017" s="5" t="str">
        <f t="shared" si="91"/>
        <v>I</v>
      </c>
      <c r="C1017" s="43">
        <f t="shared" si="92"/>
        <v>36349.43</v>
      </c>
      <c r="D1017" s="21" t="str">
        <f t="shared" si="93"/>
        <v>vis</v>
      </c>
      <c r="E1017" s="51">
        <f>VLOOKUP(C1017,Active!C$21:E$974,3,FALSE)</f>
        <v>-3286.0076272112747</v>
      </c>
      <c r="F1017" s="5" t="s">
        <v>1317</v>
      </c>
      <c r="G1017" s="21" t="str">
        <f t="shared" si="94"/>
        <v>36349.43</v>
      </c>
      <c r="H1017" s="43">
        <f t="shared" si="95"/>
        <v>-3286</v>
      </c>
      <c r="I1017" s="52" t="s">
        <v>2443</v>
      </c>
      <c r="J1017" s="53" t="s">
        <v>2444</v>
      </c>
      <c r="K1017" s="52">
        <v>-3286</v>
      </c>
      <c r="L1017" s="52" t="s">
        <v>2435</v>
      </c>
      <c r="M1017" s="53" t="s">
        <v>2436</v>
      </c>
      <c r="N1017" s="53"/>
      <c r="O1017" s="54" t="s">
        <v>3248</v>
      </c>
      <c r="P1017" s="54" t="s">
        <v>2224</v>
      </c>
    </row>
    <row r="1018" spans="1:16" ht="13.5" thickBot="1" x14ac:dyDescent="0.25">
      <c r="A1018" s="43" t="str">
        <f t="shared" si="90"/>
        <v> BBS 74 </v>
      </c>
      <c r="B1018" s="5" t="str">
        <f t="shared" si="91"/>
        <v>I</v>
      </c>
      <c r="C1018" s="43">
        <f t="shared" si="92"/>
        <v>36349.432000000001</v>
      </c>
      <c r="D1018" s="21" t="str">
        <f t="shared" si="93"/>
        <v>vis</v>
      </c>
      <c r="E1018" s="51">
        <f>VLOOKUP(C1018,Active!C$21:E$974,3,FALSE)</f>
        <v>-3286.0068249802703</v>
      </c>
      <c r="F1018" s="5" t="s">
        <v>1317</v>
      </c>
      <c r="G1018" s="21" t="str">
        <f t="shared" si="94"/>
        <v>36349.432</v>
      </c>
      <c r="H1018" s="43">
        <f t="shared" si="95"/>
        <v>-3286</v>
      </c>
      <c r="I1018" s="52" t="s">
        <v>2445</v>
      </c>
      <c r="J1018" s="53" t="s">
        <v>2446</v>
      </c>
      <c r="K1018" s="52">
        <v>-3286</v>
      </c>
      <c r="L1018" s="52" t="s">
        <v>250</v>
      </c>
      <c r="M1018" s="53" t="s">
        <v>1496</v>
      </c>
      <c r="N1018" s="53"/>
      <c r="O1018" s="54" t="s">
        <v>2649</v>
      </c>
      <c r="P1018" s="54" t="s">
        <v>2256</v>
      </c>
    </row>
    <row r="1019" spans="1:16" ht="13.5" thickBot="1" x14ac:dyDescent="0.25">
      <c r="A1019" s="43" t="str">
        <f t="shared" si="90"/>
        <v> MVS 10.163 </v>
      </c>
      <c r="B1019" s="5" t="str">
        <f t="shared" si="91"/>
        <v>I</v>
      </c>
      <c r="C1019" s="43">
        <f t="shared" si="92"/>
        <v>36369.370999999999</v>
      </c>
      <c r="D1019" s="21" t="str">
        <f t="shared" si="93"/>
        <v>vis</v>
      </c>
      <c r="E1019" s="51">
        <f>VLOOKUP(C1019,Active!C$21:E$974,3,FALSE)</f>
        <v>-3278.0089829816725</v>
      </c>
      <c r="F1019" s="5" t="s">
        <v>1317</v>
      </c>
      <c r="G1019" s="21" t="str">
        <f t="shared" si="94"/>
        <v>36369.371</v>
      </c>
      <c r="H1019" s="43">
        <f t="shared" si="95"/>
        <v>-3278</v>
      </c>
      <c r="I1019" s="52" t="s">
        <v>2447</v>
      </c>
      <c r="J1019" s="53" t="s">
        <v>2448</v>
      </c>
      <c r="K1019" s="52">
        <v>-3278</v>
      </c>
      <c r="L1019" s="52" t="s">
        <v>2449</v>
      </c>
      <c r="M1019" s="53" t="s">
        <v>1496</v>
      </c>
      <c r="N1019" s="53"/>
      <c r="O1019" s="54" t="s">
        <v>3248</v>
      </c>
      <c r="P1019" s="54" t="s">
        <v>2224</v>
      </c>
    </row>
    <row r="1020" spans="1:16" ht="13.5" thickBot="1" x14ac:dyDescent="0.25">
      <c r="A1020" s="43" t="str">
        <f t="shared" si="90"/>
        <v>IBVS 2707 </v>
      </c>
      <c r="B1020" s="5" t="str">
        <f t="shared" si="91"/>
        <v>I</v>
      </c>
      <c r="C1020" s="43">
        <f t="shared" si="92"/>
        <v>36518.957600000002</v>
      </c>
      <c r="D1020" s="21" t="str">
        <f t="shared" si="93"/>
        <v>vis</v>
      </c>
      <c r="E1020" s="51" t="e">
        <f>VLOOKUP(C1020,Active!C$21:E$974,3,FALSE)</f>
        <v>#N/A</v>
      </c>
      <c r="F1020" s="5" t="s">
        <v>1317</v>
      </c>
      <c r="G1020" s="21" t="str">
        <f t="shared" si="94"/>
        <v>36518.9576</v>
      </c>
      <c r="H1020" s="43">
        <f t="shared" si="95"/>
        <v>-3218</v>
      </c>
      <c r="I1020" s="52" t="s">
        <v>2455</v>
      </c>
      <c r="J1020" s="53" t="s">
        <v>2456</v>
      </c>
      <c r="K1020" s="52">
        <v>-3218</v>
      </c>
      <c r="L1020" s="52" t="s">
        <v>2457</v>
      </c>
      <c r="M1020" s="53" t="s">
        <v>105</v>
      </c>
      <c r="N1020" s="53" t="s">
        <v>106</v>
      </c>
      <c r="O1020" s="54" t="s">
        <v>3352</v>
      </c>
      <c r="P1020" s="55" t="s">
        <v>430</v>
      </c>
    </row>
    <row r="1021" spans="1:16" ht="13.5" thickBot="1" x14ac:dyDescent="0.25">
      <c r="A1021" s="43" t="str">
        <f t="shared" si="90"/>
        <v> BBS 75 </v>
      </c>
      <c r="B1021" s="5" t="str">
        <f t="shared" si="91"/>
        <v>I</v>
      </c>
      <c r="C1021" s="43">
        <f t="shared" si="92"/>
        <v>36541.385799999996</v>
      </c>
      <c r="D1021" s="21" t="str">
        <f t="shared" si="93"/>
        <v>vis</v>
      </c>
      <c r="E1021" s="51">
        <f>VLOOKUP(C1021,Active!C$21:E$974,3,FALSE)</f>
        <v>-3209.0111800918371</v>
      </c>
      <c r="F1021" s="5" t="s">
        <v>1317</v>
      </c>
      <c r="G1021" s="21" t="str">
        <f t="shared" si="94"/>
        <v>36541.3858</v>
      </c>
      <c r="H1021" s="43">
        <f t="shared" si="95"/>
        <v>-3209</v>
      </c>
      <c r="I1021" s="52" t="s">
        <v>2458</v>
      </c>
      <c r="J1021" s="53" t="s">
        <v>2459</v>
      </c>
      <c r="K1021" s="52">
        <v>-3209</v>
      </c>
      <c r="L1021" s="52" t="s">
        <v>2460</v>
      </c>
      <c r="M1021" s="53" t="s">
        <v>1492</v>
      </c>
      <c r="N1021" s="53"/>
      <c r="O1021" s="54" t="s">
        <v>2270</v>
      </c>
      <c r="P1021" s="54" t="s">
        <v>2271</v>
      </c>
    </row>
    <row r="1022" spans="1:16" ht="13.5" thickBot="1" x14ac:dyDescent="0.25">
      <c r="A1022" s="43" t="str">
        <f t="shared" si="90"/>
        <v> BBS 75 </v>
      </c>
      <c r="B1022" s="5" t="str">
        <f t="shared" si="91"/>
        <v>I</v>
      </c>
      <c r="C1022" s="43">
        <f t="shared" si="92"/>
        <v>36728.353999999999</v>
      </c>
      <c r="D1022" s="21" t="str">
        <f t="shared" si="93"/>
        <v>vis</v>
      </c>
      <c r="E1022" s="51">
        <f>VLOOKUP(C1022,Active!C$21:E$974,3,FALSE)</f>
        <v>-3134.0153366512277</v>
      </c>
      <c r="F1022" s="5" t="s">
        <v>1317</v>
      </c>
      <c r="G1022" s="21" t="str">
        <f t="shared" si="94"/>
        <v>36728.354</v>
      </c>
      <c r="H1022" s="43">
        <f t="shared" si="95"/>
        <v>-3134</v>
      </c>
      <c r="I1022" s="52" t="s">
        <v>2467</v>
      </c>
      <c r="J1022" s="53" t="s">
        <v>2468</v>
      </c>
      <c r="K1022" s="52">
        <v>-3134</v>
      </c>
      <c r="L1022" s="52" t="s">
        <v>2469</v>
      </c>
      <c r="M1022" s="53" t="s">
        <v>1496</v>
      </c>
      <c r="N1022" s="53"/>
      <c r="O1022" s="54" t="s">
        <v>2274</v>
      </c>
      <c r="P1022" s="54" t="s">
        <v>2271</v>
      </c>
    </row>
    <row r="1023" spans="1:16" ht="13.5" thickBot="1" x14ac:dyDescent="0.25">
      <c r="A1023" s="43" t="str">
        <f t="shared" si="90"/>
        <v> MVS 10.163 </v>
      </c>
      <c r="B1023" s="5" t="str">
        <f t="shared" si="91"/>
        <v>I</v>
      </c>
      <c r="C1023" s="43">
        <f t="shared" si="92"/>
        <v>37022.548000000003</v>
      </c>
      <c r="D1023" s="21" t="str">
        <f t="shared" si="93"/>
        <v>vis</v>
      </c>
      <c r="E1023" s="51">
        <f>VLOOKUP(C1023,Active!C$21:E$974,3,FALSE)</f>
        <v>-3016.0095625935719</v>
      </c>
      <c r="F1023" s="5" t="s">
        <v>1317</v>
      </c>
      <c r="G1023" s="21" t="str">
        <f t="shared" si="94"/>
        <v>37022.548</v>
      </c>
      <c r="H1023" s="43">
        <f t="shared" si="95"/>
        <v>-3016</v>
      </c>
      <c r="I1023" s="52" t="s">
        <v>2474</v>
      </c>
      <c r="J1023" s="53" t="s">
        <v>2475</v>
      </c>
      <c r="K1023" s="52">
        <v>-3016</v>
      </c>
      <c r="L1023" s="52" t="s">
        <v>2476</v>
      </c>
      <c r="M1023" s="53" t="s">
        <v>1496</v>
      </c>
      <c r="N1023" s="53"/>
      <c r="O1023" s="54" t="s">
        <v>3248</v>
      </c>
      <c r="P1023" s="54" t="s">
        <v>2224</v>
      </c>
    </row>
    <row r="1024" spans="1:16" ht="13.5" thickBot="1" x14ac:dyDescent="0.25">
      <c r="A1024" s="43" t="str">
        <f t="shared" si="90"/>
        <v> BBS 75 </v>
      </c>
      <c r="B1024" s="5" t="str">
        <f t="shared" si="91"/>
        <v>I</v>
      </c>
      <c r="C1024" s="43">
        <f t="shared" si="92"/>
        <v>37027.538</v>
      </c>
      <c r="D1024" s="21" t="str">
        <f t="shared" si="93"/>
        <v>vis</v>
      </c>
      <c r="E1024" s="51">
        <f>VLOOKUP(C1024,Active!C$21:E$974,3,FALSE)</f>
        <v>-3014.0079962375366</v>
      </c>
      <c r="F1024" s="5" t="s">
        <v>1317</v>
      </c>
      <c r="G1024" s="21" t="str">
        <f t="shared" si="94"/>
        <v>37027.538</v>
      </c>
      <c r="H1024" s="43">
        <f t="shared" si="95"/>
        <v>-3014</v>
      </c>
      <c r="I1024" s="52" t="s">
        <v>2478</v>
      </c>
      <c r="J1024" s="53" t="s">
        <v>2479</v>
      </c>
      <c r="K1024" s="52">
        <v>-3014</v>
      </c>
      <c r="L1024" s="52" t="s">
        <v>258</v>
      </c>
      <c r="M1024" s="53" t="s">
        <v>1496</v>
      </c>
      <c r="N1024" s="53"/>
      <c r="O1024" s="54" t="s">
        <v>2649</v>
      </c>
      <c r="P1024" s="54" t="s">
        <v>2271</v>
      </c>
    </row>
    <row r="1025" spans="1:16" ht="13.5" thickBot="1" x14ac:dyDescent="0.25">
      <c r="A1025" s="43" t="str">
        <f t="shared" si="90"/>
        <v> BBS 75 </v>
      </c>
      <c r="B1025" s="5" t="str">
        <f t="shared" si="91"/>
        <v>I</v>
      </c>
      <c r="C1025" s="43">
        <f t="shared" si="92"/>
        <v>37027.542000000001</v>
      </c>
      <c r="D1025" s="21" t="str">
        <f t="shared" si="93"/>
        <v>vis</v>
      </c>
      <c r="E1025" s="51">
        <f>VLOOKUP(C1025,Active!C$21:E$974,3,FALSE)</f>
        <v>-3014.0063917755274</v>
      </c>
      <c r="F1025" s="5" t="s">
        <v>1317</v>
      </c>
      <c r="G1025" s="21" t="str">
        <f t="shared" si="94"/>
        <v>37027.542</v>
      </c>
      <c r="H1025" s="43">
        <f t="shared" si="95"/>
        <v>-3014</v>
      </c>
      <c r="I1025" s="52" t="s">
        <v>2481</v>
      </c>
      <c r="J1025" s="53" t="s">
        <v>2482</v>
      </c>
      <c r="K1025" s="52">
        <v>-3014</v>
      </c>
      <c r="L1025" s="52" t="s">
        <v>2483</v>
      </c>
      <c r="M1025" s="53" t="s">
        <v>1496</v>
      </c>
      <c r="N1025" s="53"/>
      <c r="O1025" s="54" t="s">
        <v>2649</v>
      </c>
      <c r="P1025" s="54" t="s">
        <v>2271</v>
      </c>
    </row>
    <row r="1026" spans="1:16" ht="13.5" thickBot="1" x14ac:dyDescent="0.25">
      <c r="A1026" s="43" t="str">
        <f t="shared" si="90"/>
        <v> BBS 75 </v>
      </c>
      <c r="B1026" s="5" t="str">
        <f t="shared" si="91"/>
        <v>I</v>
      </c>
      <c r="C1026" s="43">
        <f t="shared" si="92"/>
        <v>37027.544999999998</v>
      </c>
      <c r="D1026" s="21" t="str">
        <f t="shared" si="93"/>
        <v>vis</v>
      </c>
      <c r="E1026" s="51">
        <f>VLOOKUP(C1026,Active!C$21:E$974,3,FALSE)</f>
        <v>-3014.0051884290219</v>
      </c>
      <c r="F1026" s="5" t="s">
        <v>1317</v>
      </c>
      <c r="G1026" s="21" t="str">
        <f t="shared" si="94"/>
        <v>37027.545</v>
      </c>
      <c r="H1026" s="43">
        <f t="shared" si="95"/>
        <v>-3014</v>
      </c>
      <c r="I1026" s="52" t="s">
        <v>2484</v>
      </c>
      <c r="J1026" s="53" t="s">
        <v>2485</v>
      </c>
      <c r="K1026" s="52">
        <v>-3014</v>
      </c>
      <c r="L1026" s="52" t="s">
        <v>2486</v>
      </c>
      <c r="M1026" s="53" t="s">
        <v>1496</v>
      </c>
      <c r="N1026" s="53"/>
      <c r="O1026" s="54" t="s">
        <v>2270</v>
      </c>
      <c r="P1026" s="54" t="s">
        <v>2271</v>
      </c>
    </row>
    <row r="1027" spans="1:16" ht="13.5" thickBot="1" x14ac:dyDescent="0.25">
      <c r="A1027" s="43" t="str">
        <f t="shared" si="90"/>
        <v> MVS 10.163 </v>
      </c>
      <c r="B1027" s="5" t="str">
        <f t="shared" si="91"/>
        <v>I</v>
      </c>
      <c r="C1027" s="43">
        <f t="shared" si="92"/>
        <v>37199.552000000003</v>
      </c>
      <c r="D1027" s="21" t="str">
        <f t="shared" si="93"/>
        <v>vis</v>
      </c>
      <c r="E1027" s="51">
        <f>VLOOKUP(C1027,Active!C$21:E$974,3,FALSE)</f>
        <v>-2945.0105142401007</v>
      </c>
      <c r="F1027" s="5" t="s">
        <v>1317</v>
      </c>
      <c r="G1027" s="21" t="str">
        <f t="shared" si="94"/>
        <v>37199.552</v>
      </c>
      <c r="H1027" s="43">
        <f t="shared" si="95"/>
        <v>-2945</v>
      </c>
      <c r="I1027" s="52" t="s">
        <v>2487</v>
      </c>
      <c r="J1027" s="53" t="s">
        <v>2488</v>
      </c>
      <c r="K1027" s="52">
        <v>-2945</v>
      </c>
      <c r="L1027" s="52" t="s">
        <v>2489</v>
      </c>
      <c r="M1027" s="53" t="s">
        <v>1496</v>
      </c>
      <c r="N1027" s="53"/>
      <c r="O1027" s="54" t="s">
        <v>3248</v>
      </c>
      <c r="P1027" s="54" t="s">
        <v>2224</v>
      </c>
    </row>
    <row r="1028" spans="1:16" ht="13.5" thickBot="1" x14ac:dyDescent="0.25">
      <c r="A1028" s="43" t="str">
        <f t="shared" si="90"/>
        <v> MVS 10.163 </v>
      </c>
      <c r="B1028" s="5" t="str">
        <f t="shared" si="91"/>
        <v>I</v>
      </c>
      <c r="C1028" s="43">
        <f t="shared" si="92"/>
        <v>37259.339</v>
      </c>
      <c r="D1028" s="21" t="str">
        <f t="shared" si="93"/>
        <v>vis</v>
      </c>
      <c r="E1028" s="51">
        <f>VLOOKUP(C1028,Active!C$21:E$974,3,FALSE)</f>
        <v>-2921.0290217093739</v>
      </c>
      <c r="F1028" s="5" t="s">
        <v>1317</v>
      </c>
      <c r="G1028" s="21" t="str">
        <f t="shared" si="94"/>
        <v>37259.339</v>
      </c>
      <c r="H1028" s="43">
        <f t="shared" si="95"/>
        <v>-2921</v>
      </c>
      <c r="I1028" s="52" t="s">
        <v>2491</v>
      </c>
      <c r="J1028" s="53" t="s">
        <v>2492</v>
      </c>
      <c r="K1028" s="52">
        <v>-2921</v>
      </c>
      <c r="L1028" s="52" t="s">
        <v>2493</v>
      </c>
      <c r="M1028" s="53" t="s">
        <v>1496</v>
      </c>
      <c r="N1028" s="53"/>
      <c r="O1028" s="54" t="s">
        <v>3248</v>
      </c>
      <c r="P1028" s="54" t="s">
        <v>2224</v>
      </c>
    </row>
    <row r="1029" spans="1:16" ht="13.5" thickBot="1" x14ac:dyDescent="0.25">
      <c r="A1029" s="43" t="str">
        <f t="shared" si="90"/>
        <v> AOEB 1 </v>
      </c>
      <c r="B1029" s="5" t="str">
        <f t="shared" si="91"/>
        <v>I</v>
      </c>
      <c r="C1029" s="43">
        <f t="shared" si="92"/>
        <v>37279.286</v>
      </c>
      <c r="D1029" s="21" t="str">
        <f t="shared" si="93"/>
        <v>vis</v>
      </c>
      <c r="E1029" s="51">
        <f>VLOOKUP(C1029,Active!C$21:E$974,3,FALSE)</f>
        <v>-2913.027970786758</v>
      </c>
      <c r="F1029" s="5" t="s">
        <v>1317</v>
      </c>
      <c r="G1029" s="21" t="str">
        <f t="shared" si="94"/>
        <v>37279.286</v>
      </c>
      <c r="H1029" s="43">
        <f t="shared" si="95"/>
        <v>-2913</v>
      </c>
      <c r="I1029" s="52" t="s">
        <v>2496</v>
      </c>
      <c r="J1029" s="53" t="s">
        <v>2497</v>
      </c>
      <c r="K1029" s="52">
        <v>-2913</v>
      </c>
      <c r="L1029" s="52" t="s">
        <v>2498</v>
      </c>
      <c r="M1029" s="53" t="s">
        <v>1496</v>
      </c>
      <c r="N1029" s="53"/>
      <c r="O1029" s="54" t="s">
        <v>2619</v>
      </c>
      <c r="P1029" s="54" t="s">
        <v>3545</v>
      </c>
    </row>
    <row r="1030" spans="1:16" ht="13.5" thickBot="1" x14ac:dyDescent="0.25">
      <c r="A1030" s="43" t="str">
        <f t="shared" si="90"/>
        <v> AOEB 1 </v>
      </c>
      <c r="B1030" s="5" t="str">
        <f t="shared" si="91"/>
        <v>I</v>
      </c>
      <c r="C1030" s="43">
        <f t="shared" si="92"/>
        <v>37356.614000000001</v>
      </c>
      <c r="D1030" s="21" t="str">
        <f t="shared" si="93"/>
        <v>vis</v>
      </c>
      <c r="E1030" s="51">
        <f>VLOOKUP(C1030,Active!C$21:E$974,3,FALSE)</f>
        <v>-2882.0105112317351</v>
      </c>
      <c r="F1030" s="5" t="s">
        <v>1317</v>
      </c>
      <c r="G1030" s="21" t="str">
        <f t="shared" si="94"/>
        <v>37356.614</v>
      </c>
      <c r="H1030" s="43">
        <f t="shared" si="95"/>
        <v>-2882</v>
      </c>
      <c r="I1030" s="52" t="s">
        <v>2499</v>
      </c>
      <c r="J1030" s="53" t="s">
        <v>2500</v>
      </c>
      <c r="K1030" s="52">
        <v>-2882</v>
      </c>
      <c r="L1030" s="52" t="s">
        <v>2489</v>
      </c>
      <c r="M1030" s="53" t="s">
        <v>1496</v>
      </c>
      <c r="N1030" s="53"/>
      <c r="O1030" s="54" t="s">
        <v>2636</v>
      </c>
      <c r="P1030" s="54" t="s">
        <v>3545</v>
      </c>
    </row>
    <row r="1031" spans="1:16" ht="13.5" thickBot="1" x14ac:dyDescent="0.25">
      <c r="A1031" s="43" t="str">
        <f t="shared" si="90"/>
        <v> AOEB 1 </v>
      </c>
      <c r="B1031" s="5" t="str">
        <f t="shared" si="91"/>
        <v>I</v>
      </c>
      <c r="C1031" s="43">
        <f t="shared" si="92"/>
        <v>37356.622000000003</v>
      </c>
      <c r="D1031" s="21" t="str">
        <f t="shared" si="93"/>
        <v>vis</v>
      </c>
      <c r="E1031" s="51">
        <f>VLOOKUP(C1031,Active!C$21:E$974,3,FALSE)</f>
        <v>-2882.0073023077166</v>
      </c>
      <c r="F1031" s="5" t="s">
        <v>1317</v>
      </c>
      <c r="G1031" s="21" t="str">
        <f t="shared" si="94"/>
        <v>37356.622</v>
      </c>
      <c r="H1031" s="43">
        <f t="shared" si="95"/>
        <v>-2882</v>
      </c>
      <c r="I1031" s="52" t="s">
        <v>2501</v>
      </c>
      <c r="J1031" s="53" t="s">
        <v>2502</v>
      </c>
      <c r="K1031" s="52">
        <v>-2882</v>
      </c>
      <c r="L1031" s="52" t="s">
        <v>285</v>
      </c>
      <c r="M1031" s="53" t="s">
        <v>1496</v>
      </c>
      <c r="N1031" s="53"/>
      <c r="O1031" s="54" t="s">
        <v>3434</v>
      </c>
      <c r="P1031" s="54" t="s">
        <v>3545</v>
      </c>
    </row>
    <row r="1032" spans="1:16" ht="13.5" thickBot="1" x14ac:dyDescent="0.25">
      <c r="A1032" s="43" t="str">
        <f t="shared" si="90"/>
        <v> MVS 10.163 </v>
      </c>
      <c r="B1032" s="5" t="str">
        <f t="shared" si="91"/>
        <v>I</v>
      </c>
      <c r="C1032" s="43">
        <f t="shared" si="92"/>
        <v>37356.622000000003</v>
      </c>
      <c r="D1032" s="21" t="str">
        <f t="shared" si="93"/>
        <v>vis</v>
      </c>
      <c r="E1032" s="51">
        <f>VLOOKUP(C1032,Active!C$21:E$974,3,FALSE)</f>
        <v>-2882.0073023077166</v>
      </c>
      <c r="F1032" s="5" t="s">
        <v>1317</v>
      </c>
      <c r="G1032" s="21" t="str">
        <f t="shared" si="94"/>
        <v>37356.622</v>
      </c>
      <c r="H1032" s="43">
        <f t="shared" si="95"/>
        <v>-2882</v>
      </c>
      <c r="I1032" s="52" t="s">
        <v>2501</v>
      </c>
      <c r="J1032" s="53" t="s">
        <v>2502</v>
      </c>
      <c r="K1032" s="52">
        <v>-2882</v>
      </c>
      <c r="L1032" s="52" t="s">
        <v>285</v>
      </c>
      <c r="M1032" s="53" t="s">
        <v>1496</v>
      </c>
      <c r="N1032" s="53"/>
      <c r="O1032" s="54" t="s">
        <v>3248</v>
      </c>
      <c r="P1032" s="54" t="s">
        <v>2224</v>
      </c>
    </row>
    <row r="1033" spans="1:16" ht="13.5" thickBot="1" x14ac:dyDescent="0.25">
      <c r="A1033" s="43" t="str">
        <f t="shared" si="90"/>
        <v> BBS 77 </v>
      </c>
      <c r="B1033" s="5" t="str">
        <f t="shared" si="91"/>
        <v>I</v>
      </c>
      <c r="C1033" s="43">
        <f t="shared" si="92"/>
        <v>37533.563999999998</v>
      </c>
      <c r="D1033" s="21" t="str">
        <f t="shared" si="93"/>
        <v>vis</v>
      </c>
      <c r="E1033" s="51">
        <f>VLOOKUP(C1033,Active!C$21:E$974,3,FALSE)</f>
        <v>-2811.0331231153846</v>
      </c>
      <c r="F1033" s="5" t="s">
        <v>1317</v>
      </c>
      <c r="G1033" s="21" t="str">
        <f t="shared" si="94"/>
        <v>37533.564</v>
      </c>
      <c r="H1033" s="43">
        <f t="shared" si="95"/>
        <v>-2811</v>
      </c>
      <c r="I1033" s="52" t="s">
        <v>2504</v>
      </c>
      <c r="J1033" s="53" t="s">
        <v>2505</v>
      </c>
      <c r="K1033" s="52">
        <v>-2811</v>
      </c>
      <c r="L1033" s="52" t="s">
        <v>2506</v>
      </c>
      <c r="M1033" s="53" t="s">
        <v>1496</v>
      </c>
      <c r="N1033" s="53"/>
      <c r="O1033" s="54" t="s">
        <v>2649</v>
      </c>
      <c r="P1033" s="54" t="s">
        <v>2296</v>
      </c>
    </row>
    <row r="1034" spans="1:16" ht="13.5" thickBot="1" x14ac:dyDescent="0.25">
      <c r="A1034" s="43" t="str">
        <f t="shared" si="90"/>
        <v> BRNO 27 </v>
      </c>
      <c r="B1034" s="5" t="str">
        <f t="shared" si="91"/>
        <v>I</v>
      </c>
      <c r="C1034" s="43">
        <f t="shared" si="92"/>
        <v>37548.576000000001</v>
      </c>
      <c r="D1034" s="21" t="str">
        <f t="shared" si="93"/>
        <v>vis</v>
      </c>
      <c r="E1034" s="51">
        <f>VLOOKUP(C1034,Active!C$21:E$974,3,FALSE)</f>
        <v>-2805.0115771961823</v>
      </c>
      <c r="F1034" s="5" t="s">
        <v>1317</v>
      </c>
      <c r="G1034" s="21" t="str">
        <f t="shared" si="94"/>
        <v>37548.576</v>
      </c>
      <c r="H1034" s="43">
        <f t="shared" si="95"/>
        <v>-2805</v>
      </c>
      <c r="I1034" s="52" t="s">
        <v>2508</v>
      </c>
      <c r="J1034" s="53" t="s">
        <v>2509</v>
      </c>
      <c r="K1034" s="52">
        <v>-2805</v>
      </c>
      <c r="L1034" s="52" t="s">
        <v>2510</v>
      </c>
      <c r="M1034" s="53" t="s">
        <v>1496</v>
      </c>
      <c r="N1034" s="53"/>
      <c r="O1034" s="54" t="s">
        <v>2299</v>
      </c>
      <c r="P1034" s="54" t="s">
        <v>2300</v>
      </c>
    </row>
    <row r="1035" spans="1:16" ht="13.5" thickBot="1" x14ac:dyDescent="0.25">
      <c r="A1035" s="43" t="str">
        <f t="shared" ref="A1035:A1098" si="96">P1035</f>
        <v>BAVM 39 </v>
      </c>
      <c r="B1035" s="5" t="str">
        <f t="shared" ref="B1035:B1098" si="97">IF(H1035=INT(H1035),"I","II")</f>
        <v>I</v>
      </c>
      <c r="C1035" s="43">
        <f t="shared" ref="C1035:C1098" si="98">1*G1035</f>
        <v>37558.546000000002</v>
      </c>
      <c r="D1035" s="21" t="str">
        <f t="shared" ref="D1035:D1098" si="99">VLOOKUP(F1035,I$1:J$5,2,FALSE)</f>
        <v>vis</v>
      </c>
      <c r="E1035" s="51">
        <f>VLOOKUP(C1035,Active!C$21:E$974,3,FALSE)</f>
        <v>-2801.012455639132</v>
      </c>
      <c r="F1035" s="5" t="s">
        <v>1317</v>
      </c>
      <c r="G1035" s="21" t="str">
        <f t="shared" ref="G1035:G1098" si="100">MID(I1035,3,LEN(I1035)-3)</f>
        <v>37558.546</v>
      </c>
      <c r="H1035" s="43">
        <f t="shared" ref="H1035:H1098" si="101">1*K1035</f>
        <v>-2801</v>
      </c>
      <c r="I1035" s="52" t="s">
        <v>2511</v>
      </c>
      <c r="J1035" s="53" t="s">
        <v>2512</v>
      </c>
      <c r="K1035" s="52">
        <v>-2801</v>
      </c>
      <c r="L1035" s="52" t="s">
        <v>2513</v>
      </c>
      <c r="M1035" s="53" t="s">
        <v>1496</v>
      </c>
      <c r="N1035" s="53"/>
      <c r="O1035" s="54" t="s">
        <v>2303</v>
      </c>
      <c r="P1035" s="55" t="s">
        <v>2304</v>
      </c>
    </row>
    <row r="1036" spans="1:16" ht="13.5" thickBot="1" x14ac:dyDescent="0.25">
      <c r="A1036" s="43" t="str">
        <f t="shared" si="96"/>
        <v>BAVM 39 </v>
      </c>
      <c r="B1036" s="5" t="str">
        <f t="shared" si="97"/>
        <v>I</v>
      </c>
      <c r="C1036" s="43">
        <f t="shared" si="98"/>
        <v>37578.508999999998</v>
      </c>
      <c r="D1036" s="21" t="str">
        <f t="shared" si="99"/>
        <v>vis</v>
      </c>
      <c r="E1036" s="51">
        <f>VLOOKUP(C1036,Active!C$21:E$974,3,FALSE)</f>
        <v>-2793.0049868684823</v>
      </c>
      <c r="F1036" s="5" t="s">
        <v>1317</v>
      </c>
      <c r="G1036" s="21" t="str">
        <f t="shared" si="100"/>
        <v>37578.509</v>
      </c>
      <c r="H1036" s="43">
        <f t="shared" si="101"/>
        <v>-2793</v>
      </c>
      <c r="I1036" s="52" t="s">
        <v>2514</v>
      </c>
      <c r="J1036" s="53" t="s">
        <v>2515</v>
      </c>
      <c r="K1036" s="52">
        <v>-2793</v>
      </c>
      <c r="L1036" s="52" t="s">
        <v>261</v>
      </c>
      <c r="M1036" s="53" t="s">
        <v>1496</v>
      </c>
      <c r="N1036" s="53"/>
      <c r="O1036" s="54" t="s">
        <v>2307</v>
      </c>
      <c r="P1036" s="55" t="s">
        <v>2304</v>
      </c>
    </row>
    <row r="1037" spans="1:16" ht="13.5" thickBot="1" x14ac:dyDescent="0.25">
      <c r="A1037" s="43" t="str">
        <f t="shared" si="96"/>
        <v> MVS 11.19 </v>
      </c>
      <c r="B1037" s="5" t="str">
        <f t="shared" si="97"/>
        <v>I</v>
      </c>
      <c r="C1037" s="43">
        <f t="shared" si="98"/>
        <v>37623.381000000001</v>
      </c>
      <c r="D1037" s="21" t="str">
        <f t="shared" si="99"/>
        <v>vis</v>
      </c>
      <c r="E1037" s="51">
        <f>VLOOKUP(C1037,Active!C$21:E$974,3,FALSE)</f>
        <v>-2775.00613205324</v>
      </c>
      <c r="F1037" s="5" t="s">
        <v>1317</v>
      </c>
      <c r="G1037" s="21" t="str">
        <f t="shared" si="100"/>
        <v>37623.381</v>
      </c>
      <c r="H1037" s="43">
        <f t="shared" si="101"/>
        <v>-2775</v>
      </c>
      <c r="I1037" s="52" t="s">
        <v>2517</v>
      </c>
      <c r="J1037" s="53" t="s">
        <v>2518</v>
      </c>
      <c r="K1037" s="52">
        <v>-2775</v>
      </c>
      <c r="L1037" s="52" t="s">
        <v>274</v>
      </c>
      <c r="M1037" s="53" t="s">
        <v>1496</v>
      </c>
      <c r="N1037" s="53"/>
      <c r="O1037" s="54" t="s">
        <v>3248</v>
      </c>
      <c r="P1037" s="54" t="s">
        <v>2310</v>
      </c>
    </row>
    <row r="1038" spans="1:16" ht="13.5" thickBot="1" x14ac:dyDescent="0.25">
      <c r="A1038" s="43" t="str">
        <f t="shared" si="96"/>
        <v> AJ 106.1627 </v>
      </c>
      <c r="B1038" s="5" t="str">
        <f t="shared" si="97"/>
        <v>I</v>
      </c>
      <c r="C1038" s="43">
        <f t="shared" si="98"/>
        <v>37633.347999999998</v>
      </c>
      <c r="D1038" s="21" t="str">
        <f t="shared" si="99"/>
        <v>vis</v>
      </c>
      <c r="E1038" s="51">
        <f>VLOOKUP(C1038,Active!C$21:E$974,3,FALSE)</f>
        <v>-2771.0082138426974</v>
      </c>
      <c r="F1038" s="5" t="s">
        <v>1317</v>
      </c>
      <c r="G1038" s="21" t="str">
        <f t="shared" si="100"/>
        <v>37633.348</v>
      </c>
      <c r="H1038" s="43">
        <f t="shared" si="101"/>
        <v>-2771</v>
      </c>
      <c r="I1038" s="52" t="s">
        <v>2519</v>
      </c>
      <c r="J1038" s="53" t="s">
        <v>2520</v>
      </c>
      <c r="K1038" s="52">
        <v>-2771</v>
      </c>
      <c r="L1038" s="52" t="s">
        <v>258</v>
      </c>
      <c r="M1038" s="53" t="s">
        <v>1496</v>
      </c>
      <c r="N1038" s="53" t="s">
        <v>106</v>
      </c>
      <c r="O1038" s="54" t="s">
        <v>2314</v>
      </c>
      <c r="P1038" s="54" t="s">
        <v>2315</v>
      </c>
    </row>
    <row r="1039" spans="1:16" ht="13.5" thickBot="1" x14ac:dyDescent="0.25">
      <c r="A1039" s="43" t="str">
        <f t="shared" si="96"/>
        <v> PASP 98.1166 </v>
      </c>
      <c r="B1039" s="5" t="str">
        <f t="shared" si="97"/>
        <v>I</v>
      </c>
      <c r="C1039" s="43">
        <f t="shared" si="98"/>
        <v>37658.269999999997</v>
      </c>
      <c r="D1039" s="21" t="str">
        <f t="shared" si="99"/>
        <v>vis</v>
      </c>
      <c r="E1039" s="51">
        <f>VLOOKUP(C1039,Active!C$21:E$974,3,FALSE)</f>
        <v>-2761.0116132965795</v>
      </c>
      <c r="F1039" s="5" t="s">
        <v>1317</v>
      </c>
      <c r="G1039" s="21" t="str">
        <f t="shared" si="100"/>
        <v>37658.270</v>
      </c>
      <c r="H1039" s="43">
        <f t="shared" si="101"/>
        <v>-2761</v>
      </c>
      <c r="I1039" s="52" t="s">
        <v>2521</v>
      </c>
      <c r="J1039" s="53" t="s">
        <v>2522</v>
      </c>
      <c r="K1039" s="52">
        <v>-2761</v>
      </c>
      <c r="L1039" s="52" t="s">
        <v>2510</v>
      </c>
      <c r="M1039" s="53" t="s">
        <v>1496</v>
      </c>
      <c r="N1039" s="53" t="s">
        <v>106</v>
      </c>
      <c r="O1039" s="54" t="s">
        <v>2233</v>
      </c>
      <c r="P1039" s="54" t="s">
        <v>3338</v>
      </c>
    </row>
    <row r="1040" spans="1:16" ht="13.5" thickBot="1" x14ac:dyDescent="0.25">
      <c r="A1040" s="43" t="str">
        <f t="shared" si="96"/>
        <v> AOEB 1 </v>
      </c>
      <c r="B1040" s="5" t="str">
        <f t="shared" si="97"/>
        <v>I</v>
      </c>
      <c r="C1040" s="43">
        <f t="shared" si="98"/>
        <v>37745.516000000003</v>
      </c>
      <c r="D1040" s="21" t="str">
        <f t="shared" si="99"/>
        <v>vis</v>
      </c>
      <c r="E1040" s="51">
        <f>VLOOKUP(C1040,Active!C$21:E$974,3,FALSE)</f>
        <v>-2726.0158901906188</v>
      </c>
      <c r="F1040" s="5" t="s">
        <v>1317</v>
      </c>
      <c r="G1040" s="21" t="str">
        <f t="shared" si="100"/>
        <v>37745.516</v>
      </c>
      <c r="H1040" s="43">
        <f t="shared" si="101"/>
        <v>-2726</v>
      </c>
      <c r="I1040" s="52" t="s">
        <v>2523</v>
      </c>
      <c r="J1040" s="53" t="s">
        <v>2524</v>
      </c>
      <c r="K1040" s="52">
        <v>-2726</v>
      </c>
      <c r="L1040" s="52" t="s">
        <v>2525</v>
      </c>
      <c r="M1040" s="53" t="s">
        <v>1496</v>
      </c>
      <c r="N1040" s="53"/>
      <c r="O1040" s="54" t="s">
        <v>3428</v>
      </c>
      <c r="P1040" s="54" t="s">
        <v>3545</v>
      </c>
    </row>
    <row r="1041" spans="1:16" ht="13.5" thickBot="1" x14ac:dyDescent="0.25">
      <c r="A1041" s="43" t="str">
        <f t="shared" si="96"/>
        <v>IBVS 2872 </v>
      </c>
      <c r="B1041" s="5" t="str">
        <f t="shared" si="97"/>
        <v>I</v>
      </c>
      <c r="C1041" s="43">
        <f t="shared" si="98"/>
        <v>37745.516000000003</v>
      </c>
      <c r="D1041" s="21" t="str">
        <f t="shared" si="99"/>
        <v>vis</v>
      </c>
      <c r="E1041" s="51">
        <f>VLOOKUP(C1041,Active!C$21:E$974,3,FALSE)</f>
        <v>-2726.0158901906188</v>
      </c>
      <c r="F1041" s="5" t="s">
        <v>1317</v>
      </c>
      <c r="G1041" s="21" t="str">
        <f t="shared" si="100"/>
        <v>37745.516</v>
      </c>
      <c r="H1041" s="43">
        <f t="shared" si="101"/>
        <v>-2726</v>
      </c>
      <c r="I1041" s="52" t="s">
        <v>2523</v>
      </c>
      <c r="J1041" s="53" t="s">
        <v>2524</v>
      </c>
      <c r="K1041" s="52">
        <v>-2726</v>
      </c>
      <c r="L1041" s="52" t="s">
        <v>2525</v>
      </c>
      <c r="M1041" s="53" t="s">
        <v>1496</v>
      </c>
      <c r="N1041" s="53" t="s">
        <v>106</v>
      </c>
      <c r="O1041" s="54" t="s">
        <v>2324</v>
      </c>
      <c r="P1041" s="55" t="s">
        <v>2325</v>
      </c>
    </row>
    <row r="1042" spans="1:16" ht="13.5" thickBot="1" x14ac:dyDescent="0.25">
      <c r="A1042" s="43" t="str">
        <f t="shared" si="96"/>
        <v> AOEB 1 </v>
      </c>
      <c r="B1042" s="5" t="str">
        <f t="shared" si="97"/>
        <v>I</v>
      </c>
      <c r="C1042" s="43">
        <f t="shared" si="98"/>
        <v>37922.512000000002</v>
      </c>
      <c r="D1042" s="21" t="str">
        <f t="shared" si="99"/>
        <v>vis</v>
      </c>
      <c r="E1042" s="51">
        <f>VLOOKUP(C1042,Active!C$21:E$974,3,FALSE)</f>
        <v>-2655.0200507611662</v>
      </c>
      <c r="F1042" s="5" t="s">
        <v>1317</v>
      </c>
      <c r="G1042" s="21" t="str">
        <f t="shared" si="100"/>
        <v>37922.512</v>
      </c>
      <c r="H1042" s="43">
        <f t="shared" si="101"/>
        <v>-2655</v>
      </c>
      <c r="I1042" s="52" t="s">
        <v>2528</v>
      </c>
      <c r="J1042" s="53" t="s">
        <v>2529</v>
      </c>
      <c r="K1042" s="52">
        <v>-2655</v>
      </c>
      <c r="L1042" s="52" t="s">
        <v>2530</v>
      </c>
      <c r="M1042" s="53" t="s">
        <v>1496</v>
      </c>
      <c r="N1042" s="53"/>
      <c r="O1042" s="54" t="s">
        <v>2619</v>
      </c>
      <c r="P1042" s="54" t="s">
        <v>3545</v>
      </c>
    </row>
    <row r="1043" spans="1:16" ht="13.5" thickBot="1" x14ac:dyDescent="0.25">
      <c r="A1043" s="43" t="str">
        <f t="shared" si="96"/>
        <v> AOEB 1 </v>
      </c>
      <c r="B1043" s="5" t="str">
        <f t="shared" si="97"/>
        <v>I</v>
      </c>
      <c r="C1043" s="43">
        <f t="shared" si="98"/>
        <v>37927.521000000001</v>
      </c>
      <c r="D1043" s="21" t="str">
        <f t="shared" si="99"/>
        <v>vis</v>
      </c>
      <c r="E1043" s="51">
        <f>VLOOKUP(C1043,Active!C$21:E$974,3,FALSE)</f>
        <v>-2653.0108632105885</v>
      </c>
      <c r="F1043" s="5" t="s">
        <v>1317</v>
      </c>
      <c r="G1043" s="21" t="str">
        <f t="shared" si="100"/>
        <v>37927.521</v>
      </c>
      <c r="H1043" s="43">
        <f t="shared" si="101"/>
        <v>-2653</v>
      </c>
      <c r="I1043" s="52" t="s">
        <v>2531</v>
      </c>
      <c r="J1043" s="53" t="s">
        <v>2532</v>
      </c>
      <c r="K1043" s="52">
        <v>-2653</v>
      </c>
      <c r="L1043" s="52" t="s">
        <v>2533</v>
      </c>
      <c r="M1043" s="53" t="s">
        <v>1496</v>
      </c>
      <c r="N1043" s="53"/>
      <c r="O1043" s="54" t="s">
        <v>2619</v>
      </c>
      <c r="P1043" s="54" t="s">
        <v>3545</v>
      </c>
    </row>
    <row r="1044" spans="1:16" ht="13.5" thickBot="1" x14ac:dyDescent="0.25">
      <c r="A1044" s="43" t="str">
        <f t="shared" si="96"/>
        <v> AOEB 1 </v>
      </c>
      <c r="B1044" s="5" t="str">
        <f t="shared" si="97"/>
        <v>I</v>
      </c>
      <c r="C1044" s="43">
        <f t="shared" si="98"/>
        <v>37932.502</v>
      </c>
      <c r="D1044" s="21" t="str">
        <f t="shared" si="99"/>
        <v>vis</v>
      </c>
      <c r="E1044" s="51">
        <f>VLOOKUP(C1044,Active!C$21:E$974,3,FALSE)</f>
        <v>-2651.0129068940723</v>
      </c>
      <c r="F1044" s="5" t="s">
        <v>1317</v>
      </c>
      <c r="G1044" s="21" t="str">
        <f t="shared" si="100"/>
        <v>37932.502</v>
      </c>
      <c r="H1044" s="43">
        <f t="shared" si="101"/>
        <v>-2651</v>
      </c>
      <c r="I1044" s="52" t="s">
        <v>2535</v>
      </c>
      <c r="J1044" s="53" t="s">
        <v>2536</v>
      </c>
      <c r="K1044" s="52">
        <v>-2651</v>
      </c>
      <c r="L1044" s="52" t="s">
        <v>2537</v>
      </c>
      <c r="M1044" s="53" t="s">
        <v>1496</v>
      </c>
      <c r="N1044" s="53"/>
      <c r="O1044" s="54" t="s">
        <v>2619</v>
      </c>
      <c r="P1044" s="54" t="s">
        <v>3545</v>
      </c>
    </row>
    <row r="1045" spans="1:16" ht="13.5" thickBot="1" x14ac:dyDescent="0.25">
      <c r="A1045" s="43" t="str">
        <f t="shared" si="96"/>
        <v> BBS 78 </v>
      </c>
      <c r="B1045" s="5" t="str">
        <f t="shared" si="97"/>
        <v>I</v>
      </c>
      <c r="C1045" s="43">
        <f t="shared" si="98"/>
        <v>37937.485999999997</v>
      </c>
      <c r="D1045" s="21" t="str">
        <f t="shared" si="99"/>
        <v>vis</v>
      </c>
      <c r="E1045" s="51">
        <f>VLOOKUP(C1045,Active!C$21:E$974,3,FALSE)</f>
        <v>-2649.0137472310507</v>
      </c>
      <c r="F1045" s="5" t="s">
        <v>1317</v>
      </c>
      <c r="G1045" s="21" t="str">
        <f t="shared" si="100"/>
        <v>37937.486</v>
      </c>
      <c r="H1045" s="43">
        <f t="shared" si="101"/>
        <v>-2649</v>
      </c>
      <c r="I1045" s="52" t="s">
        <v>2539</v>
      </c>
      <c r="J1045" s="53" t="s">
        <v>2540</v>
      </c>
      <c r="K1045" s="52">
        <v>-2649</v>
      </c>
      <c r="L1045" s="52" t="s">
        <v>2541</v>
      </c>
      <c r="M1045" s="53" t="s">
        <v>1496</v>
      </c>
      <c r="N1045" s="53"/>
      <c r="O1045" s="54" t="s">
        <v>2649</v>
      </c>
      <c r="P1045" s="54" t="s">
        <v>2334</v>
      </c>
    </row>
    <row r="1046" spans="1:16" ht="13.5" thickBot="1" x14ac:dyDescent="0.25">
      <c r="A1046" s="43" t="str">
        <f t="shared" si="96"/>
        <v> AOEB 1 </v>
      </c>
      <c r="B1046" s="5" t="str">
        <f t="shared" si="97"/>
        <v>I</v>
      </c>
      <c r="C1046" s="43">
        <f t="shared" si="98"/>
        <v>37942.472000000002</v>
      </c>
      <c r="D1046" s="21" t="str">
        <f t="shared" si="99"/>
        <v>vis</v>
      </c>
      <c r="E1046" s="51">
        <f>VLOOKUP(C1046,Active!C$21:E$974,3,FALSE)</f>
        <v>-2647.013785337022</v>
      </c>
      <c r="F1046" s="5" t="s">
        <v>1317</v>
      </c>
      <c r="G1046" s="21" t="str">
        <f t="shared" si="100"/>
        <v>37942.472</v>
      </c>
      <c r="H1046" s="43">
        <f t="shared" si="101"/>
        <v>-2647</v>
      </c>
      <c r="I1046" s="52" t="s">
        <v>2542</v>
      </c>
      <c r="J1046" s="53" t="s">
        <v>2543</v>
      </c>
      <c r="K1046" s="52">
        <v>-2647</v>
      </c>
      <c r="L1046" s="52" t="s">
        <v>2541</v>
      </c>
      <c r="M1046" s="53" t="s">
        <v>1496</v>
      </c>
      <c r="N1046" s="53"/>
      <c r="O1046" s="54" t="s">
        <v>3434</v>
      </c>
      <c r="P1046" s="54" t="s">
        <v>3545</v>
      </c>
    </row>
    <row r="1047" spans="1:16" ht="13.5" thickBot="1" x14ac:dyDescent="0.25">
      <c r="A1047" s="43" t="str">
        <f t="shared" si="96"/>
        <v> BBS 78 </v>
      </c>
      <c r="B1047" s="5" t="str">
        <f t="shared" si="97"/>
        <v>I</v>
      </c>
      <c r="C1047" s="43">
        <f t="shared" si="98"/>
        <v>37947.457999999999</v>
      </c>
      <c r="D1047" s="21" t="str">
        <f t="shared" si="99"/>
        <v>vis</v>
      </c>
      <c r="E1047" s="51">
        <f>VLOOKUP(C1047,Active!C$21:E$974,3,FALSE)</f>
        <v>-2645.0138234429955</v>
      </c>
      <c r="F1047" s="5" t="s">
        <v>1317</v>
      </c>
      <c r="G1047" s="21" t="str">
        <f t="shared" si="100"/>
        <v>37947.458</v>
      </c>
      <c r="H1047" s="43">
        <f t="shared" si="101"/>
        <v>-2645</v>
      </c>
      <c r="I1047" s="52" t="s">
        <v>2544</v>
      </c>
      <c r="J1047" s="53" t="s">
        <v>2545</v>
      </c>
      <c r="K1047" s="52">
        <v>-2645</v>
      </c>
      <c r="L1047" s="52" t="s">
        <v>2541</v>
      </c>
      <c r="M1047" s="53" t="s">
        <v>1496</v>
      </c>
      <c r="N1047" s="53"/>
      <c r="O1047" s="54" t="s">
        <v>667</v>
      </c>
      <c r="P1047" s="54" t="s">
        <v>2334</v>
      </c>
    </row>
    <row r="1048" spans="1:16" ht="13.5" thickBot="1" x14ac:dyDescent="0.25">
      <c r="A1048" s="43" t="str">
        <f t="shared" si="96"/>
        <v> VSSC 66.36 </v>
      </c>
      <c r="B1048" s="5" t="str">
        <f t="shared" si="97"/>
        <v>I</v>
      </c>
      <c r="C1048" s="43">
        <f t="shared" si="98"/>
        <v>37947.46</v>
      </c>
      <c r="D1048" s="21" t="str">
        <f t="shared" si="99"/>
        <v>vis</v>
      </c>
      <c r="E1048" s="51">
        <f>VLOOKUP(C1048,Active!C$21:E$974,3,FALSE)</f>
        <v>-2645.0130212119911</v>
      </c>
      <c r="F1048" s="5" t="s">
        <v>1317</v>
      </c>
      <c r="G1048" s="21" t="str">
        <f t="shared" si="100"/>
        <v>37947.460</v>
      </c>
      <c r="H1048" s="43">
        <f t="shared" si="101"/>
        <v>-2645</v>
      </c>
      <c r="I1048" s="52" t="s">
        <v>2546</v>
      </c>
      <c r="J1048" s="53" t="s">
        <v>2547</v>
      </c>
      <c r="K1048" s="52">
        <v>-2645</v>
      </c>
      <c r="L1048" s="52" t="s">
        <v>2537</v>
      </c>
      <c r="M1048" s="53" t="s">
        <v>1496</v>
      </c>
      <c r="N1048" s="53"/>
      <c r="O1048" s="54" t="s">
        <v>2341</v>
      </c>
      <c r="P1048" s="54" t="s">
        <v>2342</v>
      </c>
    </row>
    <row r="1049" spans="1:16" ht="13.5" thickBot="1" x14ac:dyDescent="0.25">
      <c r="A1049" s="43" t="str">
        <f t="shared" si="96"/>
        <v> MVS 11.19 </v>
      </c>
      <c r="B1049" s="5" t="str">
        <f t="shared" si="97"/>
        <v>I</v>
      </c>
      <c r="C1049" s="43">
        <f t="shared" si="98"/>
        <v>37947.46</v>
      </c>
      <c r="D1049" s="21" t="str">
        <f t="shared" si="99"/>
        <v>vis</v>
      </c>
      <c r="E1049" s="51">
        <f>VLOOKUP(C1049,Active!C$21:E$974,3,FALSE)</f>
        <v>-2645.0130212119911</v>
      </c>
      <c r="F1049" s="5" t="s">
        <v>1317</v>
      </c>
      <c r="G1049" s="21" t="str">
        <f t="shared" si="100"/>
        <v>37947.460</v>
      </c>
      <c r="H1049" s="43">
        <f t="shared" si="101"/>
        <v>-2645</v>
      </c>
      <c r="I1049" s="52" t="s">
        <v>2546</v>
      </c>
      <c r="J1049" s="53" t="s">
        <v>2547</v>
      </c>
      <c r="K1049" s="52">
        <v>-2645</v>
      </c>
      <c r="L1049" s="52" t="s">
        <v>2537</v>
      </c>
      <c r="M1049" s="53" t="s">
        <v>1496</v>
      </c>
      <c r="N1049" s="53"/>
      <c r="O1049" s="54" t="s">
        <v>3248</v>
      </c>
      <c r="P1049" s="54" t="s">
        <v>2310</v>
      </c>
    </row>
    <row r="1050" spans="1:16" ht="13.5" thickBot="1" x14ac:dyDescent="0.25">
      <c r="A1050" s="43" t="str">
        <f t="shared" si="96"/>
        <v>IBVS 3040 </v>
      </c>
      <c r="B1050" s="5" t="str">
        <f t="shared" si="97"/>
        <v>I</v>
      </c>
      <c r="C1050" s="43">
        <f t="shared" si="98"/>
        <v>37962.362000000001</v>
      </c>
      <c r="D1050" s="21" t="str">
        <f t="shared" si="99"/>
        <v>vis</v>
      </c>
      <c r="E1050" s="51" t="e">
        <f>VLOOKUP(C1050,Active!C$21:E$974,3,FALSE)</f>
        <v>#N/A</v>
      </c>
      <c r="F1050" s="5" t="s">
        <v>1317</v>
      </c>
      <c r="G1050" s="21" t="str">
        <f t="shared" si="100"/>
        <v>37962.362</v>
      </c>
      <c r="H1050" s="43">
        <f t="shared" si="101"/>
        <v>-2639</v>
      </c>
      <c r="I1050" s="52" t="s">
        <v>2549</v>
      </c>
      <c r="J1050" s="53" t="s">
        <v>2550</v>
      </c>
      <c r="K1050" s="52">
        <v>-2639</v>
      </c>
      <c r="L1050" s="52" t="s">
        <v>2551</v>
      </c>
      <c r="M1050" s="53" t="s">
        <v>1496</v>
      </c>
      <c r="N1050" s="53" t="s">
        <v>106</v>
      </c>
      <c r="O1050" s="54" t="s">
        <v>2348</v>
      </c>
      <c r="P1050" s="55" t="s">
        <v>2349</v>
      </c>
    </row>
    <row r="1051" spans="1:16" ht="13.5" thickBot="1" x14ac:dyDescent="0.25">
      <c r="A1051" s="43" t="str">
        <f t="shared" si="96"/>
        <v>IBVS 3040 </v>
      </c>
      <c r="B1051" s="5" t="str">
        <f t="shared" si="97"/>
        <v>I</v>
      </c>
      <c r="C1051" s="43">
        <f t="shared" si="98"/>
        <v>37962.362999999998</v>
      </c>
      <c r="D1051" s="21" t="str">
        <f t="shared" si="99"/>
        <v>vis</v>
      </c>
      <c r="E1051" s="51">
        <f>VLOOKUP(C1051,Active!C$21:E$974,3,FALSE)</f>
        <v>-2639.0351968825316</v>
      </c>
      <c r="F1051" s="5" t="s">
        <v>1317</v>
      </c>
      <c r="G1051" s="21" t="str">
        <f t="shared" si="100"/>
        <v>37962.363</v>
      </c>
      <c r="H1051" s="43">
        <f t="shared" si="101"/>
        <v>-2639</v>
      </c>
      <c r="I1051" s="52" t="s">
        <v>2553</v>
      </c>
      <c r="J1051" s="53" t="s">
        <v>2554</v>
      </c>
      <c r="K1051" s="52">
        <v>-2639</v>
      </c>
      <c r="L1051" s="52" t="s">
        <v>2555</v>
      </c>
      <c r="M1051" s="53" t="s">
        <v>1496</v>
      </c>
      <c r="N1051" s="53" t="s">
        <v>106</v>
      </c>
      <c r="O1051" s="54" t="s">
        <v>2348</v>
      </c>
      <c r="P1051" s="55" t="s">
        <v>2349</v>
      </c>
    </row>
    <row r="1052" spans="1:16" ht="13.5" thickBot="1" x14ac:dyDescent="0.25">
      <c r="A1052" s="43" t="str">
        <f t="shared" si="96"/>
        <v> BRNO 28 </v>
      </c>
      <c r="B1052" s="5" t="str">
        <f t="shared" si="97"/>
        <v>I</v>
      </c>
      <c r="C1052" s="43">
        <f t="shared" si="98"/>
        <v>37962.362999999998</v>
      </c>
      <c r="D1052" s="21" t="str">
        <f t="shared" si="99"/>
        <v>vis</v>
      </c>
      <c r="E1052" s="51">
        <f>VLOOKUP(C1052,Active!C$21:E$974,3,FALSE)</f>
        <v>-2639.0351968825316</v>
      </c>
      <c r="F1052" s="5" t="s">
        <v>1317</v>
      </c>
      <c r="G1052" s="21" t="str">
        <f t="shared" si="100"/>
        <v>37962.363</v>
      </c>
      <c r="H1052" s="43">
        <f t="shared" si="101"/>
        <v>-2639</v>
      </c>
      <c r="I1052" s="52" t="s">
        <v>2553</v>
      </c>
      <c r="J1052" s="53" t="s">
        <v>2554</v>
      </c>
      <c r="K1052" s="52">
        <v>-2639</v>
      </c>
      <c r="L1052" s="52" t="s">
        <v>2555</v>
      </c>
      <c r="M1052" s="53" t="s">
        <v>1496</v>
      </c>
      <c r="N1052" s="53"/>
      <c r="O1052" s="54" t="s">
        <v>2355</v>
      </c>
      <c r="P1052" s="54" t="s">
        <v>2356</v>
      </c>
    </row>
    <row r="1053" spans="1:16" ht="13.5" thickBot="1" x14ac:dyDescent="0.25">
      <c r="A1053" s="43" t="str">
        <f t="shared" si="96"/>
        <v> BRNO 28 </v>
      </c>
      <c r="B1053" s="5" t="str">
        <f t="shared" si="97"/>
        <v>I</v>
      </c>
      <c r="C1053" s="43">
        <f t="shared" si="98"/>
        <v>38002.315000000002</v>
      </c>
      <c r="D1053" s="21" t="str">
        <f t="shared" si="99"/>
        <v>vis</v>
      </c>
      <c r="E1053" s="51">
        <f>VLOOKUP(C1053,Active!C$21:E$974,3,FALSE)</f>
        <v>-2623.0098303381696</v>
      </c>
      <c r="F1053" s="5" t="s">
        <v>1317</v>
      </c>
      <c r="G1053" s="21" t="str">
        <f t="shared" si="100"/>
        <v>38002.315</v>
      </c>
      <c r="H1053" s="43">
        <f t="shared" si="101"/>
        <v>-2623</v>
      </c>
      <c r="I1053" s="52" t="s">
        <v>2558</v>
      </c>
      <c r="J1053" s="53" t="s">
        <v>2559</v>
      </c>
      <c r="K1053" s="52">
        <v>-2623</v>
      </c>
      <c r="L1053" s="52" t="s">
        <v>2560</v>
      </c>
      <c r="M1053" s="53" t="s">
        <v>1496</v>
      </c>
      <c r="N1053" s="53"/>
      <c r="O1053" s="54" t="s">
        <v>2355</v>
      </c>
      <c r="P1053" s="54" t="s">
        <v>2356</v>
      </c>
    </row>
    <row r="1054" spans="1:16" ht="13.5" thickBot="1" x14ac:dyDescent="0.25">
      <c r="A1054" s="43" t="str">
        <f t="shared" si="96"/>
        <v> AOEB 1 </v>
      </c>
      <c r="B1054" s="5" t="str">
        <f t="shared" si="97"/>
        <v>I</v>
      </c>
      <c r="C1054" s="43">
        <f t="shared" si="98"/>
        <v>38311.374000000003</v>
      </c>
      <c r="D1054" s="21" t="str">
        <f t="shared" si="99"/>
        <v>vis</v>
      </c>
      <c r="E1054" s="51">
        <f>VLOOKUP(C1054,Active!C$21:E$974,3,FALSE)</f>
        <v>-2499.0414743401388</v>
      </c>
      <c r="F1054" s="5" t="s">
        <v>1317</v>
      </c>
      <c r="G1054" s="21" t="str">
        <f t="shared" si="100"/>
        <v>38311.374</v>
      </c>
      <c r="H1054" s="43">
        <f t="shared" si="101"/>
        <v>-2499</v>
      </c>
      <c r="I1054" s="52" t="s">
        <v>2575</v>
      </c>
      <c r="J1054" s="53" t="s">
        <v>2576</v>
      </c>
      <c r="K1054" s="52">
        <v>-2499</v>
      </c>
      <c r="L1054" s="52" t="s">
        <v>2577</v>
      </c>
      <c r="M1054" s="53" t="s">
        <v>1496</v>
      </c>
      <c r="N1054" s="53"/>
      <c r="O1054" s="54" t="s">
        <v>3428</v>
      </c>
      <c r="P1054" s="54" t="s">
        <v>3545</v>
      </c>
    </row>
    <row r="1055" spans="1:16" ht="13.5" thickBot="1" x14ac:dyDescent="0.25">
      <c r="A1055" s="43" t="str">
        <f t="shared" si="96"/>
        <v> MVS 11.155 </v>
      </c>
      <c r="B1055" s="5" t="str">
        <f t="shared" si="97"/>
        <v>I</v>
      </c>
      <c r="C1055" s="43">
        <f t="shared" si="98"/>
        <v>38311.447999999997</v>
      </c>
      <c r="D1055" s="21" t="str">
        <f t="shared" si="99"/>
        <v>vis</v>
      </c>
      <c r="E1055" s="51">
        <f>VLOOKUP(C1055,Active!C$21:E$974,3,FALSE)</f>
        <v>-2499.0117917929779</v>
      </c>
      <c r="F1055" s="5" t="s">
        <v>1317</v>
      </c>
      <c r="G1055" s="21" t="str">
        <f t="shared" si="100"/>
        <v>38311.448</v>
      </c>
      <c r="H1055" s="43">
        <f t="shared" si="101"/>
        <v>-2499</v>
      </c>
      <c r="I1055" s="52" t="s">
        <v>2579</v>
      </c>
      <c r="J1055" s="53" t="s">
        <v>2580</v>
      </c>
      <c r="K1055" s="52">
        <v>-2499</v>
      </c>
      <c r="L1055" s="52" t="s">
        <v>2510</v>
      </c>
      <c r="M1055" s="53" t="s">
        <v>1496</v>
      </c>
      <c r="N1055" s="53"/>
      <c r="O1055" s="54" t="s">
        <v>3248</v>
      </c>
      <c r="P1055" s="54" t="s">
        <v>2363</v>
      </c>
    </row>
    <row r="1056" spans="1:16" ht="13.5" thickBot="1" x14ac:dyDescent="0.25">
      <c r="A1056" s="43" t="str">
        <f t="shared" si="96"/>
        <v>IBVS 3040 </v>
      </c>
      <c r="B1056" s="5" t="str">
        <f t="shared" si="97"/>
        <v>I</v>
      </c>
      <c r="C1056" s="43">
        <f t="shared" si="98"/>
        <v>38316.358</v>
      </c>
      <c r="D1056" s="21" t="str">
        <f t="shared" si="99"/>
        <v>vis</v>
      </c>
      <c r="E1056" s="51" t="e">
        <f>VLOOKUP(C1056,Active!C$21:E$974,3,FALSE)</f>
        <v>#N/A</v>
      </c>
      <c r="F1056" s="5" t="s">
        <v>1317</v>
      </c>
      <c r="G1056" s="21" t="str">
        <f t="shared" si="100"/>
        <v>38316.358</v>
      </c>
      <c r="H1056" s="43">
        <f t="shared" si="101"/>
        <v>-2497</v>
      </c>
      <c r="I1056" s="52" t="s">
        <v>2581</v>
      </c>
      <c r="J1056" s="53" t="s">
        <v>2582</v>
      </c>
      <c r="K1056" s="52">
        <v>-2497</v>
      </c>
      <c r="L1056" s="52" t="s">
        <v>2583</v>
      </c>
      <c r="M1056" s="53" t="s">
        <v>1496</v>
      </c>
      <c r="N1056" s="53" t="s">
        <v>106</v>
      </c>
      <c r="O1056" s="54" t="s">
        <v>2348</v>
      </c>
      <c r="P1056" s="55" t="s">
        <v>2349</v>
      </c>
    </row>
    <row r="1057" spans="1:16" ht="13.5" thickBot="1" x14ac:dyDescent="0.25">
      <c r="A1057" s="43" t="str">
        <f t="shared" si="96"/>
        <v> BBS 82 </v>
      </c>
      <c r="B1057" s="5" t="str">
        <f t="shared" si="97"/>
        <v>I</v>
      </c>
      <c r="C1057" s="43">
        <f t="shared" si="98"/>
        <v>38321.358</v>
      </c>
      <c r="D1057" s="21" t="str">
        <f t="shared" si="99"/>
        <v>vis</v>
      </c>
      <c r="E1057" s="51">
        <f>VLOOKUP(C1057,Active!C$21:E$974,3,FALSE)</f>
        <v>-2495.0367371660591</v>
      </c>
      <c r="F1057" s="5" t="s">
        <v>1317</v>
      </c>
      <c r="G1057" s="21" t="str">
        <f t="shared" si="100"/>
        <v>38321.358</v>
      </c>
      <c r="H1057" s="43">
        <f t="shared" si="101"/>
        <v>-2495</v>
      </c>
      <c r="I1057" s="52" t="s">
        <v>2586</v>
      </c>
      <c r="J1057" s="53" t="s">
        <v>2587</v>
      </c>
      <c r="K1057" s="52">
        <v>-2495</v>
      </c>
      <c r="L1057" s="52" t="s">
        <v>2588</v>
      </c>
      <c r="M1057" s="53" t="s">
        <v>1496</v>
      </c>
      <c r="N1057" s="53"/>
      <c r="O1057" s="54" t="s">
        <v>2649</v>
      </c>
      <c r="P1057" s="54" t="s">
        <v>2370</v>
      </c>
    </row>
    <row r="1058" spans="1:16" ht="13.5" thickBot="1" x14ac:dyDescent="0.25">
      <c r="A1058" s="43" t="str">
        <f t="shared" si="96"/>
        <v> MVS 11.155 </v>
      </c>
      <c r="B1058" s="5" t="str">
        <f t="shared" si="97"/>
        <v>I</v>
      </c>
      <c r="C1058" s="43">
        <f t="shared" si="98"/>
        <v>38331.339</v>
      </c>
      <c r="D1058" s="21" t="str">
        <f t="shared" si="99"/>
        <v>vis</v>
      </c>
      <c r="E1058" s="51">
        <f>VLOOKUP(C1058,Active!C$21:E$974,3,FALSE)</f>
        <v>-2491.0332033384848</v>
      </c>
      <c r="F1058" s="5" t="s">
        <v>1317</v>
      </c>
      <c r="G1058" s="21" t="str">
        <f t="shared" si="100"/>
        <v>38331.339</v>
      </c>
      <c r="H1058" s="43">
        <f t="shared" si="101"/>
        <v>-2491</v>
      </c>
      <c r="I1058" s="52" t="s">
        <v>2589</v>
      </c>
      <c r="J1058" s="53" t="s">
        <v>2590</v>
      </c>
      <c r="K1058" s="52">
        <v>-2491</v>
      </c>
      <c r="L1058" s="52" t="s">
        <v>2506</v>
      </c>
      <c r="M1058" s="53" t="s">
        <v>1496</v>
      </c>
      <c r="N1058" s="53"/>
      <c r="O1058" s="54" t="s">
        <v>3248</v>
      </c>
      <c r="P1058" s="54" t="s">
        <v>2363</v>
      </c>
    </row>
    <row r="1059" spans="1:16" ht="13.5" thickBot="1" x14ac:dyDescent="0.25">
      <c r="A1059" s="43" t="str">
        <f t="shared" si="96"/>
        <v> AOEB 1 </v>
      </c>
      <c r="B1059" s="5" t="str">
        <f t="shared" si="97"/>
        <v>I</v>
      </c>
      <c r="C1059" s="43">
        <f t="shared" si="98"/>
        <v>38463.519</v>
      </c>
      <c r="D1059" s="21" t="str">
        <f t="shared" si="99"/>
        <v>vis</v>
      </c>
      <c r="E1059" s="51">
        <f>VLOOKUP(C1059,Active!C$21:E$974,3,FALSE)</f>
        <v>-2438.0137562561486</v>
      </c>
      <c r="F1059" s="5" t="s">
        <v>1317</v>
      </c>
      <c r="G1059" s="21" t="str">
        <f t="shared" si="100"/>
        <v>38463.519</v>
      </c>
      <c r="H1059" s="43">
        <f t="shared" si="101"/>
        <v>-2438</v>
      </c>
      <c r="I1059" s="52" t="s">
        <v>2594</v>
      </c>
      <c r="J1059" s="53" t="s">
        <v>2595</v>
      </c>
      <c r="K1059" s="52">
        <v>-2438</v>
      </c>
      <c r="L1059" s="52" t="s">
        <v>2541</v>
      </c>
      <c r="M1059" s="53" t="s">
        <v>1496</v>
      </c>
      <c r="N1059" s="53"/>
      <c r="O1059" s="54" t="s">
        <v>3428</v>
      </c>
      <c r="P1059" s="54" t="s">
        <v>3545</v>
      </c>
    </row>
    <row r="1060" spans="1:16" ht="13.5" thickBot="1" x14ac:dyDescent="0.25">
      <c r="A1060" s="43" t="str">
        <f t="shared" si="96"/>
        <v> MVS 11.155 </v>
      </c>
      <c r="B1060" s="5" t="str">
        <f t="shared" si="97"/>
        <v>I</v>
      </c>
      <c r="C1060" s="43">
        <f t="shared" si="98"/>
        <v>38503.370000000003</v>
      </c>
      <c r="D1060" s="21" t="str">
        <f t="shared" si="99"/>
        <v>vis</v>
      </c>
      <c r="E1060" s="51">
        <f>VLOOKUP(C1060,Active!C$21:E$974,3,FALSE)</f>
        <v>-2422.0289023775113</v>
      </c>
      <c r="F1060" s="5" t="s">
        <v>1317</v>
      </c>
      <c r="G1060" s="21" t="str">
        <f t="shared" si="100"/>
        <v>38503.370</v>
      </c>
      <c r="H1060" s="43">
        <f t="shared" si="101"/>
        <v>-2422</v>
      </c>
      <c r="I1060" s="52" t="s">
        <v>2598</v>
      </c>
      <c r="J1060" s="53" t="s">
        <v>2599</v>
      </c>
      <c r="K1060" s="52">
        <v>-2422</v>
      </c>
      <c r="L1060" s="52" t="s">
        <v>2493</v>
      </c>
      <c r="M1060" s="53" t="s">
        <v>1496</v>
      </c>
      <c r="N1060" s="53"/>
      <c r="O1060" s="54" t="s">
        <v>3248</v>
      </c>
      <c r="P1060" s="54" t="s">
        <v>2363</v>
      </c>
    </row>
    <row r="1061" spans="1:16" ht="13.5" thickBot="1" x14ac:dyDescent="0.25">
      <c r="A1061" s="43" t="str">
        <f t="shared" si="96"/>
        <v> AOEB 1 </v>
      </c>
      <c r="B1061" s="5" t="str">
        <f t="shared" si="97"/>
        <v>I</v>
      </c>
      <c r="C1061" s="43">
        <f t="shared" si="98"/>
        <v>38503.379000000001</v>
      </c>
      <c r="D1061" s="21" t="str">
        <f t="shared" si="99"/>
        <v>vis</v>
      </c>
      <c r="E1061" s="51">
        <f>VLOOKUP(C1061,Active!C$21:E$974,3,FALSE)</f>
        <v>-2422.0252923379917</v>
      </c>
      <c r="F1061" s="5" t="s">
        <v>1317</v>
      </c>
      <c r="G1061" s="21" t="str">
        <f t="shared" si="100"/>
        <v>38503.379</v>
      </c>
      <c r="H1061" s="43">
        <f t="shared" si="101"/>
        <v>-2422</v>
      </c>
      <c r="I1061" s="52" t="s">
        <v>2600</v>
      </c>
      <c r="J1061" s="53" t="s">
        <v>2601</v>
      </c>
      <c r="K1061" s="52">
        <v>-2422</v>
      </c>
      <c r="L1061" s="52" t="s">
        <v>2602</v>
      </c>
      <c r="M1061" s="53" t="s">
        <v>1496</v>
      </c>
      <c r="N1061" s="53"/>
      <c r="O1061" s="54" t="s">
        <v>2619</v>
      </c>
      <c r="P1061" s="54" t="s">
        <v>3545</v>
      </c>
    </row>
    <row r="1062" spans="1:16" ht="13.5" thickBot="1" x14ac:dyDescent="0.25">
      <c r="A1062" s="43" t="str">
        <f t="shared" si="96"/>
        <v> AOEB 1 </v>
      </c>
      <c r="B1062" s="5" t="str">
        <f t="shared" si="97"/>
        <v>I</v>
      </c>
      <c r="C1062" s="43">
        <f t="shared" si="98"/>
        <v>38670.409</v>
      </c>
      <c r="D1062" s="21" t="str">
        <f t="shared" si="99"/>
        <v>vis</v>
      </c>
      <c r="E1062" s="51">
        <f>VLOOKUP(C1062,Active!C$21:E$974,3,FALSE)</f>
        <v>-2355.0269700035801</v>
      </c>
      <c r="F1062" s="5" t="s">
        <v>1317</v>
      </c>
      <c r="G1062" s="21" t="str">
        <f t="shared" si="100"/>
        <v>38670.409</v>
      </c>
      <c r="H1062" s="43">
        <f t="shared" si="101"/>
        <v>-2355</v>
      </c>
      <c r="I1062" s="52" t="s">
        <v>2604</v>
      </c>
      <c r="J1062" s="53" t="s">
        <v>2605</v>
      </c>
      <c r="K1062" s="52">
        <v>-2355</v>
      </c>
      <c r="L1062" s="52" t="s">
        <v>2606</v>
      </c>
      <c r="M1062" s="53" t="s">
        <v>1496</v>
      </c>
      <c r="N1062" s="53"/>
      <c r="O1062" s="54" t="s">
        <v>3434</v>
      </c>
      <c r="P1062" s="54" t="s">
        <v>3545</v>
      </c>
    </row>
    <row r="1063" spans="1:16" ht="13.5" thickBot="1" x14ac:dyDescent="0.25">
      <c r="A1063" s="43" t="str">
        <f t="shared" si="96"/>
        <v> MVS 11.155 </v>
      </c>
      <c r="B1063" s="5" t="str">
        <f t="shared" si="97"/>
        <v>I</v>
      </c>
      <c r="C1063" s="43">
        <f t="shared" si="98"/>
        <v>38670.440999999999</v>
      </c>
      <c r="D1063" s="21" t="str">
        <f t="shared" si="99"/>
        <v>vis</v>
      </c>
      <c r="E1063" s="51">
        <f>VLOOKUP(C1063,Active!C$21:E$974,3,FALSE)</f>
        <v>-2355.0141343075097</v>
      </c>
      <c r="F1063" s="5" t="s">
        <v>1317</v>
      </c>
      <c r="G1063" s="21" t="str">
        <f t="shared" si="100"/>
        <v>38670.441</v>
      </c>
      <c r="H1063" s="43">
        <f t="shared" si="101"/>
        <v>-2355</v>
      </c>
      <c r="I1063" s="52" t="s">
        <v>2607</v>
      </c>
      <c r="J1063" s="53" t="s">
        <v>2608</v>
      </c>
      <c r="K1063" s="52">
        <v>-2355</v>
      </c>
      <c r="L1063" s="52" t="s">
        <v>2609</v>
      </c>
      <c r="M1063" s="53" t="s">
        <v>105</v>
      </c>
      <c r="N1063" s="53"/>
      <c r="O1063" s="54" t="s">
        <v>3248</v>
      </c>
      <c r="P1063" s="54" t="s">
        <v>2363</v>
      </c>
    </row>
    <row r="1064" spans="1:16" ht="13.5" thickBot="1" x14ac:dyDescent="0.25">
      <c r="A1064" s="43" t="str">
        <f t="shared" si="96"/>
        <v> AOEB 1 </v>
      </c>
      <c r="B1064" s="5" t="str">
        <f t="shared" si="97"/>
        <v>I</v>
      </c>
      <c r="C1064" s="43">
        <f t="shared" si="98"/>
        <v>38675.366000000002</v>
      </c>
      <c r="D1064" s="21" t="str">
        <f t="shared" si="99"/>
        <v>vis</v>
      </c>
      <c r="E1064" s="51">
        <f>VLOOKUP(C1064,Active!C$21:E$974,3,FALSE)</f>
        <v>-2353.0386404591163</v>
      </c>
      <c r="F1064" s="5" t="s">
        <v>1317</v>
      </c>
      <c r="G1064" s="21" t="str">
        <f t="shared" si="100"/>
        <v>38675.366</v>
      </c>
      <c r="H1064" s="43">
        <f t="shared" si="101"/>
        <v>-2353</v>
      </c>
      <c r="I1064" s="52" t="s">
        <v>2611</v>
      </c>
      <c r="J1064" s="53" t="s">
        <v>2612</v>
      </c>
      <c r="K1064" s="52">
        <v>-2353</v>
      </c>
      <c r="L1064" s="52" t="s">
        <v>2613</v>
      </c>
      <c r="M1064" s="53" t="s">
        <v>1496</v>
      </c>
      <c r="N1064" s="53"/>
      <c r="O1064" s="54" t="s">
        <v>2619</v>
      </c>
      <c r="P1064" s="54" t="s">
        <v>3545</v>
      </c>
    </row>
    <row r="1065" spans="1:16" ht="13.5" thickBot="1" x14ac:dyDescent="0.25">
      <c r="A1065" s="43" t="str">
        <f t="shared" si="96"/>
        <v> AOEB 1 </v>
      </c>
      <c r="B1065" s="5" t="str">
        <f t="shared" si="97"/>
        <v>I</v>
      </c>
      <c r="C1065" s="43">
        <f t="shared" si="98"/>
        <v>38675.370000000003</v>
      </c>
      <c r="D1065" s="21" t="str">
        <f t="shared" si="99"/>
        <v>vis</v>
      </c>
      <c r="E1065" s="51">
        <f>VLOOKUP(C1065,Active!C$21:E$974,3,FALSE)</f>
        <v>-2353.0370359971071</v>
      </c>
      <c r="F1065" s="5" t="s">
        <v>1317</v>
      </c>
      <c r="G1065" s="21" t="str">
        <f t="shared" si="100"/>
        <v>38675.370</v>
      </c>
      <c r="H1065" s="43">
        <f t="shared" si="101"/>
        <v>-2353</v>
      </c>
      <c r="I1065" s="52" t="s">
        <v>2615</v>
      </c>
      <c r="J1065" s="53" t="s">
        <v>2616</v>
      </c>
      <c r="K1065" s="52">
        <v>-2353</v>
      </c>
      <c r="L1065" s="52" t="s">
        <v>2588</v>
      </c>
      <c r="M1065" s="53" t="s">
        <v>1496</v>
      </c>
      <c r="N1065" s="53"/>
      <c r="O1065" s="54" t="s">
        <v>2619</v>
      </c>
      <c r="P1065" s="54" t="s">
        <v>3545</v>
      </c>
    </row>
    <row r="1066" spans="1:16" ht="13.5" thickBot="1" x14ac:dyDescent="0.25">
      <c r="A1066" s="43" t="str">
        <f t="shared" si="96"/>
        <v> AOEB 1 </v>
      </c>
      <c r="B1066" s="5" t="str">
        <f t="shared" si="97"/>
        <v>I</v>
      </c>
      <c r="C1066" s="43">
        <f t="shared" si="98"/>
        <v>38727.781000000003</v>
      </c>
      <c r="D1066" s="21" t="str">
        <f t="shared" si="99"/>
        <v>vis</v>
      </c>
      <c r="E1066" s="51">
        <f>VLOOKUP(C1066,Active!C$21:E$974,3,FALSE)</f>
        <v>-2332.0141714106921</v>
      </c>
      <c r="F1066" s="5" t="s">
        <v>1317</v>
      </c>
      <c r="G1066" s="21" t="str">
        <f t="shared" si="100"/>
        <v>38727.781</v>
      </c>
      <c r="H1066" s="43">
        <f t="shared" si="101"/>
        <v>-2332</v>
      </c>
      <c r="I1066" s="52" t="s">
        <v>2617</v>
      </c>
      <c r="J1066" s="53" t="s">
        <v>2618</v>
      </c>
      <c r="K1066" s="52">
        <v>-2332</v>
      </c>
      <c r="L1066" s="52" t="s">
        <v>2609</v>
      </c>
      <c r="M1066" s="53" t="s">
        <v>1496</v>
      </c>
      <c r="N1066" s="53"/>
      <c r="O1066" s="54" t="s">
        <v>2619</v>
      </c>
      <c r="P1066" s="54" t="s">
        <v>3545</v>
      </c>
    </row>
    <row r="1067" spans="1:16" ht="13.5" thickBot="1" x14ac:dyDescent="0.25">
      <c r="A1067" s="43" t="str">
        <f t="shared" si="96"/>
        <v> BBS 84 </v>
      </c>
      <c r="B1067" s="5" t="str">
        <f t="shared" si="97"/>
        <v>I</v>
      </c>
      <c r="C1067" s="43">
        <f t="shared" si="98"/>
        <v>38842.474000000002</v>
      </c>
      <c r="D1067" s="21" t="str">
        <f t="shared" si="99"/>
        <v>vis</v>
      </c>
      <c r="E1067" s="51">
        <f>VLOOKUP(C1067,Active!C$21:E$974,3,FALSE)</f>
        <v>-2286.0090311155318</v>
      </c>
      <c r="F1067" s="5" t="s">
        <v>1317</v>
      </c>
      <c r="G1067" s="21" t="str">
        <f t="shared" si="100"/>
        <v>38842.474</v>
      </c>
      <c r="H1067" s="43">
        <f t="shared" si="101"/>
        <v>-2286</v>
      </c>
      <c r="I1067" s="52" t="s">
        <v>2621</v>
      </c>
      <c r="J1067" s="53" t="s">
        <v>2622</v>
      </c>
      <c r="K1067" s="52">
        <v>-2286</v>
      </c>
      <c r="L1067" s="52" t="s">
        <v>2623</v>
      </c>
      <c r="M1067" s="53" t="s">
        <v>1496</v>
      </c>
      <c r="N1067" s="53"/>
      <c r="O1067" s="54" t="s">
        <v>2649</v>
      </c>
      <c r="P1067" s="54" t="s">
        <v>2394</v>
      </c>
    </row>
    <row r="1068" spans="1:16" ht="13.5" thickBot="1" x14ac:dyDescent="0.25">
      <c r="A1068" s="43" t="str">
        <f t="shared" si="96"/>
        <v> BBS 84 </v>
      </c>
      <c r="B1068" s="5" t="str">
        <f t="shared" si="97"/>
        <v>I</v>
      </c>
      <c r="C1068" s="43">
        <f t="shared" si="98"/>
        <v>38857.417999999998</v>
      </c>
      <c r="D1068" s="21" t="str">
        <f t="shared" si="99"/>
        <v>vis</v>
      </c>
      <c r="E1068" s="51">
        <f>VLOOKUP(C1068,Active!C$21:E$974,3,FALSE)</f>
        <v>-2280.0147610504823</v>
      </c>
      <c r="F1068" s="5" t="s">
        <v>1317</v>
      </c>
      <c r="G1068" s="21" t="str">
        <f t="shared" si="100"/>
        <v>38857.418</v>
      </c>
      <c r="H1068" s="43">
        <f t="shared" si="101"/>
        <v>-2280</v>
      </c>
      <c r="I1068" s="52" t="s">
        <v>2629</v>
      </c>
      <c r="J1068" s="53" t="s">
        <v>2630</v>
      </c>
      <c r="K1068" s="52">
        <v>-2280</v>
      </c>
      <c r="L1068" s="52" t="s">
        <v>2631</v>
      </c>
      <c r="M1068" s="53" t="s">
        <v>1496</v>
      </c>
      <c r="N1068" s="53"/>
      <c r="O1068" s="54" t="s">
        <v>2397</v>
      </c>
      <c r="P1068" s="54" t="s">
        <v>2394</v>
      </c>
    </row>
    <row r="1069" spans="1:16" ht="13.5" thickBot="1" x14ac:dyDescent="0.25">
      <c r="A1069" s="43" t="str">
        <f t="shared" si="96"/>
        <v> AOEB 1 </v>
      </c>
      <c r="B1069" s="5" t="str">
        <f t="shared" si="97"/>
        <v>I</v>
      </c>
      <c r="C1069" s="43">
        <f t="shared" si="98"/>
        <v>38999.521999999997</v>
      </c>
      <c r="D1069" s="21" t="str">
        <f t="shared" si="99"/>
        <v>vis</v>
      </c>
      <c r="E1069" s="51">
        <f>VLOOKUP(C1069,Active!C$21:E$974,3,FALSE)</f>
        <v>-2223.0146437241983</v>
      </c>
      <c r="F1069" s="5" t="s">
        <v>1317</v>
      </c>
      <c r="G1069" s="21" t="str">
        <f t="shared" si="100"/>
        <v>38999.522</v>
      </c>
      <c r="H1069" s="43">
        <f t="shared" si="101"/>
        <v>-2223</v>
      </c>
      <c r="I1069" s="52" t="s">
        <v>2642</v>
      </c>
      <c r="J1069" s="53" t="s">
        <v>2643</v>
      </c>
      <c r="K1069" s="52">
        <v>-2223</v>
      </c>
      <c r="L1069" s="52" t="s">
        <v>2631</v>
      </c>
      <c r="M1069" s="53" t="s">
        <v>1496</v>
      </c>
      <c r="N1069" s="53"/>
      <c r="O1069" s="54" t="s">
        <v>2619</v>
      </c>
      <c r="P1069" s="54" t="s">
        <v>3545</v>
      </c>
    </row>
    <row r="1070" spans="1:16" ht="13.5" thickBot="1" x14ac:dyDescent="0.25">
      <c r="A1070" s="43" t="str">
        <f t="shared" si="96"/>
        <v> AOEB 1 </v>
      </c>
      <c r="B1070" s="5" t="str">
        <f t="shared" si="97"/>
        <v>I</v>
      </c>
      <c r="C1070" s="43">
        <f t="shared" si="98"/>
        <v>39024.455000000002</v>
      </c>
      <c r="D1070" s="21" t="str">
        <f t="shared" si="99"/>
        <v>vis</v>
      </c>
      <c r="E1070" s="51">
        <f>VLOOKUP(C1070,Active!C$21:E$974,3,FALSE)</f>
        <v>-2213.0136309075533</v>
      </c>
      <c r="F1070" s="5" t="s">
        <v>1317</v>
      </c>
      <c r="G1070" s="21" t="str">
        <f t="shared" si="100"/>
        <v>39024.455</v>
      </c>
      <c r="H1070" s="43">
        <f t="shared" si="101"/>
        <v>-2213</v>
      </c>
      <c r="I1070" s="52" t="s">
        <v>2651</v>
      </c>
      <c r="J1070" s="53" t="s">
        <v>2652</v>
      </c>
      <c r="K1070" s="52">
        <v>-2213</v>
      </c>
      <c r="L1070" s="52" t="s">
        <v>2541</v>
      </c>
      <c r="M1070" s="53" t="s">
        <v>1496</v>
      </c>
      <c r="N1070" s="53"/>
      <c r="O1070" s="54" t="s">
        <v>3428</v>
      </c>
      <c r="P1070" s="54" t="s">
        <v>3545</v>
      </c>
    </row>
    <row r="1071" spans="1:16" ht="13.5" thickBot="1" x14ac:dyDescent="0.25">
      <c r="A1071" s="43" t="str">
        <f t="shared" si="96"/>
        <v> AOEB 1 </v>
      </c>
      <c r="B1071" s="5" t="str">
        <f t="shared" si="97"/>
        <v>I</v>
      </c>
      <c r="C1071" s="43">
        <f t="shared" si="98"/>
        <v>39029.432000000001</v>
      </c>
      <c r="D1071" s="21" t="str">
        <f t="shared" si="99"/>
        <v>vis</v>
      </c>
      <c r="E1071" s="51">
        <f>VLOOKUP(C1071,Active!C$21:E$974,3,FALSE)</f>
        <v>-2211.0172790530464</v>
      </c>
      <c r="F1071" s="5" t="s">
        <v>1317</v>
      </c>
      <c r="G1071" s="21" t="str">
        <f t="shared" si="100"/>
        <v>39029.432</v>
      </c>
      <c r="H1071" s="43">
        <f t="shared" si="101"/>
        <v>-2211</v>
      </c>
      <c r="I1071" s="52" t="s">
        <v>2653</v>
      </c>
      <c r="J1071" s="53" t="s">
        <v>2654</v>
      </c>
      <c r="K1071" s="52">
        <v>-2211</v>
      </c>
      <c r="L1071" s="52" t="s">
        <v>2655</v>
      </c>
      <c r="M1071" s="53" t="s">
        <v>1496</v>
      </c>
      <c r="N1071" s="53"/>
      <c r="O1071" s="54" t="s">
        <v>2619</v>
      </c>
      <c r="P1071" s="54" t="s">
        <v>3545</v>
      </c>
    </row>
    <row r="1072" spans="1:16" ht="13.5" thickBot="1" x14ac:dyDescent="0.25">
      <c r="A1072" s="43" t="str">
        <f t="shared" si="96"/>
        <v> AOEB 1 </v>
      </c>
      <c r="B1072" s="5" t="str">
        <f t="shared" si="97"/>
        <v>I</v>
      </c>
      <c r="C1072" s="43">
        <f t="shared" si="98"/>
        <v>39029.440000000002</v>
      </c>
      <c r="D1072" s="21" t="str">
        <f t="shared" si="99"/>
        <v>vis</v>
      </c>
      <c r="E1072" s="51">
        <f>VLOOKUP(C1072,Active!C$21:E$974,3,FALSE)</f>
        <v>-2211.0140701290279</v>
      </c>
      <c r="F1072" s="5" t="s">
        <v>1317</v>
      </c>
      <c r="G1072" s="21" t="str">
        <f t="shared" si="100"/>
        <v>39029.440</v>
      </c>
      <c r="H1072" s="43">
        <f t="shared" si="101"/>
        <v>-2211</v>
      </c>
      <c r="I1072" s="52" t="s">
        <v>2656</v>
      </c>
      <c r="J1072" s="53" t="s">
        <v>2657</v>
      </c>
      <c r="K1072" s="52">
        <v>-2211</v>
      </c>
      <c r="L1072" s="52" t="s">
        <v>2609</v>
      </c>
      <c r="M1072" s="53" t="s">
        <v>1496</v>
      </c>
      <c r="N1072" s="53"/>
      <c r="O1072" s="54" t="s">
        <v>2619</v>
      </c>
      <c r="P1072" s="54" t="s">
        <v>3545</v>
      </c>
    </row>
    <row r="1073" spans="1:16" ht="13.5" thickBot="1" x14ac:dyDescent="0.25">
      <c r="A1073" s="43" t="str">
        <f t="shared" si="96"/>
        <v> AOEB 1 </v>
      </c>
      <c r="B1073" s="5" t="str">
        <f t="shared" si="97"/>
        <v>I</v>
      </c>
      <c r="C1073" s="43">
        <f t="shared" si="98"/>
        <v>39029.451999999997</v>
      </c>
      <c r="D1073" s="21" t="str">
        <f t="shared" si="99"/>
        <v>vis</v>
      </c>
      <c r="E1073" s="51">
        <f>VLOOKUP(C1073,Active!C$21:E$974,3,FALSE)</f>
        <v>-2211.0092567430033</v>
      </c>
      <c r="F1073" s="5" t="s">
        <v>1317</v>
      </c>
      <c r="G1073" s="21" t="str">
        <f t="shared" si="100"/>
        <v>39029.452</v>
      </c>
      <c r="H1073" s="43">
        <f t="shared" si="101"/>
        <v>-2211</v>
      </c>
      <c r="I1073" s="52" t="s">
        <v>2661</v>
      </c>
      <c r="J1073" s="53" t="s">
        <v>2662</v>
      </c>
      <c r="K1073" s="52">
        <v>-2211</v>
      </c>
      <c r="L1073" s="52" t="s">
        <v>2623</v>
      </c>
      <c r="M1073" s="53" t="s">
        <v>1496</v>
      </c>
      <c r="N1073" s="53"/>
      <c r="O1073" s="54" t="s">
        <v>2619</v>
      </c>
      <c r="P1073" s="54" t="s">
        <v>3545</v>
      </c>
    </row>
    <row r="1074" spans="1:16" ht="13.5" thickBot="1" x14ac:dyDescent="0.25">
      <c r="A1074" s="43" t="str">
        <f t="shared" si="96"/>
        <v> AOEB 1 </v>
      </c>
      <c r="B1074" s="5" t="str">
        <f t="shared" si="97"/>
        <v>I</v>
      </c>
      <c r="C1074" s="43">
        <f t="shared" si="98"/>
        <v>39044.396999999997</v>
      </c>
      <c r="D1074" s="21" t="str">
        <f t="shared" si="99"/>
        <v>vis</v>
      </c>
      <c r="E1074" s="51">
        <f>VLOOKUP(C1074,Active!C$21:E$974,3,FALSE)</f>
        <v>-2205.0145855624505</v>
      </c>
      <c r="F1074" s="5" t="s">
        <v>1317</v>
      </c>
      <c r="G1074" s="21" t="str">
        <f t="shared" si="100"/>
        <v>39044.397</v>
      </c>
      <c r="H1074" s="43">
        <f t="shared" si="101"/>
        <v>-2205</v>
      </c>
      <c r="I1074" s="52" t="s">
        <v>2665</v>
      </c>
      <c r="J1074" s="53" t="s">
        <v>2666</v>
      </c>
      <c r="K1074" s="52">
        <v>-2205</v>
      </c>
      <c r="L1074" s="52" t="s">
        <v>2635</v>
      </c>
      <c r="M1074" s="53" t="s">
        <v>1496</v>
      </c>
      <c r="N1074" s="53"/>
      <c r="O1074" s="54" t="s">
        <v>2619</v>
      </c>
      <c r="P1074" s="54" t="s">
        <v>3545</v>
      </c>
    </row>
    <row r="1075" spans="1:16" ht="13.5" thickBot="1" x14ac:dyDescent="0.25">
      <c r="A1075" s="43" t="str">
        <f t="shared" si="96"/>
        <v> AOEB 1 </v>
      </c>
      <c r="B1075" s="5" t="str">
        <f t="shared" si="97"/>
        <v>I</v>
      </c>
      <c r="C1075" s="43">
        <f t="shared" si="98"/>
        <v>39044.397799999999</v>
      </c>
      <c r="D1075" s="21" t="str">
        <f t="shared" si="99"/>
        <v>vis</v>
      </c>
      <c r="E1075" s="51">
        <f>VLOOKUP(C1075,Active!C$21:E$974,3,FALSE)</f>
        <v>-2205.0142646700483</v>
      </c>
      <c r="F1075" s="5" t="s">
        <v>1317</v>
      </c>
      <c r="G1075" s="21" t="str">
        <f t="shared" si="100"/>
        <v>39044.3978</v>
      </c>
      <c r="H1075" s="43">
        <f t="shared" si="101"/>
        <v>-2205</v>
      </c>
      <c r="I1075" s="52" t="s">
        <v>2667</v>
      </c>
      <c r="J1075" s="53" t="s">
        <v>2668</v>
      </c>
      <c r="K1075" s="52">
        <v>-2205</v>
      </c>
      <c r="L1075" s="52" t="s">
        <v>2669</v>
      </c>
      <c r="M1075" s="53" t="s">
        <v>105</v>
      </c>
      <c r="N1075" s="53"/>
      <c r="O1075" s="54" t="s">
        <v>2619</v>
      </c>
      <c r="P1075" s="54" t="s">
        <v>3545</v>
      </c>
    </row>
    <row r="1076" spans="1:16" ht="13.5" thickBot="1" x14ac:dyDescent="0.25">
      <c r="A1076" s="43" t="str">
        <f t="shared" si="96"/>
        <v> BRNO 30 </v>
      </c>
      <c r="B1076" s="5" t="str">
        <f t="shared" si="97"/>
        <v>I</v>
      </c>
      <c r="C1076" s="43">
        <f t="shared" si="98"/>
        <v>39049.389000000003</v>
      </c>
      <c r="D1076" s="21" t="str">
        <f t="shared" si="99"/>
        <v>vis</v>
      </c>
      <c r="E1076" s="51">
        <f>VLOOKUP(C1076,Active!C$21:E$974,3,FALSE)</f>
        <v>-2203.0122169754077</v>
      </c>
      <c r="F1076" s="5" t="s">
        <v>1317</v>
      </c>
      <c r="G1076" s="21" t="str">
        <f t="shared" si="100"/>
        <v>39049.389</v>
      </c>
      <c r="H1076" s="43">
        <f t="shared" si="101"/>
        <v>-2203</v>
      </c>
      <c r="I1076" s="52" t="s">
        <v>2676</v>
      </c>
      <c r="J1076" s="53" t="s">
        <v>2677</v>
      </c>
      <c r="K1076" s="52">
        <v>-2203</v>
      </c>
      <c r="L1076" s="52" t="s">
        <v>299</v>
      </c>
      <c r="M1076" s="53" t="s">
        <v>1496</v>
      </c>
      <c r="N1076" s="53"/>
      <c r="O1076" s="54" t="s">
        <v>2416</v>
      </c>
      <c r="P1076" s="54" t="s">
        <v>2417</v>
      </c>
    </row>
    <row r="1077" spans="1:16" ht="13.5" thickBot="1" x14ac:dyDescent="0.25">
      <c r="A1077" s="43" t="str">
        <f t="shared" si="96"/>
        <v> BRNO 30 </v>
      </c>
      <c r="B1077" s="5" t="str">
        <f t="shared" si="97"/>
        <v>I</v>
      </c>
      <c r="C1077" s="43">
        <f t="shared" si="98"/>
        <v>39403.393499999998</v>
      </c>
      <c r="D1077" s="21" t="str">
        <f t="shared" si="99"/>
        <v>vis</v>
      </c>
      <c r="E1077" s="51">
        <f>VLOOKUP(C1077,Active!C$21:E$974,3,FALSE)</f>
        <v>-2061.0155241727252</v>
      </c>
      <c r="F1077" s="5" t="s">
        <v>1317</v>
      </c>
      <c r="G1077" s="21" t="str">
        <f t="shared" si="100"/>
        <v>39403.3935</v>
      </c>
      <c r="H1077" s="43">
        <f t="shared" si="101"/>
        <v>-2061</v>
      </c>
      <c r="I1077" s="52" t="s">
        <v>2703</v>
      </c>
      <c r="J1077" s="53" t="s">
        <v>2704</v>
      </c>
      <c r="K1077" s="52">
        <v>-2061</v>
      </c>
      <c r="L1077" s="52" t="s">
        <v>2705</v>
      </c>
      <c r="M1077" s="53" t="s">
        <v>105</v>
      </c>
      <c r="N1077" s="53"/>
      <c r="O1077" s="54" t="s">
        <v>2420</v>
      </c>
      <c r="P1077" s="54" t="s">
        <v>2417</v>
      </c>
    </row>
    <row r="1078" spans="1:16" ht="13.5" thickBot="1" x14ac:dyDescent="0.25">
      <c r="A1078" s="43" t="str">
        <f t="shared" si="96"/>
        <v>BAVM 50 </v>
      </c>
      <c r="B1078" s="5" t="str">
        <f t="shared" si="97"/>
        <v>I</v>
      </c>
      <c r="C1078" s="43">
        <f t="shared" si="98"/>
        <v>39513.057999999997</v>
      </c>
      <c r="D1078" s="21" t="str">
        <f t="shared" si="99"/>
        <v>vis</v>
      </c>
      <c r="E1078" s="51">
        <f>VLOOKUP(C1078,Active!C$21:E$974,3,FALSE)</f>
        <v>-2017.0273931804361</v>
      </c>
      <c r="F1078" s="5" t="s">
        <v>1317</v>
      </c>
      <c r="G1078" s="21" t="str">
        <f t="shared" si="100"/>
        <v>39513.058</v>
      </c>
      <c r="H1078" s="43">
        <f t="shared" si="101"/>
        <v>-2017</v>
      </c>
      <c r="I1078" s="52" t="s">
        <v>2725</v>
      </c>
      <c r="J1078" s="53" t="s">
        <v>2726</v>
      </c>
      <c r="K1078" s="52">
        <v>-2017</v>
      </c>
      <c r="L1078" s="52" t="s">
        <v>2727</v>
      </c>
      <c r="M1078" s="53" t="s">
        <v>1496</v>
      </c>
      <c r="N1078" s="53" t="s">
        <v>2424</v>
      </c>
      <c r="O1078" s="54" t="s">
        <v>2425</v>
      </c>
      <c r="P1078" s="55" t="s">
        <v>2426</v>
      </c>
    </row>
    <row r="1079" spans="1:16" ht="13.5" thickBot="1" x14ac:dyDescent="0.25">
      <c r="A1079" s="43" t="str">
        <f t="shared" si="96"/>
        <v> BBS 86 </v>
      </c>
      <c r="B1079" s="5" t="str">
        <f t="shared" si="97"/>
        <v>I</v>
      </c>
      <c r="C1079" s="43">
        <f t="shared" si="98"/>
        <v>39518.046999999999</v>
      </c>
      <c r="D1079" s="21" t="str">
        <f t="shared" si="99"/>
        <v>vis</v>
      </c>
      <c r="E1079" s="51">
        <f>VLOOKUP(C1079,Active!C$21:E$974,3,FALSE)</f>
        <v>-2015.0262279399017</v>
      </c>
      <c r="F1079" s="5" t="s">
        <v>1317</v>
      </c>
      <c r="G1079" s="21" t="str">
        <f t="shared" si="100"/>
        <v>39518.047</v>
      </c>
      <c r="H1079" s="43">
        <f t="shared" si="101"/>
        <v>-2015</v>
      </c>
      <c r="I1079" s="52" t="s">
        <v>2729</v>
      </c>
      <c r="J1079" s="53" t="s">
        <v>2730</v>
      </c>
      <c r="K1079" s="52">
        <v>-2015</v>
      </c>
      <c r="L1079" s="52" t="s">
        <v>2731</v>
      </c>
      <c r="M1079" s="53" t="s">
        <v>1496</v>
      </c>
      <c r="N1079" s="53"/>
      <c r="O1079" s="54" t="s">
        <v>2649</v>
      </c>
      <c r="P1079" s="54" t="s">
        <v>2429</v>
      </c>
    </row>
    <row r="1080" spans="1:16" ht="13.5" thickBot="1" x14ac:dyDescent="0.25">
      <c r="A1080" s="43" t="str">
        <f t="shared" si="96"/>
        <v> ALBO 1988 3 </v>
      </c>
      <c r="B1080" s="5" t="str">
        <f t="shared" si="97"/>
        <v>I</v>
      </c>
      <c r="C1080" s="43">
        <f t="shared" si="98"/>
        <v>39537.99</v>
      </c>
      <c r="D1080" s="21" t="str">
        <f t="shared" si="99"/>
        <v>vis</v>
      </c>
      <c r="E1080" s="51">
        <f>VLOOKUP(C1080,Active!C$21:E$974,3,FALSE)</f>
        <v>-2007.0267814792949</v>
      </c>
      <c r="F1080" s="5" t="s">
        <v>1317</v>
      </c>
      <c r="G1080" s="21" t="str">
        <f t="shared" si="100"/>
        <v>39537.99</v>
      </c>
      <c r="H1080" s="43">
        <f t="shared" si="101"/>
        <v>-2007</v>
      </c>
      <c r="I1080" s="52" t="s">
        <v>2732</v>
      </c>
      <c r="J1080" s="53" t="s">
        <v>2733</v>
      </c>
      <c r="K1080" s="52">
        <v>-2007</v>
      </c>
      <c r="L1080" s="52" t="s">
        <v>2734</v>
      </c>
      <c r="M1080" s="53" t="s">
        <v>1496</v>
      </c>
      <c r="N1080" s="53"/>
      <c r="O1080" s="54" t="s">
        <v>2432</v>
      </c>
      <c r="P1080" s="54" t="s">
        <v>2433</v>
      </c>
    </row>
    <row r="1081" spans="1:16" ht="13.5" thickBot="1" x14ac:dyDescent="0.25">
      <c r="A1081" s="43" t="str">
        <f t="shared" si="96"/>
        <v> AOEB 1 </v>
      </c>
      <c r="B1081" s="5" t="str">
        <f t="shared" si="97"/>
        <v>I</v>
      </c>
      <c r="C1081" s="43">
        <f t="shared" si="98"/>
        <v>39552.949999999997</v>
      </c>
      <c r="D1081" s="21" t="str">
        <f t="shared" si="99"/>
        <v>vis</v>
      </c>
      <c r="E1081" s="51">
        <f>VLOOKUP(C1081,Active!C$21:E$974,3,FALSE)</f>
        <v>-2001.0260935662091</v>
      </c>
      <c r="F1081" s="5" t="s">
        <v>1317</v>
      </c>
      <c r="G1081" s="21" t="str">
        <f t="shared" si="100"/>
        <v>39552.95</v>
      </c>
      <c r="H1081" s="43">
        <f t="shared" si="101"/>
        <v>-2001</v>
      </c>
      <c r="I1081" s="52" t="s">
        <v>2735</v>
      </c>
      <c r="J1081" s="53" t="s">
        <v>2736</v>
      </c>
      <c r="K1081" s="52">
        <v>-2001</v>
      </c>
      <c r="L1081" s="52" t="s">
        <v>2734</v>
      </c>
      <c r="M1081" s="53" t="s">
        <v>1496</v>
      </c>
      <c r="N1081" s="53"/>
      <c r="O1081" s="54" t="s">
        <v>3434</v>
      </c>
      <c r="P1081" s="54" t="s">
        <v>3545</v>
      </c>
    </row>
    <row r="1082" spans="1:16" ht="13.5" thickBot="1" x14ac:dyDescent="0.25">
      <c r="A1082" s="43" t="str">
        <f t="shared" si="96"/>
        <v> MVS 11.164 </v>
      </c>
      <c r="B1082" s="5" t="str">
        <f t="shared" si="97"/>
        <v>I</v>
      </c>
      <c r="C1082" s="43">
        <f t="shared" si="98"/>
        <v>39695.076000000001</v>
      </c>
      <c r="D1082" s="21" t="str">
        <f t="shared" si="99"/>
        <v>vis</v>
      </c>
      <c r="E1082" s="51">
        <f>VLOOKUP(C1082,Active!C$21:E$974,3,FALSE)</f>
        <v>-1944.0171516988744</v>
      </c>
      <c r="F1082" s="5" t="s">
        <v>1317</v>
      </c>
      <c r="G1082" s="21" t="str">
        <f t="shared" si="100"/>
        <v>39695.076</v>
      </c>
      <c r="H1082" s="43">
        <f t="shared" si="101"/>
        <v>-1944</v>
      </c>
      <c r="I1082" s="52" t="s">
        <v>2737</v>
      </c>
      <c r="J1082" s="53" t="s">
        <v>2738</v>
      </c>
      <c r="K1082" s="52">
        <v>-1944</v>
      </c>
      <c r="L1082" s="52" t="s">
        <v>2655</v>
      </c>
      <c r="M1082" s="53" t="s">
        <v>1496</v>
      </c>
      <c r="N1082" s="53"/>
      <c r="O1082" s="54" t="s">
        <v>3248</v>
      </c>
      <c r="P1082" s="54" t="s">
        <v>906</v>
      </c>
    </row>
    <row r="1083" spans="1:16" ht="13.5" thickBot="1" x14ac:dyDescent="0.25">
      <c r="A1083" s="43" t="str">
        <f t="shared" si="96"/>
        <v> AOEB 1 </v>
      </c>
      <c r="B1083" s="5" t="str">
        <f t="shared" si="97"/>
        <v>I</v>
      </c>
      <c r="C1083" s="43">
        <f t="shared" si="98"/>
        <v>39710.038999999997</v>
      </c>
      <c r="D1083" s="21" t="str">
        <f t="shared" si="99"/>
        <v>vis</v>
      </c>
      <c r="E1083" s="51">
        <f>VLOOKUP(C1083,Active!C$21:E$974,3,FALSE)</f>
        <v>-1938.0152604392831</v>
      </c>
      <c r="F1083" s="5" t="s">
        <v>1317</v>
      </c>
      <c r="G1083" s="21" t="str">
        <f t="shared" si="100"/>
        <v>39710.039</v>
      </c>
      <c r="H1083" s="43">
        <f t="shared" si="101"/>
        <v>-1938</v>
      </c>
      <c r="I1083" s="52" t="s">
        <v>2739</v>
      </c>
      <c r="J1083" s="53" t="s">
        <v>611</v>
      </c>
      <c r="K1083" s="52">
        <v>-1938</v>
      </c>
      <c r="L1083" s="52" t="s">
        <v>2469</v>
      </c>
      <c r="M1083" s="53" t="s">
        <v>1496</v>
      </c>
      <c r="N1083" s="53"/>
      <c r="O1083" s="54" t="s">
        <v>2619</v>
      </c>
      <c r="P1083" s="54" t="s">
        <v>3545</v>
      </c>
    </row>
    <row r="1084" spans="1:16" ht="13.5" thickBot="1" x14ac:dyDescent="0.25">
      <c r="A1084" s="43" t="str">
        <f t="shared" si="96"/>
        <v> AOEB 1 </v>
      </c>
      <c r="B1084" s="5" t="str">
        <f t="shared" si="97"/>
        <v>I</v>
      </c>
      <c r="C1084" s="43">
        <f t="shared" si="98"/>
        <v>39710.044000000002</v>
      </c>
      <c r="D1084" s="21" t="str">
        <f t="shared" si="99"/>
        <v>vis</v>
      </c>
      <c r="E1084" s="51">
        <f>VLOOKUP(C1084,Active!C$21:E$974,3,FALSE)</f>
        <v>-1938.0132548617701</v>
      </c>
      <c r="F1084" s="5" t="s">
        <v>1317</v>
      </c>
      <c r="G1084" s="21" t="str">
        <f t="shared" si="100"/>
        <v>39710.044</v>
      </c>
      <c r="H1084" s="43">
        <f t="shared" si="101"/>
        <v>-1938</v>
      </c>
      <c r="I1084" s="52" t="s">
        <v>612</v>
      </c>
      <c r="J1084" s="53" t="s">
        <v>613</v>
      </c>
      <c r="K1084" s="52">
        <v>-1938</v>
      </c>
      <c r="L1084" s="52" t="s">
        <v>2692</v>
      </c>
      <c r="M1084" s="53" t="s">
        <v>1496</v>
      </c>
      <c r="N1084" s="53"/>
      <c r="O1084" s="54" t="s">
        <v>2619</v>
      </c>
      <c r="P1084" s="54" t="s">
        <v>3545</v>
      </c>
    </row>
    <row r="1085" spans="1:16" ht="13.5" thickBot="1" x14ac:dyDescent="0.25">
      <c r="A1085" s="43" t="str">
        <f t="shared" si="96"/>
        <v> AOEB 1 </v>
      </c>
      <c r="B1085" s="5" t="str">
        <f t="shared" si="97"/>
        <v>I</v>
      </c>
      <c r="C1085" s="43">
        <f t="shared" si="98"/>
        <v>39727.472999999998</v>
      </c>
      <c r="D1085" s="21" t="str">
        <f t="shared" si="99"/>
        <v>vis</v>
      </c>
      <c r="E1085" s="51">
        <f>VLOOKUP(C1085,Active!C$21:E$974,3,FALSE)</f>
        <v>-1931.0222127737247</v>
      </c>
      <c r="F1085" s="5" t="s">
        <v>1317</v>
      </c>
      <c r="G1085" s="21" t="str">
        <f t="shared" si="100"/>
        <v>39727.473</v>
      </c>
      <c r="H1085" s="43">
        <f t="shared" si="101"/>
        <v>-1931</v>
      </c>
      <c r="I1085" s="52" t="s">
        <v>615</v>
      </c>
      <c r="J1085" s="53" t="s">
        <v>616</v>
      </c>
      <c r="K1085" s="52">
        <v>-1931</v>
      </c>
      <c r="L1085" s="52" t="s">
        <v>617</v>
      </c>
      <c r="M1085" s="53" t="s">
        <v>1496</v>
      </c>
      <c r="N1085" s="53"/>
      <c r="O1085" s="54" t="s">
        <v>2619</v>
      </c>
      <c r="P1085" s="54" t="s">
        <v>3545</v>
      </c>
    </row>
    <row r="1086" spans="1:16" ht="13.5" thickBot="1" x14ac:dyDescent="0.25">
      <c r="A1086" s="43" t="str">
        <f t="shared" si="96"/>
        <v> BBS 88 </v>
      </c>
      <c r="B1086" s="5" t="str">
        <f t="shared" si="97"/>
        <v>I</v>
      </c>
      <c r="C1086" s="43">
        <f t="shared" si="98"/>
        <v>39727.480000000003</v>
      </c>
      <c r="D1086" s="21" t="str">
        <f t="shared" si="99"/>
        <v>vis</v>
      </c>
      <c r="E1086" s="51">
        <f>VLOOKUP(C1086,Active!C$21:E$974,3,FALSE)</f>
        <v>-1931.0194049652073</v>
      </c>
      <c r="F1086" s="5" t="s">
        <v>1317</v>
      </c>
      <c r="G1086" s="21" t="str">
        <f t="shared" si="100"/>
        <v>39727.480</v>
      </c>
      <c r="H1086" s="43">
        <f t="shared" si="101"/>
        <v>-1931</v>
      </c>
      <c r="I1086" s="52" t="s">
        <v>619</v>
      </c>
      <c r="J1086" s="53" t="s">
        <v>620</v>
      </c>
      <c r="K1086" s="52">
        <v>-1931</v>
      </c>
      <c r="L1086" s="52" t="s">
        <v>621</v>
      </c>
      <c r="M1086" s="53" t="s">
        <v>1496</v>
      </c>
      <c r="N1086" s="53"/>
      <c r="O1086" s="54" t="s">
        <v>2649</v>
      </c>
      <c r="P1086" s="54" t="s">
        <v>916</v>
      </c>
    </row>
    <row r="1087" spans="1:16" ht="13.5" thickBot="1" x14ac:dyDescent="0.25">
      <c r="A1087" s="43" t="str">
        <f t="shared" si="96"/>
        <v> BRNO 30 </v>
      </c>
      <c r="B1087" s="5" t="str">
        <f t="shared" si="97"/>
        <v>I</v>
      </c>
      <c r="C1087" s="43">
        <f t="shared" si="98"/>
        <v>39787.3243</v>
      </c>
      <c r="D1087" s="21" t="str">
        <f t="shared" si="99"/>
        <v>vis</v>
      </c>
      <c r="E1087" s="51">
        <f>VLOOKUP(C1087,Active!C$21:E$974,3,FALSE)</f>
        <v>-1907.0149285162038</v>
      </c>
      <c r="F1087" s="5" t="s">
        <v>1317</v>
      </c>
      <c r="G1087" s="21" t="str">
        <f t="shared" si="100"/>
        <v>39787.3243</v>
      </c>
      <c r="H1087" s="43">
        <f t="shared" si="101"/>
        <v>-1907</v>
      </c>
      <c r="I1087" s="52" t="s">
        <v>628</v>
      </c>
      <c r="J1087" s="53" t="s">
        <v>629</v>
      </c>
      <c r="K1087" s="52">
        <v>-1907</v>
      </c>
      <c r="L1087" s="52" t="s">
        <v>630</v>
      </c>
      <c r="M1087" s="53" t="s">
        <v>105</v>
      </c>
      <c r="N1087" s="53"/>
      <c r="O1087" s="54" t="s">
        <v>919</v>
      </c>
      <c r="P1087" s="54" t="s">
        <v>2417</v>
      </c>
    </row>
    <row r="1088" spans="1:16" ht="13.5" thickBot="1" x14ac:dyDescent="0.25">
      <c r="A1088" s="43" t="str">
        <f t="shared" si="96"/>
        <v> BRNO 30 </v>
      </c>
      <c r="B1088" s="5" t="str">
        <f t="shared" si="97"/>
        <v>I</v>
      </c>
      <c r="C1088" s="43">
        <f t="shared" si="98"/>
        <v>39857.14</v>
      </c>
      <c r="D1088" s="21" t="str">
        <f t="shared" si="99"/>
        <v>vis</v>
      </c>
      <c r="E1088" s="51">
        <f>VLOOKUP(C1088,Active!C$21:E$974,3,FALSE)</f>
        <v>-1879.0107689484462</v>
      </c>
      <c r="F1088" s="5" t="s">
        <v>1317</v>
      </c>
      <c r="G1088" s="21" t="str">
        <f t="shared" si="100"/>
        <v>39857.14</v>
      </c>
      <c r="H1088" s="43">
        <f t="shared" si="101"/>
        <v>-1879</v>
      </c>
      <c r="I1088" s="52" t="s">
        <v>645</v>
      </c>
      <c r="J1088" s="53" t="s">
        <v>646</v>
      </c>
      <c r="K1088" s="52">
        <v>-1879</v>
      </c>
      <c r="L1088" s="52" t="s">
        <v>647</v>
      </c>
      <c r="M1088" s="53" t="s">
        <v>1496</v>
      </c>
      <c r="N1088" s="53"/>
      <c r="O1088" s="54" t="s">
        <v>922</v>
      </c>
      <c r="P1088" s="54" t="s">
        <v>2417</v>
      </c>
    </row>
    <row r="1089" spans="1:16" ht="13.5" thickBot="1" x14ac:dyDescent="0.25">
      <c r="A1089" s="43" t="str">
        <f t="shared" si="96"/>
        <v> AOEB 1 </v>
      </c>
      <c r="B1089" s="5" t="str">
        <f t="shared" si="97"/>
        <v>I</v>
      </c>
      <c r="C1089" s="43">
        <f t="shared" si="98"/>
        <v>39867.114000000001</v>
      </c>
      <c r="D1089" s="21" t="str">
        <f t="shared" si="99"/>
        <v>vis</v>
      </c>
      <c r="E1089" s="51">
        <f>VLOOKUP(C1089,Active!C$21:E$974,3,FALSE)</f>
        <v>-1875.0100429293864</v>
      </c>
      <c r="F1089" s="5" t="s">
        <v>1317</v>
      </c>
      <c r="G1089" s="21" t="str">
        <f t="shared" si="100"/>
        <v>39867.114</v>
      </c>
      <c r="H1089" s="43">
        <f t="shared" si="101"/>
        <v>-1875</v>
      </c>
      <c r="I1089" s="52" t="s">
        <v>650</v>
      </c>
      <c r="J1089" s="53" t="s">
        <v>651</v>
      </c>
      <c r="K1089" s="52">
        <v>-1875</v>
      </c>
      <c r="L1089" s="52" t="s">
        <v>2560</v>
      </c>
      <c r="M1089" s="53" t="s">
        <v>1496</v>
      </c>
      <c r="N1089" s="53"/>
      <c r="O1089" s="54" t="s">
        <v>2619</v>
      </c>
      <c r="P1089" s="54" t="s">
        <v>3545</v>
      </c>
    </row>
    <row r="1090" spans="1:16" ht="13.5" thickBot="1" x14ac:dyDescent="0.25">
      <c r="A1090" s="43" t="str">
        <f t="shared" si="96"/>
        <v>IBVS 3435 </v>
      </c>
      <c r="B1090" s="5" t="str">
        <f t="shared" si="97"/>
        <v>I</v>
      </c>
      <c r="C1090" s="43">
        <f t="shared" si="98"/>
        <v>39872.091999999997</v>
      </c>
      <c r="D1090" s="21" t="str">
        <f t="shared" si="99"/>
        <v>vis</v>
      </c>
      <c r="E1090" s="51" t="e">
        <f>VLOOKUP(C1090,Active!C$21:E$974,3,FALSE)</f>
        <v>#N/A</v>
      </c>
      <c r="F1090" s="5" t="s">
        <v>1317</v>
      </c>
      <c r="G1090" s="21" t="str">
        <f t="shared" si="100"/>
        <v>39872.092</v>
      </c>
      <c r="H1090" s="43">
        <f t="shared" si="101"/>
        <v>-1873</v>
      </c>
      <c r="I1090" s="52" t="s">
        <v>652</v>
      </c>
      <c r="J1090" s="53" t="s">
        <v>653</v>
      </c>
      <c r="K1090" s="52">
        <v>-1873</v>
      </c>
      <c r="L1090" s="52" t="s">
        <v>2692</v>
      </c>
      <c r="M1090" s="53" t="s">
        <v>1496</v>
      </c>
      <c r="N1090" s="53" t="s">
        <v>106</v>
      </c>
      <c r="O1090" s="54" t="s">
        <v>2453</v>
      </c>
      <c r="P1090" s="55" t="s">
        <v>928</v>
      </c>
    </row>
    <row r="1091" spans="1:16" ht="13.5" thickBot="1" x14ac:dyDescent="0.25">
      <c r="A1091" s="43" t="str">
        <f t="shared" si="96"/>
        <v>IBVS 3435 </v>
      </c>
      <c r="B1091" s="5" t="str">
        <f t="shared" si="97"/>
        <v>I</v>
      </c>
      <c r="C1091" s="43">
        <f t="shared" si="98"/>
        <v>39877.078999999998</v>
      </c>
      <c r="D1091" s="21" t="str">
        <f t="shared" si="99"/>
        <v>vis</v>
      </c>
      <c r="E1091" s="51" t="e">
        <f>VLOOKUP(C1091,Active!C$21:E$974,3,FALSE)</f>
        <v>#N/A</v>
      </c>
      <c r="F1091" s="5" t="s">
        <v>1317</v>
      </c>
      <c r="G1091" s="21" t="str">
        <f t="shared" si="100"/>
        <v>39877.079</v>
      </c>
      <c r="H1091" s="43">
        <f t="shared" si="101"/>
        <v>-1871</v>
      </c>
      <c r="I1091" s="52" t="s">
        <v>654</v>
      </c>
      <c r="J1091" s="53" t="s">
        <v>655</v>
      </c>
      <c r="K1091" s="52">
        <v>-1871</v>
      </c>
      <c r="L1091" s="52" t="s">
        <v>2537</v>
      </c>
      <c r="M1091" s="53" t="s">
        <v>1496</v>
      </c>
      <c r="N1091" s="53" t="s">
        <v>106</v>
      </c>
      <c r="O1091" s="54" t="s">
        <v>2453</v>
      </c>
      <c r="P1091" s="55" t="s">
        <v>928</v>
      </c>
    </row>
    <row r="1092" spans="1:16" ht="13.5" thickBot="1" x14ac:dyDescent="0.25">
      <c r="A1092" s="43" t="str">
        <f t="shared" si="96"/>
        <v> AOEB 1 </v>
      </c>
      <c r="B1092" s="5" t="str">
        <f t="shared" si="97"/>
        <v>I</v>
      </c>
      <c r="C1092" s="43">
        <f t="shared" si="98"/>
        <v>39882.063000000002</v>
      </c>
      <c r="D1092" s="21" t="str">
        <f t="shared" si="99"/>
        <v>vis</v>
      </c>
      <c r="E1092" s="51">
        <f>VLOOKUP(C1092,Active!C$21:E$974,3,FALSE)</f>
        <v>-1869.0137672868241</v>
      </c>
      <c r="F1092" s="5" t="s">
        <v>1317</v>
      </c>
      <c r="G1092" s="21" t="str">
        <f t="shared" si="100"/>
        <v>39882.063</v>
      </c>
      <c r="H1092" s="43">
        <f t="shared" si="101"/>
        <v>-1869</v>
      </c>
      <c r="I1092" s="52" t="s">
        <v>656</v>
      </c>
      <c r="J1092" s="53" t="s">
        <v>657</v>
      </c>
      <c r="K1092" s="52">
        <v>-1869</v>
      </c>
      <c r="L1092" s="52" t="s">
        <v>2541</v>
      </c>
      <c r="M1092" s="53" t="s">
        <v>1496</v>
      </c>
      <c r="N1092" s="53"/>
      <c r="O1092" s="54" t="s">
        <v>934</v>
      </c>
      <c r="P1092" s="54" t="s">
        <v>3545</v>
      </c>
    </row>
    <row r="1093" spans="1:16" ht="13.5" thickBot="1" x14ac:dyDescent="0.25">
      <c r="A1093" s="43" t="str">
        <f t="shared" si="96"/>
        <v> AOEB 1 </v>
      </c>
      <c r="B1093" s="5" t="str">
        <f t="shared" si="97"/>
        <v>I</v>
      </c>
      <c r="C1093" s="43">
        <f t="shared" si="98"/>
        <v>39892.036</v>
      </c>
      <c r="D1093" s="21" t="str">
        <f t="shared" si="99"/>
        <v>vis</v>
      </c>
      <c r="E1093" s="51">
        <f>VLOOKUP(C1093,Active!C$21:E$974,3,FALSE)</f>
        <v>-1865.0134423832681</v>
      </c>
      <c r="F1093" s="5" t="s">
        <v>1317</v>
      </c>
      <c r="G1093" s="21" t="str">
        <f t="shared" si="100"/>
        <v>39892.036</v>
      </c>
      <c r="H1093" s="43">
        <f t="shared" si="101"/>
        <v>-1865</v>
      </c>
      <c r="I1093" s="52" t="s">
        <v>658</v>
      </c>
      <c r="J1093" s="53" t="s">
        <v>659</v>
      </c>
      <c r="K1093" s="52">
        <v>-1865</v>
      </c>
      <c r="L1093" s="52" t="s">
        <v>2541</v>
      </c>
      <c r="M1093" s="53" t="s">
        <v>1496</v>
      </c>
      <c r="N1093" s="53"/>
      <c r="O1093" s="54" t="s">
        <v>2619</v>
      </c>
      <c r="P1093" s="54" t="s">
        <v>3545</v>
      </c>
    </row>
    <row r="1094" spans="1:16" ht="13.5" thickBot="1" x14ac:dyDescent="0.25">
      <c r="A1094" s="43" t="str">
        <f t="shared" si="96"/>
        <v> AOEB 1 </v>
      </c>
      <c r="B1094" s="5" t="str">
        <f t="shared" si="97"/>
        <v>I</v>
      </c>
      <c r="C1094" s="43">
        <f t="shared" si="98"/>
        <v>39911.978999999999</v>
      </c>
      <c r="D1094" s="21" t="str">
        <f t="shared" si="99"/>
        <v>vis</v>
      </c>
      <c r="E1094" s="51">
        <f>VLOOKUP(C1094,Active!C$21:E$974,3,FALSE)</f>
        <v>-1857.0139959226615</v>
      </c>
      <c r="F1094" s="5" t="s">
        <v>1317</v>
      </c>
      <c r="G1094" s="21" t="str">
        <f t="shared" si="100"/>
        <v>39911.979</v>
      </c>
      <c r="H1094" s="43">
        <f t="shared" si="101"/>
        <v>-1857</v>
      </c>
      <c r="I1094" s="52" t="s">
        <v>660</v>
      </c>
      <c r="J1094" s="53" t="s">
        <v>661</v>
      </c>
      <c r="K1094" s="52">
        <v>-1857</v>
      </c>
      <c r="L1094" s="52" t="s">
        <v>2609</v>
      </c>
      <c r="M1094" s="53" t="s">
        <v>1496</v>
      </c>
      <c r="N1094" s="53"/>
      <c r="O1094" s="54" t="s">
        <v>2619</v>
      </c>
      <c r="P1094" s="54" t="s">
        <v>3545</v>
      </c>
    </row>
    <row r="1095" spans="1:16" ht="13.5" thickBot="1" x14ac:dyDescent="0.25">
      <c r="A1095" s="43" t="str">
        <f t="shared" si="96"/>
        <v> AOEB 1 </v>
      </c>
      <c r="B1095" s="5" t="str">
        <f t="shared" si="97"/>
        <v>I</v>
      </c>
      <c r="C1095" s="43">
        <f t="shared" si="98"/>
        <v>39921.947999999997</v>
      </c>
      <c r="D1095" s="21" t="str">
        <f t="shared" si="99"/>
        <v>vis</v>
      </c>
      <c r="E1095" s="51">
        <f>VLOOKUP(C1095,Active!C$21:E$974,3,FALSE)</f>
        <v>-1853.0152754811145</v>
      </c>
      <c r="F1095" s="5" t="s">
        <v>1317</v>
      </c>
      <c r="G1095" s="21" t="str">
        <f t="shared" si="100"/>
        <v>39921.948</v>
      </c>
      <c r="H1095" s="43">
        <f t="shared" si="101"/>
        <v>-1853</v>
      </c>
      <c r="I1095" s="52" t="s">
        <v>662</v>
      </c>
      <c r="J1095" s="53" t="s">
        <v>663</v>
      </c>
      <c r="K1095" s="52">
        <v>-1853</v>
      </c>
      <c r="L1095" s="52" t="s">
        <v>2469</v>
      </c>
      <c r="M1095" s="53" t="s">
        <v>1496</v>
      </c>
      <c r="N1095" s="53"/>
      <c r="O1095" s="54" t="s">
        <v>934</v>
      </c>
      <c r="P1095" s="54" t="s">
        <v>3545</v>
      </c>
    </row>
    <row r="1096" spans="1:16" ht="13.5" thickBot="1" x14ac:dyDescent="0.25">
      <c r="A1096" s="43" t="str">
        <f t="shared" si="96"/>
        <v> BBS 90 </v>
      </c>
      <c r="B1096" s="5" t="str">
        <f t="shared" si="97"/>
        <v>I</v>
      </c>
      <c r="C1096" s="43">
        <f t="shared" si="98"/>
        <v>40283.434999999998</v>
      </c>
      <c r="D1096" s="21" t="str">
        <f t="shared" si="99"/>
        <v>vis</v>
      </c>
      <c r="E1096" s="51">
        <f>VLOOKUP(C1096,Active!C$21:E$974,3,FALSE)</f>
        <v>-1708.0172359331311</v>
      </c>
      <c r="F1096" s="5" t="s">
        <v>1317</v>
      </c>
      <c r="G1096" s="21" t="str">
        <f t="shared" si="100"/>
        <v>40283.435</v>
      </c>
      <c r="H1096" s="43">
        <f t="shared" si="101"/>
        <v>-1708</v>
      </c>
      <c r="I1096" s="52" t="s">
        <v>737</v>
      </c>
      <c r="J1096" s="53" t="s">
        <v>738</v>
      </c>
      <c r="K1096" s="52">
        <v>-1708</v>
      </c>
      <c r="L1096" s="52" t="s">
        <v>2655</v>
      </c>
      <c r="M1096" s="53" t="s">
        <v>1496</v>
      </c>
      <c r="N1096" s="53"/>
      <c r="O1096" s="54" t="s">
        <v>2649</v>
      </c>
      <c r="P1096" s="54" t="s">
        <v>944</v>
      </c>
    </row>
    <row r="1097" spans="1:16" ht="13.5" thickBot="1" x14ac:dyDescent="0.25">
      <c r="A1097" s="43" t="str">
        <f t="shared" si="96"/>
        <v> MVS 12.16 </v>
      </c>
      <c r="B1097" s="5" t="str">
        <f t="shared" si="97"/>
        <v>I</v>
      </c>
      <c r="C1097" s="43">
        <f t="shared" si="98"/>
        <v>40597.576999999997</v>
      </c>
      <c r="D1097" s="21" t="str">
        <f t="shared" si="99"/>
        <v>vis</v>
      </c>
      <c r="E1097" s="51">
        <f>VLOOKUP(C1097,Active!C$21:E$974,3,FALSE)</f>
        <v>-1582.0100098373589</v>
      </c>
      <c r="F1097" s="5" t="s">
        <v>1317</v>
      </c>
      <c r="G1097" s="21" t="str">
        <f t="shared" si="100"/>
        <v>40597.577</v>
      </c>
      <c r="H1097" s="43">
        <f t="shared" si="101"/>
        <v>-1582</v>
      </c>
      <c r="I1097" s="52" t="s">
        <v>792</v>
      </c>
      <c r="J1097" s="53" t="s">
        <v>793</v>
      </c>
      <c r="K1097" s="52">
        <v>-1582</v>
      </c>
      <c r="L1097" s="52" t="s">
        <v>2560</v>
      </c>
      <c r="M1097" s="53" t="s">
        <v>1496</v>
      </c>
      <c r="N1097" s="53"/>
      <c r="O1097" s="54" t="s">
        <v>3248</v>
      </c>
      <c r="P1097" s="54" t="s">
        <v>947</v>
      </c>
    </row>
    <row r="1098" spans="1:16" ht="13.5" thickBot="1" x14ac:dyDescent="0.25">
      <c r="A1098" s="43" t="str">
        <f t="shared" si="96"/>
        <v> AOEB 1 </v>
      </c>
      <c r="B1098" s="5" t="str">
        <f t="shared" si="97"/>
        <v>I</v>
      </c>
      <c r="C1098" s="43">
        <f t="shared" si="98"/>
        <v>40597.576999999997</v>
      </c>
      <c r="D1098" s="21" t="str">
        <f t="shared" si="99"/>
        <v>vis</v>
      </c>
      <c r="E1098" s="51">
        <f>VLOOKUP(C1098,Active!C$21:E$974,3,FALSE)</f>
        <v>-1582.0100098373589</v>
      </c>
      <c r="F1098" s="5" t="s">
        <v>1317</v>
      </c>
      <c r="G1098" s="21" t="str">
        <f t="shared" si="100"/>
        <v>40597.577</v>
      </c>
      <c r="H1098" s="43">
        <f t="shared" si="101"/>
        <v>-1582</v>
      </c>
      <c r="I1098" s="52" t="s">
        <v>792</v>
      </c>
      <c r="J1098" s="53" t="s">
        <v>793</v>
      </c>
      <c r="K1098" s="52">
        <v>-1582</v>
      </c>
      <c r="L1098" s="52" t="s">
        <v>2560</v>
      </c>
      <c r="M1098" s="53" t="s">
        <v>1496</v>
      </c>
      <c r="N1098" s="53"/>
      <c r="O1098" s="54" t="s">
        <v>2619</v>
      </c>
      <c r="P1098" s="54" t="s">
        <v>3545</v>
      </c>
    </row>
    <row r="1099" spans="1:16" ht="13.5" thickBot="1" x14ac:dyDescent="0.25">
      <c r="A1099" s="43" t="str">
        <f t="shared" ref="A1099:A1162" si="102">P1099</f>
        <v> AOEB 1 </v>
      </c>
      <c r="B1099" s="5" t="str">
        <f t="shared" ref="B1099:B1162" si="103">IF(H1099=INT(H1099),"I","II")</f>
        <v>I</v>
      </c>
      <c r="C1099" s="43">
        <f t="shared" ref="C1099:C1162" si="104">1*G1099</f>
        <v>40664.877</v>
      </c>
      <c r="D1099" s="21" t="str">
        <f t="shared" ref="D1099:D1162" si="105">VLOOKUP(F1099,I$1:J$5,2,FALSE)</f>
        <v>vis</v>
      </c>
      <c r="E1099" s="51">
        <f>VLOOKUP(C1099,Active!C$21:E$974,3,FALSE)</f>
        <v>-1555.0149365385137</v>
      </c>
      <c r="F1099" s="5" t="s">
        <v>1317</v>
      </c>
      <c r="G1099" s="21" t="str">
        <f t="shared" ref="G1099:G1162" si="106">MID(I1099,3,LEN(I1099)-3)</f>
        <v>40664.877</v>
      </c>
      <c r="H1099" s="43">
        <f t="shared" ref="H1099:H1162" si="107">1*K1099</f>
        <v>-1555</v>
      </c>
      <c r="I1099" s="52" t="s">
        <v>805</v>
      </c>
      <c r="J1099" s="53" t="s">
        <v>806</v>
      </c>
      <c r="K1099" s="52">
        <v>-1555</v>
      </c>
      <c r="L1099" s="52" t="s">
        <v>2631</v>
      </c>
      <c r="M1099" s="53" t="s">
        <v>1496</v>
      </c>
      <c r="N1099" s="53"/>
      <c r="O1099" s="54" t="s">
        <v>2619</v>
      </c>
      <c r="P1099" s="54" t="s">
        <v>3545</v>
      </c>
    </row>
    <row r="1100" spans="1:16" ht="13.5" thickBot="1" x14ac:dyDescent="0.25">
      <c r="A1100" s="43" t="str">
        <f t="shared" si="102"/>
        <v> BBS 92 </v>
      </c>
      <c r="B1100" s="5" t="str">
        <f t="shared" si="103"/>
        <v>I</v>
      </c>
      <c r="C1100" s="43">
        <f t="shared" si="104"/>
        <v>40664.877999999997</v>
      </c>
      <c r="D1100" s="21" t="str">
        <f t="shared" si="105"/>
        <v>vis</v>
      </c>
      <c r="E1100" s="51">
        <f>VLOOKUP(C1100,Active!C$21:E$974,3,FALSE)</f>
        <v>-1555.0145354230128</v>
      </c>
      <c r="F1100" s="5" t="s">
        <v>1317</v>
      </c>
      <c r="G1100" s="21" t="str">
        <f t="shared" si="106"/>
        <v>40664.878</v>
      </c>
      <c r="H1100" s="43">
        <f t="shared" si="107"/>
        <v>-1555</v>
      </c>
      <c r="I1100" s="52" t="s">
        <v>809</v>
      </c>
      <c r="J1100" s="53" t="s">
        <v>810</v>
      </c>
      <c r="K1100" s="52">
        <v>-1555</v>
      </c>
      <c r="L1100" s="52" t="s">
        <v>2635</v>
      </c>
      <c r="M1100" s="53" t="s">
        <v>1496</v>
      </c>
      <c r="N1100" s="53"/>
      <c r="O1100" s="54" t="s">
        <v>954</v>
      </c>
      <c r="P1100" s="54" t="s">
        <v>955</v>
      </c>
    </row>
    <row r="1101" spans="1:16" ht="13.5" thickBot="1" x14ac:dyDescent="0.25">
      <c r="A1101" s="43" t="str">
        <f t="shared" si="102"/>
        <v> BBS 92 </v>
      </c>
      <c r="B1101" s="5" t="str">
        <f t="shared" si="103"/>
        <v>I</v>
      </c>
      <c r="C1101" s="43">
        <f t="shared" si="104"/>
        <v>40709.762000000002</v>
      </c>
      <c r="D1101" s="21" t="str">
        <f t="shared" si="105"/>
        <v>vis</v>
      </c>
      <c r="E1101" s="51">
        <f>VLOOKUP(C1101,Active!C$21:E$974,3,FALSE)</f>
        <v>-1537.010867221743</v>
      </c>
      <c r="F1101" s="5" t="s">
        <v>1317</v>
      </c>
      <c r="G1101" s="21" t="str">
        <f t="shared" si="106"/>
        <v>40709.762</v>
      </c>
      <c r="H1101" s="43">
        <f t="shared" si="107"/>
        <v>-1537</v>
      </c>
      <c r="I1101" s="52" t="s">
        <v>819</v>
      </c>
      <c r="J1101" s="53" t="s">
        <v>820</v>
      </c>
      <c r="K1101" s="52">
        <v>-1537</v>
      </c>
      <c r="L1101" s="52" t="s">
        <v>2533</v>
      </c>
      <c r="M1101" s="53" t="s">
        <v>1496</v>
      </c>
      <c r="N1101" s="53"/>
      <c r="O1101" s="54" t="s">
        <v>958</v>
      </c>
      <c r="P1101" s="54" t="s">
        <v>955</v>
      </c>
    </row>
    <row r="1102" spans="1:16" ht="13.5" thickBot="1" x14ac:dyDescent="0.25">
      <c r="A1102" s="43" t="str">
        <f t="shared" si="102"/>
        <v> BBS 92 </v>
      </c>
      <c r="B1102" s="5" t="str">
        <f t="shared" si="103"/>
        <v>I</v>
      </c>
      <c r="C1102" s="43">
        <f t="shared" si="104"/>
        <v>40709.764000000003</v>
      </c>
      <c r="D1102" s="21" t="str">
        <f t="shared" si="105"/>
        <v>vis</v>
      </c>
      <c r="E1102" s="51">
        <f>VLOOKUP(C1102,Active!C$21:E$974,3,FALSE)</f>
        <v>-1537.0100649907383</v>
      </c>
      <c r="F1102" s="5" t="s">
        <v>1317</v>
      </c>
      <c r="G1102" s="21" t="str">
        <f t="shared" si="106"/>
        <v>40709.764</v>
      </c>
      <c r="H1102" s="43">
        <f t="shared" si="107"/>
        <v>-1537</v>
      </c>
      <c r="I1102" s="52" t="s">
        <v>821</v>
      </c>
      <c r="J1102" s="53" t="s">
        <v>822</v>
      </c>
      <c r="K1102" s="52">
        <v>-1537</v>
      </c>
      <c r="L1102" s="52" t="s">
        <v>2560</v>
      </c>
      <c r="M1102" s="53" t="s">
        <v>1496</v>
      </c>
      <c r="N1102" s="53"/>
      <c r="O1102" s="54" t="s">
        <v>961</v>
      </c>
      <c r="P1102" s="54" t="s">
        <v>955</v>
      </c>
    </row>
    <row r="1103" spans="1:16" ht="13.5" thickBot="1" x14ac:dyDescent="0.25">
      <c r="A1103" s="43" t="str">
        <f t="shared" si="102"/>
        <v> BBS 91 </v>
      </c>
      <c r="B1103" s="5" t="str">
        <f t="shared" si="103"/>
        <v>I</v>
      </c>
      <c r="C1103" s="43">
        <f t="shared" si="104"/>
        <v>40744.665000000001</v>
      </c>
      <c r="D1103" s="21" t="str">
        <f t="shared" si="105"/>
        <v>vis</v>
      </c>
      <c r="E1103" s="51">
        <f>VLOOKUP(C1103,Active!C$21:E$974,3,FALSE)</f>
        <v>-1523.0107328480503</v>
      </c>
      <c r="F1103" s="5" t="s">
        <v>1317</v>
      </c>
      <c r="G1103" s="21" t="str">
        <f t="shared" si="106"/>
        <v>40744.665</v>
      </c>
      <c r="H1103" s="43">
        <f t="shared" si="107"/>
        <v>-1523</v>
      </c>
      <c r="I1103" s="52" t="s">
        <v>824</v>
      </c>
      <c r="J1103" s="53" t="s">
        <v>825</v>
      </c>
      <c r="K1103" s="52">
        <v>-1523</v>
      </c>
      <c r="L1103" s="52" t="s">
        <v>2533</v>
      </c>
      <c r="M1103" s="53" t="s">
        <v>1496</v>
      </c>
      <c r="N1103" s="53"/>
      <c r="O1103" s="54" t="s">
        <v>2649</v>
      </c>
      <c r="P1103" s="54" t="s">
        <v>964</v>
      </c>
    </row>
    <row r="1104" spans="1:16" ht="13.5" thickBot="1" x14ac:dyDescent="0.25">
      <c r="A1104" s="43" t="str">
        <f t="shared" si="102"/>
        <v> BBS 92 </v>
      </c>
      <c r="B1104" s="5" t="str">
        <f t="shared" si="103"/>
        <v>I</v>
      </c>
      <c r="C1104" s="43">
        <f t="shared" si="104"/>
        <v>40804.495000000003</v>
      </c>
      <c r="D1104" s="21" t="str">
        <f t="shared" si="105"/>
        <v>vis</v>
      </c>
      <c r="E1104" s="51">
        <f>VLOOKUP(C1104,Active!C$21:E$974,3,FALSE)</f>
        <v>-1499.0119923507266</v>
      </c>
      <c r="F1104" s="5" t="s">
        <v>1317</v>
      </c>
      <c r="G1104" s="21" t="str">
        <f t="shared" si="106"/>
        <v>40804.495</v>
      </c>
      <c r="H1104" s="43">
        <f t="shared" si="107"/>
        <v>-1499</v>
      </c>
      <c r="I1104" s="52" t="s">
        <v>835</v>
      </c>
      <c r="J1104" s="53" t="s">
        <v>836</v>
      </c>
      <c r="K1104" s="52">
        <v>-1499</v>
      </c>
      <c r="L1104" s="52" t="s">
        <v>299</v>
      </c>
      <c r="M1104" s="53" t="s">
        <v>1496</v>
      </c>
      <c r="N1104" s="53"/>
      <c r="O1104" s="54" t="s">
        <v>958</v>
      </c>
      <c r="P1104" s="54" t="s">
        <v>955</v>
      </c>
    </row>
    <row r="1105" spans="1:16" ht="13.5" thickBot="1" x14ac:dyDescent="0.25">
      <c r="A1105" s="43" t="str">
        <f t="shared" si="102"/>
        <v> BBS 92 </v>
      </c>
      <c r="B1105" s="5" t="str">
        <f t="shared" si="103"/>
        <v>I</v>
      </c>
      <c r="C1105" s="43">
        <f t="shared" si="104"/>
        <v>40839.394999999997</v>
      </c>
      <c r="D1105" s="21" t="str">
        <f t="shared" si="105"/>
        <v>vis</v>
      </c>
      <c r="E1105" s="51">
        <f>VLOOKUP(C1105,Active!C$21:E$974,3,FALSE)</f>
        <v>-1485.0130613235422</v>
      </c>
      <c r="F1105" s="5" t="s">
        <v>1317</v>
      </c>
      <c r="G1105" s="21" t="str">
        <f t="shared" si="106"/>
        <v>40839.395</v>
      </c>
      <c r="H1105" s="43">
        <f t="shared" si="107"/>
        <v>-1485</v>
      </c>
      <c r="I1105" s="52" t="s">
        <v>852</v>
      </c>
      <c r="J1105" s="53" t="s">
        <v>853</v>
      </c>
      <c r="K1105" s="52">
        <v>-1485</v>
      </c>
      <c r="L1105" s="52" t="s">
        <v>2692</v>
      </c>
      <c r="M1105" s="53" t="s">
        <v>1496</v>
      </c>
      <c r="N1105" s="53"/>
      <c r="O1105" s="54" t="s">
        <v>970</v>
      </c>
      <c r="P1105" s="54" t="s">
        <v>955</v>
      </c>
    </row>
    <row r="1106" spans="1:16" ht="13.5" thickBot="1" x14ac:dyDescent="0.25">
      <c r="A1106" s="43" t="str">
        <f t="shared" si="102"/>
        <v> MVS 12.51 </v>
      </c>
      <c r="B1106" s="5" t="str">
        <f t="shared" si="103"/>
        <v>I</v>
      </c>
      <c r="C1106" s="43">
        <f t="shared" si="104"/>
        <v>40839.396999999997</v>
      </c>
      <c r="D1106" s="21" t="str">
        <f t="shared" si="105"/>
        <v>vis</v>
      </c>
      <c r="E1106" s="51">
        <f>VLOOKUP(C1106,Active!C$21:E$974,3,FALSE)</f>
        <v>-1485.0122590925378</v>
      </c>
      <c r="F1106" s="5" t="s">
        <v>1317</v>
      </c>
      <c r="G1106" s="21" t="str">
        <f t="shared" si="106"/>
        <v>40839.397</v>
      </c>
      <c r="H1106" s="43">
        <f t="shared" si="107"/>
        <v>-1485</v>
      </c>
      <c r="I1106" s="52" t="s">
        <v>855</v>
      </c>
      <c r="J1106" s="53" t="s">
        <v>856</v>
      </c>
      <c r="K1106" s="52">
        <v>-1485</v>
      </c>
      <c r="L1106" s="52" t="s">
        <v>2513</v>
      </c>
      <c r="M1106" s="53" t="s">
        <v>1496</v>
      </c>
      <c r="N1106" s="53"/>
      <c r="O1106" s="54" t="s">
        <v>3248</v>
      </c>
      <c r="P1106" s="54" t="s">
        <v>974</v>
      </c>
    </row>
    <row r="1107" spans="1:16" ht="13.5" thickBot="1" x14ac:dyDescent="0.25">
      <c r="A1107" s="43" t="str">
        <f t="shared" si="102"/>
        <v> BBS 92 </v>
      </c>
      <c r="B1107" s="5" t="str">
        <f t="shared" si="103"/>
        <v>I</v>
      </c>
      <c r="C1107" s="43">
        <f t="shared" si="104"/>
        <v>40859.332000000002</v>
      </c>
      <c r="D1107" s="21" t="str">
        <f t="shared" si="105"/>
        <v>vis</v>
      </c>
      <c r="E1107" s="51">
        <f>VLOOKUP(C1107,Active!C$21:E$974,3,FALSE)</f>
        <v>-1477.0160215559465</v>
      </c>
      <c r="F1107" s="5" t="s">
        <v>1317</v>
      </c>
      <c r="G1107" s="21" t="str">
        <f t="shared" si="106"/>
        <v>40859.332</v>
      </c>
      <c r="H1107" s="43">
        <f t="shared" si="107"/>
        <v>-1477</v>
      </c>
      <c r="I1107" s="52" t="s">
        <v>874</v>
      </c>
      <c r="J1107" s="53" t="s">
        <v>875</v>
      </c>
      <c r="K1107" s="52">
        <v>-1477</v>
      </c>
      <c r="L1107" s="52" t="s">
        <v>2525</v>
      </c>
      <c r="M1107" s="53" t="s">
        <v>1496</v>
      </c>
      <c r="N1107" s="53"/>
      <c r="O1107" s="54" t="s">
        <v>2649</v>
      </c>
      <c r="P1107" s="54" t="s">
        <v>955</v>
      </c>
    </row>
    <row r="1108" spans="1:16" ht="13.5" thickBot="1" x14ac:dyDescent="0.25">
      <c r="A1108" s="43" t="str">
        <f t="shared" si="102"/>
        <v> AOEB 1 </v>
      </c>
      <c r="B1108" s="5" t="str">
        <f t="shared" si="103"/>
        <v>I</v>
      </c>
      <c r="C1108" s="43">
        <f t="shared" si="104"/>
        <v>40859.341999999997</v>
      </c>
      <c r="D1108" s="21" t="str">
        <f t="shared" si="105"/>
        <v>vis</v>
      </c>
      <c r="E1108" s="51">
        <f>VLOOKUP(C1108,Active!C$21:E$974,3,FALSE)</f>
        <v>-1477.0120104009263</v>
      </c>
      <c r="F1108" s="5" t="s">
        <v>1317</v>
      </c>
      <c r="G1108" s="21" t="str">
        <f t="shared" si="106"/>
        <v>40859.342</v>
      </c>
      <c r="H1108" s="43">
        <f t="shared" si="107"/>
        <v>-1477</v>
      </c>
      <c r="I1108" s="52" t="s">
        <v>880</v>
      </c>
      <c r="J1108" s="53" t="s">
        <v>881</v>
      </c>
      <c r="K1108" s="52">
        <v>-1477</v>
      </c>
      <c r="L1108" s="52" t="s">
        <v>299</v>
      </c>
      <c r="M1108" s="53" t="s">
        <v>1496</v>
      </c>
      <c r="N1108" s="53"/>
      <c r="O1108" s="54" t="s">
        <v>2619</v>
      </c>
      <c r="P1108" s="54" t="s">
        <v>3545</v>
      </c>
    </row>
    <row r="1109" spans="1:16" ht="13.5" thickBot="1" x14ac:dyDescent="0.25">
      <c r="A1109" s="43" t="str">
        <f t="shared" si="102"/>
        <v> AOEB 1 </v>
      </c>
      <c r="B1109" s="5" t="str">
        <f t="shared" si="103"/>
        <v>I</v>
      </c>
      <c r="C1109" s="43">
        <f t="shared" si="104"/>
        <v>41068.767</v>
      </c>
      <c r="D1109" s="21" t="str">
        <f t="shared" si="105"/>
        <v>vis</v>
      </c>
      <c r="E1109" s="51">
        <f>VLOOKUP(C1109,Active!C$21:E$974,3,FALSE)</f>
        <v>-1393.0083963502502</v>
      </c>
      <c r="F1109" s="5" t="s">
        <v>1317</v>
      </c>
      <c r="G1109" s="21" t="str">
        <f t="shared" si="106"/>
        <v>41068.767</v>
      </c>
      <c r="H1109" s="43">
        <f t="shared" si="107"/>
        <v>-1393</v>
      </c>
      <c r="I1109" s="52" t="s">
        <v>891</v>
      </c>
      <c r="J1109" s="53" t="s">
        <v>892</v>
      </c>
      <c r="K1109" s="52">
        <v>-1393</v>
      </c>
      <c r="L1109" s="52" t="s">
        <v>291</v>
      </c>
      <c r="M1109" s="53" t="s">
        <v>1496</v>
      </c>
      <c r="N1109" s="53"/>
      <c r="O1109" s="54" t="s">
        <v>2619</v>
      </c>
      <c r="P1109" s="54" t="s">
        <v>3545</v>
      </c>
    </row>
    <row r="1110" spans="1:16" ht="13.5" thickBot="1" x14ac:dyDescent="0.25">
      <c r="A1110" s="43" t="str">
        <f t="shared" si="102"/>
        <v> AJ 106.1627 </v>
      </c>
      <c r="B1110" s="5" t="str">
        <f t="shared" si="103"/>
        <v>I</v>
      </c>
      <c r="C1110" s="43">
        <f t="shared" si="104"/>
        <v>41158.506999999998</v>
      </c>
      <c r="D1110" s="21" t="str">
        <f t="shared" si="105"/>
        <v>vis</v>
      </c>
      <c r="E1110" s="51">
        <f>VLOOKUP(C1110,Active!C$21:E$974,3,FALSE)</f>
        <v>-1357.0122911817775</v>
      </c>
      <c r="F1110" s="5" t="s">
        <v>1317</v>
      </c>
      <c r="G1110" s="21" t="str">
        <f t="shared" si="106"/>
        <v>41158.507</v>
      </c>
      <c r="H1110" s="43">
        <f t="shared" si="107"/>
        <v>-1357</v>
      </c>
      <c r="I1110" s="52" t="s">
        <v>3062</v>
      </c>
      <c r="J1110" s="53" t="s">
        <v>3063</v>
      </c>
      <c r="K1110" s="52">
        <v>-1357</v>
      </c>
      <c r="L1110" s="52" t="s">
        <v>2513</v>
      </c>
      <c r="M1110" s="53" t="s">
        <v>1496</v>
      </c>
      <c r="N1110" s="53" t="s">
        <v>106</v>
      </c>
      <c r="O1110" s="54" t="s">
        <v>984</v>
      </c>
      <c r="P1110" s="54" t="s">
        <v>2315</v>
      </c>
    </row>
    <row r="1111" spans="1:16" ht="13.5" thickBot="1" x14ac:dyDescent="0.25">
      <c r="A1111" s="43" t="str">
        <f t="shared" si="102"/>
        <v> AOEB 1 </v>
      </c>
      <c r="B1111" s="5" t="str">
        <f t="shared" si="103"/>
        <v>I</v>
      </c>
      <c r="C1111" s="43">
        <f t="shared" si="104"/>
        <v>41158.508000000002</v>
      </c>
      <c r="D1111" s="21" t="str">
        <f t="shared" si="105"/>
        <v>vis</v>
      </c>
      <c r="E1111" s="51">
        <f>VLOOKUP(C1111,Active!C$21:E$974,3,FALSE)</f>
        <v>-1357.0118900662737</v>
      </c>
      <c r="F1111" s="5" t="s">
        <v>1317</v>
      </c>
      <c r="G1111" s="21" t="str">
        <f t="shared" si="106"/>
        <v>41158.508</v>
      </c>
      <c r="H1111" s="43">
        <f t="shared" si="107"/>
        <v>-1357</v>
      </c>
      <c r="I1111" s="52" t="s">
        <v>3066</v>
      </c>
      <c r="J1111" s="53" t="s">
        <v>3067</v>
      </c>
      <c r="K1111" s="52">
        <v>-1357</v>
      </c>
      <c r="L1111" s="52" t="s">
        <v>299</v>
      </c>
      <c r="M1111" s="53" t="s">
        <v>1496</v>
      </c>
      <c r="N1111" s="53"/>
      <c r="O1111" s="54" t="s">
        <v>2619</v>
      </c>
      <c r="P1111" s="54" t="s">
        <v>3545</v>
      </c>
    </row>
    <row r="1112" spans="1:16" ht="13.5" thickBot="1" x14ac:dyDescent="0.25">
      <c r="A1112" s="43" t="str">
        <f t="shared" si="102"/>
        <v> AOEB 1 </v>
      </c>
      <c r="B1112" s="5" t="str">
        <f t="shared" si="103"/>
        <v>I</v>
      </c>
      <c r="C1112" s="43">
        <f t="shared" si="104"/>
        <v>41158.51</v>
      </c>
      <c r="D1112" s="21" t="str">
        <f t="shared" si="105"/>
        <v>vis</v>
      </c>
      <c r="E1112" s="51">
        <f>VLOOKUP(C1112,Active!C$21:E$974,3,FALSE)</f>
        <v>-1357.0110878352693</v>
      </c>
      <c r="F1112" s="5" t="s">
        <v>1317</v>
      </c>
      <c r="G1112" s="21" t="str">
        <f t="shared" si="106"/>
        <v>41158.510</v>
      </c>
      <c r="H1112" s="43">
        <f t="shared" si="107"/>
        <v>-1357</v>
      </c>
      <c r="I1112" s="52" t="s">
        <v>3069</v>
      </c>
      <c r="J1112" s="53" t="s">
        <v>3070</v>
      </c>
      <c r="K1112" s="52">
        <v>-1357</v>
      </c>
      <c r="L1112" s="52" t="s">
        <v>2574</v>
      </c>
      <c r="M1112" s="53" t="s">
        <v>1496</v>
      </c>
      <c r="N1112" s="53"/>
      <c r="O1112" s="54" t="s">
        <v>2619</v>
      </c>
      <c r="P1112" s="54" t="s">
        <v>3545</v>
      </c>
    </row>
    <row r="1113" spans="1:16" ht="13.5" thickBot="1" x14ac:dyDescent="0.25">
      <c r="A1113" s="43" t="str">
        <f t="shared" si="102"/>
        <v> AOEB 1 </v>
      </c>
      <c r="B1113" s="5" t="str">
        <f t="shared" si="103"/>
        <v>I</v>
      </c>
      <c r="C1113" s="43">
        <f t="shared" si="104"/>
        <v>41158.510999999999</v>
      </c>
      <c r="D1113" s="21" t="str">
        <f t="shared" si="105"/>
        <v>vis</v>
      </c>
      <c r="E1113" s="51">
        <f>VLOOKUP(C1113,Active!C$21:E$974,3,FALSE)</f>
        <v>-1357.0106867197685</v>
      </c>
      <c r="F1113" s="5" t="s">
        <v>1317</v>
      </c>
      <c r="G1113" s="21" t="str">
        <f t="shared" si="106"/>
        <v>41158.511</v>
      </c>
      <c r="H1113" s="43">
        <f t="shared" si="107"/>
        <v>-1357</v>
      </c>
      <c r="I1113" s="52" t="s">
        <v>3072</v>
      </c>
      <c r="J1113" s="53" t="s">
        <v>3073</v>
      </c>
      <c r="K1113" s="52">
        <v>-1357</v>
      </c>
      <c r="L1113" s="52" t="s">
        <v>2533</v>
      </c>
      <c r="M1113" s="53" t="s">
        <v>1496</v>
      </c>
      <c r="N1113" s="53"/>
      <c r="O1113" s="54" t="s">
        <v>3434</v>
      </c>
      <c r="P1113" s="54" t="s">
        <v>3545</v>
      </c>
    </row>
    <row r="1114" spans="1:16" ht="13.5" thickBot="1" x14ac:dyDescent="0.25">
      <c r="A1114" s="43" t="str">
        <f t="shared" si="102"/>
        <v> AOEB 1 </v>
      </c>
      <c r="B1114" s="5" t="str">
        <f t="shared" si="103"/>
        <v>I</v>
      </c>
      <c r="C1114" s="43">
        <f t="shared" si="104"/>
        <v>41158.512000000002</v>
      </c>
      <c r="D1114" s="21" t="str">
        <f t="shared" si="105"/>
        <v>vis</v>
      </c>
      <c r="E1114" s="51">
        <f>VLOOKUP(C1114,Active!C$21:E$974,3,FALSE)</f>
        <v>-1357.0102856042647</v>
      </c>
      <c r="F1114" s="5" t="s">
        <v>1317</v>
      </c>
      <c r="G1114" s="21" t="str">
        <f t="shared" si="106"/>
        <v>41158.512</v>
      </c>
      <c r="H1114" s="43">
        <f t="shared" si="107"/>
        <v>-1357</v>
      </c>
      <c r="I1114" s="52" t="s">
        <v>3075</v>
      </c>
      <c r="J1114" s="53" t="s">
        <v>3076</v>
      </c>
      <c r="K1114" s="52">
        <v>-1357</v>
      </c>
      <c r="L1114" s="52" t="s">
        <v>2489</v>
      </c>
      <c r="M1114" s="53" t="s">
        <v>1496</v>
      </c>
      <c r="N1114" s="53"/>
      <c r="O1114" s="54" t="s">
        <v>2619</v>
      </c>
      <c r="P1114" s="54" t="s">
        <v>3545</v>
      </c>
    </row>
    <row r="1115" spans="1:16" ht="13.5" thickBot="1" x14ac:dyDescent="0.25">
      <c r="A1115" s="43" t="str">
        <f t="shared" si="102"/>
        <v> AOEB 1 </v>
      </c>
      <c r="B1115" s="5" t="str">
        <f t="shared" si="103"/>
        <v>I</v>
      </c>
      <c r="C1115" s="43">
        <f t="shared" si="104"/>
        <v>41158.512999999999</v>
      </c>
      <c r="D1115" s="21" t="str">
        <f t="shared" si="105"/>
        <v>vis</v>
      </c>
      <c r="E1115" s="51">
        <f>VLOOKUP(C1115,Active!C$21:E$974,3,FALSE)</f>
        <v>-1357.0098844887639</v>
      </c>
      <c r="F1115" s="5" t="s">
        <v>1317</v>
      </c>
      <c r="G1115" s="21" t="str">
        <f t="shared" si="106"/>
        <v>41158.513</v>
      </c>
      <c r="H1115" s="43">
        <f t="shared" si="107"/>
        <v>-1357</v>
      </c>
      <c r="I1115" s="52" t="s">
        <v>3077</v>
      </c>
      <c r="J1115" s="53" t="s">
        <v>3078</v>
      </c>
      <c r="K1115" s="52">
        <v>-1357</v>
      </c>
      <c r="L1115" s="52" t="s">
        <v>2560</v>
      </c>
      <c r="M1115" s="53" t="s">
        <v>1496</v>
      </c>
      <c r="N1115" s="53"/>
      <c r="O1115" s="54" t="s">
        <v>934</v>
      </c>
      <c r="P1115" s="54" t="s">
        <v>3545</v>
      </c>
    </row>
    <row r="1116" spans="1:16" ht="13.5" thickBot="1" x14ac:dyDescent="0.25">
      <c r="A1116" s="43" t="str">
        <f t="shared" si="102"/>
        <v> BBS 93 </v>
      </c>
      <c r="B1116" s="5" t="str">
        <f t="shared" si="103"/>
        <v>I</v>
      </c>
      <c r="C1116" s="43">
        <f t="shared" si="104"/>
        <v>41158.512999999999</v>
      </c>
      <c r="D1116" s="21" t="str">
        <f t="shared" si="105"/>
        <v>vis</v>
      </c>
      <c r="E1116" s="51">
        <f>VLOOKUP(C1116,Active!C$21:E$974,3,FALSE)</f>
        <v>-1357.0098844887639</v>
      </c>
      <c r="F1116" s="5" t="s">
        <v>1317</v>
      </c>
      <c r="G1116" s="21" t="str">
        <f t="shared" si="106"/>
        <v>41158.513</v>
      </c>
      <c r="H1116" s="43">
        <f t="shared" si="107"/>
        <v>-1357</v>
      </c>
      <c r="I1116" s="52" t="s">
        <v>3077</v>
      </c>
      <c r="J1116" s="53" t="s">
        <v>3078</v>
      </c>
      <c r="K1116" s="52">
        <v>-1357</v>
      </c>
      <c r="L1116" s="52" t="s">
        <v>2560</v>
      </c>
      <c r="M1116" s="53" t="s">
        <v>1496</v>
      </c>
      <c r="N1116" s="53"/>
      <c r="O1116" s="54" t="s">
        <v>954</v>
      </c>
      <c r="P1116" s="54" t="s">
        <v>997</v>
      </c>
    </row>
    <row r="1117" spans="1:16" ht="13.5" thickBot="1" x14ac:dyDescent="0.25">
      <c r="A1117" s="43" t="str">
        <f t="shared" si="102"/>
        <v> BRNO 30 </v>
      </c>
      <c r="B1117" s="5" t="str">
        <f t="shared" si="103"/>
        <v>I</v>
      </c>
      <c r="C1117" s="43">
        <f t="shared" si="104"/>
        <v>41245.777000000002</v>
      </c>
      <c r="D1117" s="21" t="str">
        <f t="shared" si="105"/>
        <v>vis</v>
      </c>
      <c r="E1117" s="51">
        <f>VLOOKUP(C1117,Active!C$21:E$974,3,FALSE)</f>
        <v>-1322.0069413037652</v>
      </c>
      <c r="F1117" s="5" t="s">
        <v>1317</v>
      </c>
      <c r="G1117" s="21" t="str">
        <f t="shared" si="106"/>
        <v>41245.777</v>
      </c>
      <c r="H1117" s="43">
        <f t="shared" si="107"/>
        <v>-1322</v>
      </c>
      <c r="I1117" s="52" t="s">
        <v>3132</v>
      </c>
      <c r="J1117" s="53" t="s">
        <v>3133</v>
      </c>
      <c r="K1117" s="52">
        <v>-1322</v>
      </c>
      <c r="L1117" s="52" t="s">
        <v>250</v>
      </c>
      <c r="M1117" s="53" t="s">
        <v>1496</v>
      </c>
      <c r="N1117" s="53"/>
      <c r="O1117" s="54" t="s">
        <v>1000</v>
      </c>
      <c r="P1117" s="54" t="s">
        <v>2417</v>
      </c>
    </row>
    <row r="1118" spans="1:16" ht="13.5" thickBot="1" x14ac:dyDescent="0.25">
      <c r="A1118" s="43" t="str">
        <f t="shared" si="102"/>
        <v> BBS 93 </v>
      </c>
      <c r="B1118" s="5" t="str">
        <f t="shared" si="103"/>
        <v>I</v>
      </c>
      <c r="C1118" s="43">
        <f t="shared" si="104"/>
        <v>41360.449999999997</v>
      </c>
      <c r="D1118" s="21" t="str">
        <f t="shared" si="105"/>
        <v>vis</v>
      </c>
      <c r="E1118" s="51">
        <f>VLOOKUP(C1118,Active!C$21:E$974,3,FALSE)</f>
        <v>-1276.0098233186504</v>
      </c>
      <c r="F1118" s="5" t="s">
        <v>1317</v>
      </c>
      <c r="G1118" s="21" t="str">
        <f t="shared" si="106"/>
        <v>41360.450</v>
      </c>
      <c r="H1118" s="43">
        <f t="shared" si="107"/>
        <v>-1276</v>
      </c>
      <c r="I1118" s="52" t="s">
        <v>3138</v>
      </c>
      <c r="J1118" s="53" t="s">
        <v>3139</v>
      </c>
      <c r="K1118" s="52">
        <v>-1276</v>
      </c>
      <c r="L1118" s="52" t="s">
        <v>2476</v>
      </c>
      <c r="M1118" s="53" t="s">
        <v>1496</v>
      </c>
      <c r="N1118" s="53"/>
      <c r="O1118" s="54" t="s">
        <v>2649</v>
      </c>
      <c r="P1118" s="54" t="s">
        <v>997</v>
      </c>
    </row>
    <row r="1119" spans="1:16" ht="13.5" thickBot="1" x14ac:dyDescent="0.25">
      <c r="A1119" s="43" t="str">
        <f t="shared" si="102"/>
        <v> MTEO 20.35 </v>
      </c>
      <c r="B1119" s="5" t="str">
        <f t="shared" si="103"/>
        <v>I</v>
      </c>
      <c r="C1119" s="43">
        <f t="shared" si="104"/>
        <v>41390.368000000002</v>
      </c>
      <c r="D1119" s="21" t="str">
        <f t="shared" si="105"/>
        <v>vis</v>
      </c>
      <c r="E1119" s="51">
        <f>VLOOKUP(C1119,Active!C$21:E$974,3,FALSE)</f>
        <v>-1264.0092497234803</v>
      </c>
      <c r="F1119" s="5" t="s">
        <v>1317</v>
      </c>
      <c r="G1119" s="21" t="str">
        <f t="shared" si="106"/>
        <v>41390.368</v>
      </c>
      <c r="H1119" s="43">
        <f t="shared" si="107"/>
        <v>-1264</v>
      </c>
      <c r="I1119" s="52" t="s">
        <v>3145</v>
      </c>
      <c r="J1119" s="53" t="s">
        <v>3146</v>
      </c>
      <c r="K1119" s="52">
        <v>-1264</v>
      </c>
      <c r="L1119" s="52" t="s">
        <v>2623</v>
      </c>
      <c r="M1119" s="53" t="s">
        <v>1496</v>
      </c>
      <c r="N1119" s="53"/>
      <c r="O1119" s="54" t="s">
        <v>1007</v>
      </c>
      <c r="P1119" s="54" t="s">
        <v>1008</v>
      </c>
    </row>
    <row r="1120" spans="1:16" ht="13.5" thickBot="1" x14ac:dyDescent="0.25">
      <c r="A1120" s="43" t="str">
        <f t="shared" si="102"/>
        <v> AJ 106.1627 </v>
      </c>
      <c r="B1120" s="5" t="str">
        <f t="shared" si="103"/>
        <v>I</v>
      </c>
      <c r="C1120" s="43">
        <f t="shared" si="104"/>
        <v>41390.377</v>
      </c>
      <c r="D1120" s="21" t="str">
        <f t="shared" si="105"/>
        <v>vis</v>
      </c>
      <c r="E1120" s="51">
        <f>VLOOKUP(C1120,Active!C$21:E$974,3,FALSE)</f>
        <v>-1264.0056396839611</v>
      </c>
      <c r="F1120" s="5" t="s">
        <v>1317</v>
      </c>
      <c r="G1120" s="21" t="str">
        <f t="shared" si="106"/>
        <v>41390.377</v>
      </c>
      <c r="H1120" s="43">
        <f t="shared" si="107"/>
        <v>-1264</v>
      </c>
      <c r="I1120" s="52" t="s">
        <v>3151</v>
      </c>
      <c r="J1120" s="53" t="s">
        <v>3152</v>
      </c>
      <c r="K1120" s="52">
        <v>-1264</v>
      </c>
      <c r="L1120" s="52" t="s">
        <v>278</v>
      </c>
      <c r="M1120" s="53" t="s">
        <v>1496</v>
      </c>
      <c r="N1120" s="53" t="s">
        <v>106</v>
      </c>
      <c r="O1120" s="54" t="s">
        <v>984</v>
      </c>
      <c r="P1120" s="54" t="s">
        <v>2315</v>
      </c>
    </row>
    <row r="1121" spans="1:16" ht="13.5" thickBot="1" x14ac:dyDescent="0.25">
      <c r="A1121" s="43" t="str">
        <f t="shared" si="102"/>
        <v> MTEO 20.35 </v>
      </c>
      <c r="B1121" s="5" t="str">
        <f t="shared" si="103"/>
        <v>I</v>
      </c>
      <c r="C1121" s="43">
        <f t="shared" si="104"/>
        <v>41395.366000000002</v>
      </c>
      <c r="D1121" s="21" t="str">
        <f t="shared" si="105"/>
        <v>vis</v>
      </c>
      <c r="E1121" s="51">
        <f>VLOOKUP(C1121,Active!C$21:E$974,3,FALSE)</f>
        <v>-1262.0044744434267</v>
      </c>
      <c r="F1121" s="5" t="s">
        <v>1317</v>
      </c>
      <c r="G1121" s="21" t="str">
        <f t="shared" si="106"/>
        <v>41395.366</v>
      </c>
      <c r="H1121" s="43">
        <f t="shared" si="107"/>
        <v>-1262</v>
      </c>
      <c r="I1121" s="52" t="s">
        <v>3158</v>
      </c>
      <c r="J1121" s="53" t="s">
        <v>3159</v>
      </c>
      <c r="K1121" s="52">
        <v>-1262</v>
      </c>
      <c r="L1121" s="52" t="s">
        <v>310</v>
      </c>
      <c r="M1121" s="53" t="s">
        <v>1496</v>
      </c>
      <c r="N1121" s="53"/>
      <c r="O1121" s="54" t="s">
        <v>1007</v>
      </c>
      <c r="P1121" s="54" t="s">
        <v>1008</v>
      </c>
    </row>
    <row r="1122" spans="1:16" ht="13.5" thickBot="1" x14ac:dyDescent="0.25">
      <c r="A1122" s="43" t="str">
        <f t="shared" si="102"/>
        <v> MVS 12.51 </v>
      </c>
      <c r="B1122" s="5" t="str">
        <f t="shared" si="103"/>
        <v>I</v>
      </c>
      <c r="C1122" s="43">
        <f t="shared" si="104"/>
        <v>41422.78</v>
      </c>
      <c r="D1122" s="21" t="str">
        <f t="shared" si="105"/>
        <v>vis</v>
      </c>
      <c r="E1122" s="51">
        <f>VLOOKUP(C1122,Active!C$21:E$974,3,FALSE)</f>
        <v>-1251.0082940657976</v>
      </c>
      <c r="F1122" s="5" t="s">
        <v>1317</v>
      </c>
      <c r="G1122" s="21" t="str">
        <f t="shared" si="106"/>
        <v>41422.780</v>
      </c>
      <c r="H1122" s="43">
        <f t="shared" si="107"/>
        <v>-1251</v>
      </c>
      <c r="I1122" s="52" t="s">
        <v>3164</v>
      </c>
      <c r="J1122" s="53" t="s">
        <v>3165</v>
      </c>
      <c r="K1122" s="52">
        <v>-1251</v>
      </c>
      <c r="L1122" s="52" t="s">
        <v>291</v>
      </c>
      <c r="M1122" s="53" t="s">
        <v>1496</v>
      </c>
      <c r="N1122" s="53"/>
      <c r="O1122" s="54" t="s">
        <v>3248</v>
      </c>
      <c r="P1122" s="54" t="s">
        <v>974</v>
      </c>
    </row>
    <row r="1123" spans="1:16" ht="13.5" thickBot="1" x14ac:dyDescent="0.25">
      <c r="A1123" s="43" t="str">
        <f t="shared" si="102"/>
        <v> AOEB 1 </v>
      </c>
      <c r="B1123" s="5" t="str">
        <f t="shared" si="103"/>
        <v>I</v>
      </c>
      <c r="C1123" s="43">
        <f t="shared" si="104"/>
        <v>41537.466999999997</v>
      </c>
      <c r="D1123" s="21" t="str">
        <f t="shared" si="105"/>
        <v>vis</v>
      </c>
      <c r="E1123" s="51">
        <f>VLOOKUP(C1123,Active!C$21:E$974,3,FALSE)</f>
        <v>-1205.0055604636509</v>
      </c>
      <c r="F1123" s="5" t="s">
        <v>1317</v>
      </c>
      <c r="G1123" s="21" t="str">
        <f t="shared" si="106"/>
        <v>41537.467</v>
      </c>
      <c r="H1123" s="43">
        <f t="shared" si="107"/>
        <v>-1205</v>
      </c>
      <c r="I1123" s="52" t="s">
        <v>3178</v>
      </c>
      <c r="J1123" s="53" t="s">
        <v>3179</v>
      </c>
      <c r="K1123" s="52">
        <v>-1205</v>
      </c>
      <c r="L1123" s="52" t="s">
        <v>278</v>
      </c>
      <c r="M1123" s="53" t="s">
        <v>1496</v>
      </c>
      <c r="N1123" s="53"/>
      <c r="O1123" s="54" t="s">
        <v>2619</v>
      </c>
      <c r="P1123" s="54" t="s">
        <v>3545</v>
      </c>
    </row>
    <row r="1124" spans="1:16" ht="13.5" thickBot="1" x14ac:dyDescent="0.25">
      <c r="A1124" s="43" t="str">
        <f t="shared" si="102"/>
        <v> MVS 12.51 </v>
      </c>
      <c r="B1124" s="5" t="str">
        <f t="shared" si="103"/>
        <v>I</v>
      </c>
      <c r="C1124" s="43">
        <f t="shared" si="104"/>
        <v>41552.410000000003</v>
      </c>
      <c r="D1124" s="21" t="str">
        <f t="shared" si="105"/>
        <v>vis</v>
      </c>
      <c r="E1124" s="51">
        <f>VLOOKUP(C1124,Active!C$21:E$974,3,FALSE)</f>
        <v>-1199.0116915140995</v>
      </c>
      <c r="F1124" s="5" t="s">
        <v>1317</v>
      </c>
      <c r="G1124" s="21" t="str">
        <f t="shared" si="106"/>
        <v>41552.410</v>
      </c>
      <c r="H1124" s="43">
        <f t="shared" si="107"/>
        <v>-1199</v>
      </c>
      <c r="I1124" s="52" t="s">
        <v>3180</v>
      </c>
      <c r="J1124" s="53" t="s">
        <v>3181</v>
      </c>
      <c r="K1124" s="52">
        <v>-1199</v>
      </c>
      <c r="L1124" s="52" t="s">
        <v>2510</v>
      </c>
      <c r="M1124" s="53" t="s">
        <v>1496</v>
      </c>
      <c r="N1124" s="53"/>
      <c r="O1124" s="54" t="s">
        <v>3248</v>
      </c>
      <c r="P1124" s="54" t="s">
        <v>974</v>
      </c>
    </row>
    <row r="1125" spans="1:16" ht="13.5" thickBot="1" x14ac:dyDescent="0.25">
      <c r="A1125" s="43" t="str">
        <f t="shared" si="102"/>
        <v> AOEB 1 </v>
      </c>
      <c r="B1125" s="5" t="str">
        <f t="shared" si="103"/>
        <v>I</v>
      </c>
      <c r="C1125" s="43">
        <f t="shared" si="104"/>
        <v>41562.396999999997</v>
      </c>
      <c r="D1125" s="21" t="str">
        <f t="shared" si="105"/>
        <v>vis</v>
      </c>
      <c r="E1125" s="51">
        <f>VLOOKUP(C1125,Active!C$21:E$974,3,FALSE)</f>
        <v>-1195.0057509935143</v>
      </c>
      <c r="F1125" s="5" t="s">
        <v>1317</v>
      </c>
      <c r="G1125" s="21" t="str">
        <f t="shared" si="106"/>
        <v>41562.397</v>
      </c>
      <c r="H1125" s="43">
        <f t="shared" si="107"/>
        <v>-1195</v>
      </c>
      <c r="I1125" s="52" t="s">
        <v>3182</v>
      </c>
      <c r="J1125" s="53" t="s">
        <v>3183</v>
      </c>
      <c r="K1125" s="52">
        <v>-1195</v>
      </c>
      <c r="L1125" s="52" t="s">
        <v>278</v>
      </c>
      <c r="M1125" s="53" t="s">
        <v>1496</v>
      </c>
      <c r="N1125" s="53"/>
      <c r="O1125" s="54" t="s">
        <v>2619</v>
      </c>
      <c r="P1125" s="54" t="s">
        <v>3545</v>
      </c>
    </row>
    <row r="1126" spans="1:16" ht="13.5" thickBot="1" x14ac:dyDescent="0.25">
      <c r="A1126" s="43" t="str">
        <f t="shared" si="102"/>
        <v> BBS 95 </v>
      </c>
      <c r="B1126" s="5" t="str">
        <f t="shared" si="103"/>
        <v>I</v>
      </c>
      <c r="C1126" s="43">
        <f t="shared" si="104"/>
        <v>41592.307000000001</v>
      </c>
      <c r="D1126" s="21" t="str">
        <f t="shared" si="105"/>
        <v>vis</v>
      </c>
      <c r="E1126" s="51">
        <f>VLOOKUP(C1126,Active!C$21:E$974,3,FALSE)</f>
        <v>-1183.0083863223624</v>
      </c>
      <c r="F1126" s="5" t="s">
        <v>1317</v>
      </c>
      <c r="G1126" s="21" t="str">
        <f t="shared" si="106"/>
        <v>41592.307</v>
      </c>
      <c r="H1126" s="43">
        <f t="shared" si="107"/>
        <v>-1183</v>
      </c>
      <c r="I1126" s="52" t="s">
        <v>3189</v>
      </c>
      <c r="J1126" s="53" t="s">
        <v>3190</v>
      </c>
      <c r="K1126" s="52">
        <v>-1183</v>
      </c>
      <c r="L1126" s="52" t="s">
        <v>291</v>
      </c>
      <c r="M1126" s="53" t="s">
        <v>1496</v>
      </c>
      <c r="N1126" s="53"/>
      <c r="O1126" s="54" t="s">
        <v>2649</v>
      </c>
      <c r="P1126" s="54" t="s">
        <v>1025</v>
      </c>
    </row>
    <row r="1127" spans="1:16" ht="13.5" thickBot="1" x14ac:dyDescent="0.25">
      <c r="A1127" s="43" t="str">
        <f t="shared" si="102"/>
        <v> AOEB 1 </v>
      </c>
      <c r="B1127" s="5" t="str">
        <f t="shared" si="103"/>
        <v>I</v>
      </c>
      <c r="C1127" s="43">
        <f t="shared" si="104"/>
        <v>41764.338000000003</v>
      </c>
      <c r="D1127" s="21" t="str">
        <f t="shared" si="105"/>
        <v>vis</v>
      </c>
      <c r="E1127" s="51">
        <f>VLOOKUP(C1127,Active!C$21:E$974,3,FALSE)</f>
        <v>-1114.0040853613889</v>
      </c>
      <c r="F1127" s="5" t="s">
        <v>1317</v>
      </c>
      <c r="G1127" s="21" t="str">
        <f t="shared" si="106"/>
        <v>41764.338</v>
      </c>
      <c r="H1127" s="43">
        <f t="shared" si="107"/>
        <v>-1114</v>
      </c>
      <c r="I1127" s="52" t="s">
        <v>3219</v>
      </c>
      <c r="J1127" s="53" t="s">
        <v>3220</v>
      </c>
      <c r="K1127" s="52">
        <v>-1114</v>
      </c>
      <c r="L1127" s="52" t="s">
        <v>3221</v>
      </c>
      <c r="M1127" s="53" t="s">
        <v>1496</v>
      </c>
      <c r="N1127" s="53"/>
      <c r="O1127" s="54" t="s">
        <v>3434</v>
      </c>
      <c r="P1127" s="54" t="s">
        <v>3545</v>
      </c>
    </row>
    <row r="1128" spans="1:16" ht="13.5" thickBot="1" x14ac:dyDescent="0.25">
      <c r="A1128" s="43" t="str">
        <f t="shared" si="102"/>
        <v> AOEB 1 </v>
      </c>
      <c r="B1128" s="5" t="str">
        <f t="shared" si="103"/>
        <v>I</v>
      </c>
      <c r="C1128" s="43">
        <f t="shared" si="104"/>
        <v>41764.339999999997</v>
      </c>
      <c r="D1128" s="21" t="str">
        <f t="shared" si="105"/>
        <v>vis</v>
      </c>
      <c r="E1128" s="51">
        <f>VLOOKUP(C1128,Active!C$21:E$974,3,FALSE)</f>
        <v>-1114.0032831303872</v>
      </c>
      <c r="F1128" s="5" t="s">
        <v>1317</v>
      </c>
      <c r="G1128" s="21" t="str">
        <f t="shared" si="106"/>
        <v>41764.340</v>
      </c>
      <c r="H1128" s="43">
        <f t="shared" si="107"/>
        <v>-1114</v>
      </c>
      <c r="I1128" s="52" t="s">
        <v>3223</v>
      </c>
      <c r="J1128" s="53" t="s">
        <v>3224</v>
      </c>
      <c r="K1128" s="52">
        <v>-1114</v>
      </c>
      <c r="L1128" s="52" t="s">
        <v>3225</v>
      </c>
      <c r="M1128" s="53" t="s">
        <v>1496</v>
      </c>
      <c r="N1128" s="53"/>
      <c r="O1128" s="54" t="s">
        <v>1030</v>
      </c>
      <c r="P1128" s="54" t="s">
        <v>3545</v>
      </c>
    </row>
    <row r="1129" spans="1:16" ht="13.5" thickBot="1" x14ac:dyDescent="0.25">
      <c r="A1129" s="43" t="str">
        <f t="shared" si="102"/>
        <v> BBS 96 </v>
      </c>
      <c r="B1129" s="5" t="str">
        <f t="shared" si="103"/>
        <v>I</v>
      </c>
      <c r="C1129" s="43">
        <f t="shared" si="104"/>
        <v>41911.430999999997</v>
      </c>
      <c r="D1129" s="21" t="str">
        <f t="shared" si="105"/>
        <v>vis</v>
      </c>
      <c r="E1129" s="51">
        <f>VLOOKUP(C1129,Active!C$21:E$974,3,FALSE)</f>
        <v>-1055.0028027945732</v>
      </c>
      <c r="F1129" s="5" t="s">
        <v>1317</v>
      </c>
      <c r="G1129" s="21" t="str">
        <f t="shared" si="106"/>
        <v>41911.431</v>
      </c>
      <c r="H1129" s="43">
        <f t="shared" si="107"/>
        <v>-1055</v>
      </c>
      <c r="I1129" s="52" t="s">
        <v>3246</v>
      </c>
      <c r="J1129" s="53" t="s">
        <v>3247</v>
      </c>
      <c r="K1129" s="52">
        <v>-1055</v>
      </c>
      <c r="L1129" s="52" t="s">
        <v>3233</v>
      </c>
      <c r="M1129" s="53" t="s">
        <v>1496</v>
      </c>
      <c r="N1129" s="53"/>
      <c r="O1129" s="54" t="s">
        <v>2649</v>
      </c>
      <c r="P1129" s="54" t="s">
        <v>1034</v>
      </c>
    </row>
    <row r="1130" spans="1:16" ht="13.5" thickBot="1" x14ac:dyDescent="0.25">
      <c r="A1130" s="43" t="str">
        <f t="shared" si="102"/>
        <v> MVS 12.103 </v>
      </c>
      <c r="B1130" s="5" t="str">
        <f t="shared" si="103"/>
        <v>I</v>
      </c>
      <c r="C1130" s="43">
        <f t="shared" si="104"/>
        <v>41913.934999999998</v>
      </c>
      <c r="D1130" s="21" t="str">
        <f t="shared" si="105"/>
        <v>vis</v>
      </c>
      <c r="E1130" s="51">
        <f>VLOOKUP(C1130,Active!C$21:E$974,3,FALSE)</f>
        <v>-1053.9984095770349</v>
      </c>
      <c r="F1130" s="5" t="s">
        <v>1317</v>
      </c>
      <c r="G1130" s="21" t="str">
        <f t="shared" si="106"/>
        <v>41913.935</v>
      </c>
      <c r="H1130" s="43">
        <f t="shared" si="107"/>
        <v>-1054</v>
      </c>
      <c r="I1130" s="52" t="s">
        <v>3250</v>
      </c>
      <c r="J1130" s="53" t="s">
        <v>3251</v>
      </c>
      <c r="K1130" s="52">
        <v>-1054</v>
      </c>
      <c r="L1130" s="52" t="s">
        <v>3252</v>
      </c>
      <c r="M1130" s="53" t="s">
        <v>1496</v>
      </c>
      <c r="N1130" s="53"/>
      <c r="O1130" s="54" t="s">
        <v>3248</v>
      </c>
      <c r="P1130" s="54" t="s">
        <v>1037</v>
      </c>
    </row>
    <row r="1131" spans="1:16" ht="13.5" thickBot="1" x14ac:dyDescent="0.25">
      <c r="A1131" s="43" t="str">
        <f t="shared" si="102"/>
        <v> AOEB 1 </v>
      </c>
      <c r="B1131" s="5" t="str">
        <f t="shared" si="103"/>
        <v>I</v>
      </c>
      <c r="C1131" s="43">
        <f t="shared" si="104"/>
        <v>41916.417000000001</v>
      </c>
      <c r="D1131" s="21" t="str">
        <f t="shared" si="105"/>
        <v>vis</v>
      </c>
      <c r="E1131" s="51">
        <f>VLOOKUP(C1131,Active!C$21:E$974,3,FALSE)</f>
        <v>-1053.002840900544</v>
      </c>
      <c r="F1131" s="5" t="s">
        <v>1317</v>
      </c>
      <c r="G1131" s="21" t="str">
        <f t="shared" si="106"/>
        <v>41916.417</v>
      </c>
      <c r="H1131" s="43">
        <f t="shared" si="107"/>
        <v>-1053</v>
      </c>
      <c r="I1131" s="52" t="s">
        <v>3255</v>
      </c>
      <c r="J1131" s="53" t="s">
        <v>3256</v>
      </c>
      <c r="K1131" s="52">
        <v>-1053</v>
      </c>
      <c r="L1131" s="52" t="s">
        <v>3233</v>
      </c>
      <c r="M1131" s="53" t="s">
        <v>1496</v>
      </c>
      <c r="N1131" s="53"/>
      <c r="O1131" s="54" t="s">
        <v>2619</v>
      </c>
      <c r="P1131" s="54" t="s">
        <v>3545</v>
      </c>
    </row>
    <row r="1132" spans="1:16" ht="13.5" thickBot="1" x14ac:dyDescent="0.25">
      <c r="A1132" s="43" t="str">
        <f t="shared" si="102"/>
        <v> BBS 97 </v>
      </c>
      <c r="B1132" s="5" t="str">
        <f t="shared" si="103"/>
        <v>I</v>
      </c>
      <c r="C1132" s="43">
        <f t="shared" si="104"/>
        <v>41941.343999999997</v>
      </c>
      <c r="D1132" s="21" t="str">
        <f t="shared" si="105"/>
        <v>vis</v>
      </c>
      <c r="E1132" s="51">
        <f>VLOOKUP(C1132,Active!C$21:E$974,3,FALSE)</f>
        <v>-1043.0042347769158</v>
      </c>
      <c r="F1132" s="5" t="s">
        <v>1317</v>
      </c>
      <c r="G1132" s="21" t="str">
        <f t="shared" si="106"/>
        <v>41941.344</v>
      </c>
      <c r="H1132" s="43">
        <f t="shared" si="107"/>
        <v>-1043</v>
      </c>
      <c r="I1132" s="52" t="s">
        <v>3268</v>
      </c>
      <c r="J1132" s="53" t="s">
        <v>3269</v>
      </c>
      <c r="K1132" s="52">
        <v>-1043</v>
      </c>
      <c r="L1132" s="52" t="s">
        <v>310</v>
      </c>
      <c r="M1132" s="53" t="s">
        <v>1496</v>
      </c>
      <c r="N1132" s="53"/>
      <c r="O1132" s="54" t="s">
        <v>2649</v>
      </c>
      <c r="P1132" s="54" t="s">
        <v>1042</v>
      </c>
    </row>
    <row r="1133" spans="1:16" ht="13.5" thickBot="1" x14ac:dyDescent="0.25">
      <c r="A1133" s="43" t="str">
        <f t="shared" si="102"/>
        <v> BBS 98 </v>
      </c>
      <c r="B1133" s="5" t="str">
        <f t="shared" si="103"/>
        <v>I</v>
      </c>
      <c r="C1133" s="43">
        <f t="shared" si="104"/>
        <v>41983.726000000002</v>
      </c>
      <c r="D1133" s="21" t="str">
        <f t="shared" si="105"/>
        <v>vis</v>
      </c>
      <c r="E1133" s="51">
        <f>VLOOKUP(C1133,Active!C$21:E$974,3,FALSE)</f>
        <v>-1026.0041575621797</v>
      </c>
      <c r="F1133" s="5" t="s">
        <v>1317</v>
      </c>
      <c r="G1133" s="21" t="str">
        <f t="shared" si="106"/>
        <v>41983.726</v>
      </c>
      <c r="H1133" s="43">
        <f t="shared" si="107"/>
        <v>-1026</v>
      </c>
      <c r="I1133" s="52" t="s">
        <v>3279</v>
      </c>
      <c r="J1133" s="53" t="s">
        <v>3280</v>
      </c>
      <c r="K1133" s="52">
        <v>-1026</v>
      </c>
      <c r="L1133" s="52" t="s">
        <v>3221</v>
      </c>
      <c r="M1133" s="53" t="s">
        <v>1496</v>
      </c>
      <c r="N1133" s="53"/>
      <c r="O1133" s="54" t="s">
        <v>2649</v>
      </c>
      <c r="P1133" s="54" t="s">
        <v>1045</v>
      </c>
    </row>
    <row r="1134" spans="1:16" ht="13.5" thickBot="1" x14ac:dyDescent="0.25">
      <c r="A1134" s="43" t="str">
        <f t="shared" si="102"/>
        <v> AOEB 1 </v>
      </c>
      <c r="B1134" s="5" t="str">
        <f t="shared" si="103"/>
        <v>I</v>
      </c>
      <c r="C1134" s="43">
        <f t="shared" si="104"/>
        <v>41983.732000000004</v>
      </c>
      <c r="D1134" s="21" t="str">
        <f t="shared" si="105"/>
        <v>vis</v>
      </c>
      <c r="E1134" s="51">
        <f>VLOOKUP(C1134,Active!C$21:E$974,3,FALSE)</f>
        <v>-1026.0017508691658</v>
      </c>
      <c r="F1134" s="5" t="s">
        <v>1317</v>
      </c>
      <c r="G1134" s="21" t="str">
        <f t="shared" si="106"/>
        <v>41983.732</v>
      </c>
      <c r="H1134" s="43">
        <f t="shared" si="107"/>
        <v>-1026</v>
      </c>
      <c r="I1134" s="52" t="s">
        <v>3282</v>
      </c>
      <c r="J1134" s="53" t="s">
        <v>3283</v>
      </c>
      <c r="K1134" s="52">
        <v>-1026</v>
      </c>
      <c r="L1134" s="52" t="s">
        <v>255</v>
      </c>
      <c r="M1134" s="53" t="s">
        <v>1496</v>
      </c>
      <c r="N1134" s="53"/>
      <c r="O1134" s="54" t="s">
        <v>2619</v>
      </c>
      <c r="P1134" s="54" t="s">
        <v>3545</v>
      </c>
    </row>
    <row r="1135" spans="1:16" ht="13.5" thickBot="1" x14ac:dyDescent="0.25">
      <c r="A1135" s="43" t="str">
        <f t="shared" si="102"/>
        <v> AOEB 1 </v>
      </c>
      <c r="B1135" s="5" t="str">
        <f t="shared" si="103"/>
        <v>I</v>
      </c>
      <c r="C1135" s="43">
        <f t="shared" si="104"/>
        <v>42003.678</v>
      </c>
      <c r="D1135" s="21" t="str">
        <f t="shared" si="105"/>
        <v>vis</v>
      </c>
      <c r="E1135" s="51">
        <f>VLOOKUP(C1135,Active!C$21:E$974,3,FALSE)</f>
        <v>-1018.0011010620537</v>
      </c>
      <c r="F1135" s="5" t="s">
        <v>1317</v>
      </c>
      <c r="G1135" s="21" t="str">
        <f t="shared" si="106"/>
        <v>42003.678</v>
      </c>
      <c r="H1135" s="43">
        <f t="shared" si="107"/>
        <v>-1018</v>
      </c>
      <c r="I1135" s="52" t="s">
        <v>3285</v>
      </c>
      <c r="J1135" s="53" t="s">
        <v>3286</v>
      </c>
      <c r="K1135" s="52">
        <v>-1018</v>
      </c>
      <c r="L1135" s="52" t="s">
        <v>1491</v>
      </c>
      <c r="M1135" s="53" t="s">
        <v>1496</v>
      </c>
      <c r="N1135" s="53"/>
      <c r="O1135" s="54" t="s">
        <v>2619</v>
      </c>
      <c r="P1135" s="54" t="s">
        <v>3545</v>
      </c>
    </row>
    <row r="1136" spans="1:16" ht="13.5" thickBot="1" x14ac:dyDescent="0.25">
      <c r="A1136" s="43" t="str">
        <f t="shared" si="102"/>
        <v> AOEB 1 </v>
      </c>
      <c r="B1136" s="5" t="str">
        <f t="shared" si="103"/>
        <v>I</v>
      </c>
      <c r="C1136" s="43">
        <f t="shared" si="104"/>
        <v>42018.633000000002</v>
      </c>
      <c r="D1136" s="21" t="str">
        <f t="shared" si="105"/>
        <v>vis</v>
      </c>
      <c r="E1136" s="51">
        <f>VLOOKUP(C1136,Active!C$21:E$974,3,FALSE)</f>
        <v>-1012.0024187264778</v>
      </c>
      <c r="F1136" s="5" t="s">
        <v>1317</v>
      </c>
      <c r="G1136" s="21" t="str">
        <f t="shared" si="106"/>
        <v>42018.633</v>
      </c>
      <c r="H1136" s="43">
        <f t="shared" si="107"/>
        <v>-1012</v>
      </c>
      <c r="I1136" s="52" t="s">
        <v>3287</v>
      </c>
      <c r="J1136" s="53" t="s">
        <v>3288</v>
      </c>
      <c r="K1136" s="52">
        <v>-1012</v>
      </c>
      <c r="L1136" s="52" t="s">
        <v>266</v>
      </c>
      <c r="M1136" s="53" t="s">
        <v>1496</v>
      </c>
      <c r="N1136" s="53"/>
      <c r="O1136" s="54" t="s">
        <v>3434</v>
      </c>
      <c r="P1136" s="54" t="s">
        <v>3545</v>
      </c>
    </row>
    <row r="1137" spans="1:16" ht="13.5" thickBot="1" x14ac:dyDescent="0.25">
      <c r="A1137" s="43" t="str">
        <f t="shared" si="102"/>
        <v> AOEB 1 </v>
      </c>
      <c r="B1137" s="5" t="str">
        <f t="shared" si="103"/>
        <v>I</v>
      </c>
      <c r="C1137" s="43">
        <f t="shared" si="104"/>
        <v>42083.461000000003</v>
      </c>
      <c r="D1137" s="21" t="str">
        <f t="shared" si="105"/>
        <v>vis</v>
      </c>
      <c r="E1137" s="51">
        <f>VLOOKUP(C1137,Active!C$21:E$974,3,FALSE)</f>
        <v>-985.9989029491004</v>
      </c>
      <c r="F1137" s="5" t="s">
        <v>1317</v>
      </c>
      <c r="G1137" s="21" t="str">
        <f t="shared" si="106"/>
        <v>42083.461</v>
      </c>
      <c r="H1137" s="43">
        <f t="shared" si="107"/>
        <v>-986</v>
      </c>
      <c r="I1137" s="52" t="s">
        <v>3292</v>
      </c>
      <c r="J1137" s="53" t="s">
        <v>3293</v>
      </c>
      <c r="K1137" s="52">
        <v>-986</v>
      </c>
      <c r="L1137" s="52" t="s">
        <v>223</v>
      </c>
      <c r="M1137" s="53" t="s">
        <v>1496</v>
      </c>
      <c r="N1137" s="53"/>
      <c r="O1137" s="54" t="s">
        <v>1053</v>
      </c>
      <c r="P1137" s="54" t="s">
        <v>3545</v>
      </c>
    </row>
    <row r="1138" spans="1:16" ht="13.5" thickBot="1" x14ac:dyDescent="0.25">
      <c r="A1138" s="43" t="str">
        <f t="shared" si="102"/>
        <v> BRNO 31 </v>
      </c>
      <c r="B1138" s="5" t="str">
        <f t="shared" si="103"/>
        <v>I</v>
      </c>
      <c r="C1138" s="43">
        <f t="shared" si="104"/>
        <v>42083.462</v>
      </c>
      <c r="D1138" s="21" t="str">
        <f t="shared" si="105"/>
        <v>vis</v>
      </c>
      <c r="E1138" s="51">
        <f>VLOOKUP(C1138,Active!C$21:E$974,3,FALSE)</f>
        <v>-985.99850183359956</v>
      </c>
      <c r="F1138" s="5" t="s">
        <v>1317</v>
      </c>
      <c r="G1138" s="21" t="str">
        <f t="shared" si="106"/>
        <v>42083.462</v>
      </c>
      <c r="H1138" s="43">
        <f t="shared" si="107"/>
        <v>-986</v>
      </c>
      <c r="I1138" s="52" t="s">
        <v>3295</v>
      </c>
      <c r="J1138" s="53" t="s">
        <v>3296</v>
      </c>
      <c r="K1138" s="52">
        <v>-986</v>
      </c>
      <c r="L1138" s="52" t="s">
        <v>3252</v>
      </c>
      <c r="M1138" s="53" t="s">
        <v>1496</v>
      </c>
      <c r="N1138" s="53"/>
      <c r="O1138" s="54" t="s">
        <v>1056</v>
      </c>
      <c r="P1138" s="54" t="s">
        <v>1057</v>
      </c>
    </row>
    <row r="1139" spans="1:16" ht="13.5" thickBot="1" x14ac:dyDescent="0.25">
      <c r="A1139" s="43" t="str">
        <f t="shared" si="102"/>
        <v> BRNO 31 </v>
      </c>
      <c r="B1139" s="5" t="str">
        <f t="shared" si="103"/>
        <v>I</v>
      </c>
      <c r="C1139" s="43">
        <f t="shared" si="104"/>
        <v>42155.743000000002</v>
      </c>
      <c r="D1139" s="21" t="str">
        <f t="shared" si="105"/>
        <v>vis</v>
      </c>
      <c r="E1139" s="51">
        <f>VLOOKUP(C1139,Active!C$21:E$974,3,FALSE)</f>
        <v>-957.0054722182382</v>
      </c>
      <c r="F1139" s="5" t="s">
        <v>1317</v>
      </c>
      <c r="G1139" s="21" t="str">
        <f t="shared" si="106"/>
        <v>42155.743</v>
      </c>
      <c r="H1139" s="43">
        <f t="shared" si="107"/>
        <v>-957</v>
      </c>
      <c r="I1139" s="52" t="s">
        <v>3301</v>
      </c>
      <c r="J1139" s="53" t="s">
        <v>3302</v>
      </c>
      <c r="K1139" s="52">
        <v>-957</v>
      </c>
      <c r="L1139" s="52" t="s">
        <v>278</v>
      </c>
      <c r="M1139" s="53" t="s">
        <v>1496</v>
      </c>
      <c r="N1139" s="53"/>
      <c r="O1139" s="54" t="s">
        <v>2420</v>
      </c>
      <c r="P1139" s="54" t="s">
        <v>1057</v>
      </c>
    </row>
    <row r="1140" spans="1:16" ht="13.5" thickBot="1" x14ac:dyDescent="0.25">
      <c r="A1140" s="43" t="str">
        <f t="shared" si="102"/>
        <v> BRNO 31 </v>
      </c>
      <c r="B1140" s="5" t="str">
        <f t="shared" si="103"/>
        <v>I</v>
      </c>
      <c r="C1140" s="43">
        <f t="shared" si="104"/>
        <v>42235.525999999998</v>
      </c>
      <c r="D1140" s="21" t="str">
        <f t="shared" si="105"/>
        <v>vis</v>
      </c>
      <c r="E1140" s="51">
        <f>VLOOKUP(C1140,Active!C$21:E$974,3,FALSE)</f>
        <v>-925.0032741052878</v>
      </c>
      <c r="F1140" s="5" t="s">
        <v>1317</v>
      </c>
      <c r="G1140" s="21" t="str">
        <f t="shared" si="106"/>
        <v>42235.526</v>
      </c>
      <c r="H1140" s="43">
        <f t="shared" si="107"/>
        <v>-925</v>
      </c>
      <c r="I1140" s="52" t="s">
        <v>3304</v>
      </c>
      <c r="J1140" s="53" t="s">
        <v>3305</v>
      </c>
      <c r="K1140" s="52">
        <v>-925</v>
      </c>
      <c r="L1140" s="52" t="s">
        <v>3225</v>
      </c>
      <c r="M1140" s="53" t="s">
        <v>1496</v>
      </c>
      <c r="N1140" s="53"/>
      <c r="O1140" s="54" t="s">
        <v>1063</v>
      </c>
      <c r="P1140" s="54" t="s">
        <v>1057</v>
      </c>
    </row>
    <row r="1141" spans="1:16" ht="13.5" thickBot="1" x14ac:dyDescent="0.25">
      <c r="A1141" s="43" t="str">
        <f t="shared" si="102"/>
        <v> BRNO 31 </v>
      </c>
      <c r="B1141" s="5" t="str">
        <f t="shared" si="103"/>
        <v>I</v>
      </c>
      <c r="C1141" s="43">
        <f t="shared" si="104"/>
        <v>42250.481</v>
      </c>
      <c r="D1141" s="21" t="str">
        <f t="shared" si="105"/>
        <v>vis</v>
      </c>
      <c r="E1141" s="51">
        <f>VLOOKUP(C1141,Active!C$21:E$974,3,FALSE)</f>
        <v>-919.00459176971185</v>
      </c>
      <c r="F1141" s="5" t="s">
        <v>1317</v>
      </c>
      <c r="G1141" s="21" t="str">
        <f t="shared" si="106"/>
        <v>42250.481</v>
      </c>
      <c r="H1141" s="43">
        <f t="shared" si="107"/>
        <v>-919</v>
      </c>
      <c r="I1141" s="52" t="s">
        <v>3306</v>
      </c>
      <c r="J1141" s="53" t="s">
        <v>3307</v>
      </c>
      <c r="K1141" s="52">
        <v>-919</v>
      </c>
      <c r="L1141" s="52" t="s">
        <v>310</v>
      </c>
      <c r="M1141" s="53" t="s">
        <v>1496</v>
      </c>
      <c r="N1141" s="53"/>
      <c r="O1141" s="54" t="s">
        <v>1067</v>
      </c>
      <c r="P1141" s="54" t="s">
        <v>1057</v>
      </c>
    </row>
    <row r="1142" spans="1:16" ht="13.5" thickBot="1" x14ac:dyDescent="0.25">
      <c r="A1142" s="43" t="str">
        <f t="shared" si="102"/>
        <v> BRNO 31 </v>
      </c>
      <c r="B1142" s="5" t="str">
        <f t="shared" si="103"/>
        <v>I</v>
      </c>
      <c r="C1142" s="43">
        <f t="shared" si="104"/>
        <v>42302.838900000002</v>
      </c>
      <c r="D1142" s="21" t="str">
        <f t="shared" si="105"/>
        <v>vis</v>
      </c>
      <c r="E1142" s="51">
        <f>VLOOKUP(C1142,Active!C$21:E$974,3,FALSE)</f>
        <v>-898.0030264164634</v>
      </c>
      <c r="F1142" s="5" t="s">
        <v>1317</v>
      </c>
      <c r="G1142" s="21" t="str">
        <f t="shared" si="106"/>
        <v>42302.8389</v>
      </c>
      <c r="H1142" s="43">
        <f t="shared" si="107"/>
        <v>-898</v>
      </c>
      <c r="I1142" s="52" t="s">
        <v>3335</v>
      </c>
      <c r="J1142" s="53" t="s">
        <v>3336</v>
      </c>
      <c r="K1142" s="52">
        <v>-898</v>
      </c>
      <c r="L1142" s="52" t="s">
        <v>3337</v>
      </c>
      <c r="M1142" s="53" t="s">
        <v>105</v>
      </c>
      <c r="N1142" s="53"/>
      <c r="O1142" s="54" t="s">
        <v>1071</v>
      </c>
      <c r="P1142" s="54" t="s">
        <v>1057</v>
      </c>
    </row>
    <row r="1143" spans="1:16" ht="13.5" thickBot="1" x14ac:dyDescent="0.25">
      <c r="A1143" s="43" t="str">
        <f t="shared" si="102"/>
        <v> AJ 106.1627 </v>
      </c>
      <c r="B1143" s="5" t="str">
        <f t="shared" si="103"/>
        <v>I</v>
      </c>
      <c r="C1143" s="43">
        <f t="shared" si="104"/>
        <v>42307.825499999999</v>
      </c>
      <c r="D1143" s="21" t="str">
        <f t="shared" si="105"/>
        <v>vis</v>
      </c>
      <c r="E1143" s="51">
        <f>VLOOKUP(C1143,Active!C$21:E$974,3,FALSE)</f>
        <v>-896.00282385313608</v>
      </c>
      <c r="F1143" s="5" t="s">
        <v>1317</v>
      </c>
      <c r="G1143" s="21" t="str">
        <f t="shared" si="106"/>
        <v>42307.8255</v>
      </c>
      <c r="H1143" s="43">
        <f t="shared" si="107"/>
        <v>-896</v>
      </c>
      <c r="I1143" s="52" t="s">
        <v>3339</v>
      </c>
      <c r="J1143" s="53" t="s">
        <v>3340</v>
      </c>
      <c r="K1143" s="52">
        <v>-896</v>
      </c>
      <c r="L1143" s="52" t="s">
        <v>3341</v>
      </c>
      <c r="M1143" s="53" t="s">
        <v>105</v>
      </c>
      <c r="N1143" s="53" t="s">
        <v>106</v>
      </c>
      <c r="O1143" s="54" t="s">
        <v>1075</v>
      </c>
      <c r="P1143" s="54" t="s">
        <v>2315</v>
      </c>
    </row>
    <row r="1144" spans="1:16" ht="13.5" thickBot="1" x14ac:dyDescent="0.25">
      <c r="A1144" s="43" t="str">
        <f t="shared" si="102"/>
        <v> AJ 106.1627 </v>
      </c>
      <c r="B1144" s="5" t="str">
        <f t="shared" si="103"/>
        <v>I</v>
      </c>
      <c r="C1144" s="43">
        <f t="shared" si="104"/>
        <v>42312.8053</v>
      </c>
      <c r="D1144" s="21" t="str">
        <f t="shared" si="105"/>
        <v>vis</v>
      </c>
      <c r="E1144" s="51">
        <f>VLOOKUP(C1144,Active!C$21:E$974,3,FALSE)</f>
        <v>-894.00534887522213</v>
      </c>
      <c r="F1144" s="5" t="s">
        <v>1317</v>
      </c>
      <c r="G1144" s="21" t="str">
        <f t="shared" si="106"/>
        <v>42312.8053</v>
      </c>
      <c r="H1144" s="43">
        <f t="shared" si="107"/>
        <v>-894</v>
      </c>
      <c r="I1144" s="52" t="s">
        <v>3343</v>
      </c>
      <c r="J1144" s="53" t="s">
        <v>3344</v>
      </c>
      <c r="K1144" s="52">
        <v>-894</v>
      </c>
      <c r="L1144" s="52" t="s">
        <v>3345</v>
      </c>
      <c r="M1144" s="53" t="s">
        <v>105</v>
      </c>
      <c r="N1144" s="53" t="s">
        <v>106</v>
      </c>
      <c r="O1144" s="54" t="s">
        <v>1075</v>
      </c>
      <c r="P1144" s="54" t="s">
        <v>2315</v>
      </c>
    </row>
    <row r="1145" spans="1:16" ht="13.5" thickBot="1" x14ac:dyDescent="0.25">
      <c r="A1145" s="43" t="str">
        <f t="shared" si="102"/>
        <v> BBS 99 </v>
      </c>
      <c r="B1145" s="5" t="str">
        <f t="shared" si="103"/>
        <v>I</v>
      </c>
      <c r="C1145" s="43">
        <f t="shared" si="104"/>
        <v>42317.792099999999</v>
      </c>
      <c r="D1145" s="21" t="str">
        <f t="shared" si="105"/>
        <v>vis</v>
      </c>
      <c r="E1145" s="51">
        <f>VLOOKUP(C1145,Active!C$21:E$974,3,FALSE)</f>
        <v>-892.00506608879357</v>
      </c>
      <c r="F1145" s="5" t="s">
        <v>1317</v>
      </c>
      <c r="G1145" s="21" t="str">
        <f t="shared" si="106"/>
        <v>42317.7921</v>
      </c>
      <c r="H1145" s="43">
        <f t="shared" si="107"/>
        <v>-892</v>
      </c>
      <c r="I1145" s="52" t="s">
        <v>3346</v>
      </c>
      <c r="J1145" s="53" t="s">
        <v>3347</v>
      </c>
      <c r="K1145" s="52">
        <v>-892</v>
      </c>
      <c r="L1145" s="52" t="s">
        <v>3348</v>
      </c>
      <c r="M1145" s="53" t="s">
        <v>105</v>
      </c>
      <c r="N1145" s="53"/>
      <c r="O1145" s="54" t="s">
        <v>2649</v>
      </c>
      <c r="P1145" s="54" t="s">
        <v>1081</v>
      </c>
    </row>
    <row r="1146" spans="1:16" ht="13.5" thickBot="1" x14ac:dyDescent="0.25">
      <c r="A1146" s="43" t="str">
        <f t="shared" si="102"/>
        <v> AOEB 4 </v>
      </c>
      <c r="B1146" s="5" t="str">
        <f t="shared" si="103"/>
        <v>I</v>
      </c>
      <c r="C1146" s="43">
        <f t="shared" si="104"/>
        <v>42327.767500000002</v>
      </c>
      <c r="D1146" s="21" t="str">
        <f t="shared" si="105"/>
        <v>vis</v>
      </c>
      <c r="E1146" s="51">
        <f>VLOOKUP(C1146,Active!C$21:E$974,3,FALSE)</f>
        <v>-888.00377850803034</v>
      </c>
      <c r="F1146" s="5" t="s">
        <v>1317</v>
      </c>
      <c r="G1146" s="21" t="str">
        <f t="shared" si="106"/>
        <v>42327.7675</v>
      </c>
      <c r="H1146" s="43">
        <f t="shared" si="107"/>
        <v>-888</v>
      </c>
      <c r="I1146" s="52" t="s">
        <v>3354</v>
      </c>
      <c r="J1146" s="53" t="s">
        <v>3355</v>
      </c>
      <c r="K1146" s="52">
        <v>-888</v>
      </c>
      <c r="L1146" s="52" t="s">
        <v>3356</v>
      </c>
      <c r="M1146" s="53" t="s">
        <v>105</v>
      </c>
      <c r="N1146" s="53"/>
      <c r="O1146" s="54" t="s">
        <v>634</v>
      </c>
      <c r="P1146" s="54" t="s">
        <v>1084</v>
      </c>
    </row>
    <row r="1147" spans="1:16" ht="13.5" thickBot="1" x14ac:dyDescent="0.25">
      <c r="A1147" s="43" t="str">
        <f t="shared" si="102"/>
        <v> AOEB 4 </v>
      </c>
      <c r="B1147" s="5" t="str">
        <f t="shared" si="103"/>
        <v>I</v>
      </c>
      <c r="C1147" s="43">
        <f t="shared" si="104"/>
        <v>42342.722900000001</v>
      </c>
      <c r="D1147" s="21" t="str">
        <f t="shared" si="105"/>
        <v>vis</v>
      </c>
      <c r="E1147" s="51">
        <f>VLOOKUP(C1147,Active!C$21:E$974,3,FALSE)</f>
        <v>-882.00493572625464</v>
      </c>
      <c r="F1147" s="5" t="s">
        <v>1317</v>
      </c>
      <c r="G1147" s="21" t="str">
        <f t="shared" si="106"/>
        <v>42342.7229</v>
      </c>
      <c r="H1147" s="43">
        <f t="shared" si="107"/>
        <v>-882</v>
      </c>
      <c r="I1147" s="52" t="s">
        <v>3360</v>
      </c>
      <c r="J1147" s="53" t="s">
        <v>3361</v>
      </c>
      <c r="K1147" s="52">
        <v>-882</v>
      </c>
      <c r="L1147" s="52" t="s">
        <v>3362</v>
      </c>
      <c r="M1147" s="53" t="s">
        <v>105</v>
      </c>
      <c r="N1147" s="53"/>
      <c r="O1147" s="54" t="s">
        <v>2619</v>
      </c>
      <c r="P1147" s="54" t="s">
        <v>1084</v>
      </c>
    </row>
    <row r="1148" spans="1:16" ht="13.5" thickBot="1" x14ac:dyDescent="0.25">
      <c r="A1148" s="43" t="str">
        <f t="shared" si="102"/>
        <v> AOEB 4 </v>
      </c>
      <c r="B1148" s="5" t="str">
        <f t="shared" si="103"/>
        <v>I</v>
      </c>
      <c r="C1148" s="43">
        <f t="shared" si="104"/>
        <v>42357.682999999997</v>
      </c>
      <c r="D1148" s="21" t="str">
        <f t="shared" si="105"/>
        <v>vis</v>
      </c>
      <c r="E1148" s="51">
        <f>VLOOKUP(C1148,Active!C$21:E$974,3,FALSE)</f>
        <v>-876.00420770161941</v>
      </c>
      <c r="F1148" s="5" t="s">
        <v>1317</v>
      </c>
      <c r="G1148" s="21" t="str">
        <f t="shared" si="106"/>
        <v>42357.683</v>
      </c>
      <c r="H1148" s="43">
        <f t="shared" si="107"/>
        <v>-876</v>
      </c>
      <c r="I1148" s="52" t="s">
        <v>3373</v>
      </c>
      <c r="J1148" s="53" t="s">
        <v>3374</v>
      </c>
      <c r="K1148" s="52">
        <v>-876</v>
      </c>
      <c r="L1148" s="52" t="s">
        <v>3221</v>
      </c>
      <c r="M1148" s="53" t="s">
        <v>1496</v>
      </c>
      <c r="N1148" s="53"/>
      <c r="O1148" s="54" t="s">
        <v>2636</v>
      </c>
      <c r="P1148" s="54" t="s">
        <v>1084</v>
      </c>
    </row>
    <row r="1149" spans="1:16" ht="13.5" thickBot="1" x14ac:dyDescent="0.25">
      <c r="A1149" s="43" t="str">
        <f t="shared" si="102"/>
        <v>BAVM 60 </v>
      </c>
      <c r="B1149" s="5" t="str">
        <f t="shared" si="103"/>
        <v>I</v>
      </c>
      <c r="C1149" s="43">
        <f t="shared" si="104"/>
        <v>42362.67</v>
      </c>
      <c r="D1149" s="21" t="str">
        <f t="shared" si="105"/>
        <v>vis</v>
      </c>
      <c r="E1149" s="51">
        <f>VLOOKUP(C1149,Active!C$21:E$974,3,FALSE)</f>
        <v>-874.0038446920895</v>
      </c>
      <c r="F1149" s="5" t="s">
        <v>1317</v>
      </c>
      <c r="G1149" s="21" t="str">
        <f t="shared" si="106"/>
        <v>42362.670</v>
      </c>
      <c r="H1149" s="43">
        <f t="shared" si="107"/>
        <v>-874</v>
      </c>
      <c r="I1149" s="52" t="s">
        <v>3380</v>
      </c>
      <c r="J1149" s="53" t="s">
        <v>3377</v>
      </c>
      <c r="K1149" s="52">
        <v>-874</v>
      </c>
      <c r="L1149" s="52" t="s">
        <v>3221</v>
      </c>
      <c r="M1149" s="53" t="s">
        <v>1496</v>
      </c>
      <c r="N1149" s="53"/>
      <c r="O1149" s="54" t="s">
        <v>1091</v>
      </c>
      <c r="P1149" s="55" t="s">
        <v>1092</v>
      </c>
    </row>
    <row r="1150" spans="1:16" ht="13.5" thickBot="1" x14ac:dyDescent="0.25">
      <c r="A1150" s="43" t="str">
        <f t="shared" si="102"/>
        <v>BAVM 60 </v>
      </c>
      <c r="B1150" s="5" t="str">
        <f t="shared" si="103"/>
        <v>I</v>
      </c>
      <c r="C1150" s="43">
        <f t="shared" si="104"/>
        <v>42367.654999999999</v>
      </c>
      <c r="D1150" s="21" t="str">
        <f t="shared" si="105"/>
        <v>vis</v>
      </c>
      <c r="E1150" s="51">
        <f>VLOOKUP(C1150,Active!C$21:E$974,3,FALSE)</f>
        <v>-872.00428391356422</v>
      </c>
      <c r="F1150" s="5" t="s">
        <v>1317</v>
      </c>
      <c r="G1150" s="21" t="str">
        <f t="shared" si="106"/>
        <v>42367.655</v>
      </c>
      <c r="H1150" s="43">
        <f t="shared" si="107"/>
        <v>-872</v>
      </c>
      <c r="I1150" s="52" t="s">
        <v>3381</v>
      </c>
      <c r="J1150" s="53" t="s">
        <v>3382</v>
      </c>
      <c r="K1150" s="52">
        <v>-872</v>
      </c>
      <c r="L1150" s="52" t="s">
        <v>310</v>
      </c>
      <c r="M1150" s="53" t="s">
        <v>1496</v>
      </c>
      <c r="N1150" s="53"/>
      <c r="O1150" s="54" t="s">
        <v>1091</v>
      </c>
      <c r="P1150" s="55" t="s">
        <v>1092</v>
      </c>
    </row>
    <row r="1151" spans="1:16" ht="13.5" thickBot="1" x14ac:dyDescent="0.25">
      <c r="A1151" s="43" t="str">
        <f t="shared" si="102"/>
        <v> AOEB 4 </v>
      </c>
      <c r="B1151" s="5" t="str">
        <f t="shared" si="103"/>
        <v>I</v>
      </c>
      <c r="C1151" s="43">
        <f t="shared" si="104"/>
        <v>42367.656000000003</v>
      </c>
      <c r="D1151" s="21" t="str">
        <f t="shared" si="105"/>
        <v>vis</v>
      </c>
      <c r="E1151" s="51">
        <f>VLOOKUP(C1151,Active!C$21:E$974,3,FALSE)</f>
        <v>-872.00388279806054</v>
      </c>
      <c r="F1151" s="5" t="s">
        <v>1317</v>
      </c>
      <c r="G1151" s="21" t="str">
        <f t="shared" si="106"/>
        <v>42367.656</v>
      </c>
      <c r="H1151" s="43">
        <f t="shared" si="107"/>
        <v>-872</v>
      </c>
      <c r="I1151" s="52" t="s">
        <v>3383</v>
      </c>
      <c r="J1151" s="53" t="s">
        <v>3384</v>
      </c>
      <c r="K1151" s="52">
        <v>-872</v>
      </c>
      <c r="L1151" s="52" t="s">
        <v>3221</v>
      </c>
      <c r="M1151" s="53" t="s">
        <v>1496</v>
      </c>
      <c r="N1151" s="53"/>
      <c r="O1151" s="54" t="s">
        <v>3434</v>
      </c>
      <c r="P1151" s="54" t="s">
        <v>1084</v>
      </c>
    </row>
    <row r="1152" spans="1:16" ht="13.5" thickBot="1" x14ac:dyDescent="0.25">
      <c r="A1152" s="43" t="str">
        <f t="shared" si="102"/>
        <v> BBS 102 </v>
      </c>
      <c r="B1152" s="5" t="str">
        <f t="shared" si="103"/>
        <v>I</v>
      </c>
      <c r="C1152" s="43">
        <f t="shared" si="104"/>
        <v>42367.665000000001</v>
      </c>
      <c r="D1152" s="21" t="str">
        <f t="shared" si="105"/>
        <v>vis</v>
      </c>
      <c r="E1152" s="51">
        <f>VLOOKUP(C1152,Active!C$21:E$974,3,FALSE)</f>
        <v>-872.00027275854131</v>
      </c>
      <c r="F1152" s="5" t="s">
        <v>1317</v>
      </c>
      <c r="G1152" s="21" t="str">
        <f t="shared" si="106"/>
        <v>42367.665</v>
      </c>
      <c r="H1152" s="43">
        <f t="shared" si="107"/>
        <v>-872</v>
      </c>
      <c r="I1152" s="52" t="s">
        <v>3388</v>
      </c>
      <c r="J1152" s="53" t="s">
        <v>3389</v>
      </c>
      <c r="K1152" s="52">
        <v>-872</v>
      </c>
      <c r="L1152" s="52" t="s">
        <v>227</v>
      </c>
      <c r="M1152" s="53" t="s">
        <v>1496</v>
      </c>
      <c r="N1152" s="53"/>
      <c r="O1152" s="54" t="s">
        <v>2649</v>
      </c>
      <c r="P1152" s="54" t="s">
        <v>1100</v>
      </c>
    </row>
    <row r="1153" spans="1:16" ht="13.5" thickBot="1" x14ac:dyDescent="0.25">
      <c r="A1153" s="43" t="str">
        <f t="shared" si="102"/>
        <v>OEJV 0060 </v>
      </c>
      <c r="B1153" s="5" t="str">
        <f t="shared" si="103"/>
        <v>I</v>
      </c>
      <c r="C1153" s="43">
        <f t="shared" si="104"/>
        <v>42367.673999999999</v>
      </c>
      <c r="D1153" s="21" t="str">
        <f t="shared" si="105"/>
        <v>vis</v>
      </c>
      <c r="E1153" s="51">
        <f>VLOOKUP(C1153,Active!C$21:E$974,3,FALSE)</f>
        <v>-871.99666271902208</v>
      </c>
      <c r="F1153" s="5" t="s">
        <v>1317</v>
      </c>
      <c r="G1153" s="21" t="str">
        <f t="shared" si="106"/>
        <v>42367.674</v>
      </c>
      <c r="H1153" s="43">
        <f t="shared" si="107"/>
        <v>-872</v>
      </c>
      <c r="I1153" s="52" t="s">
        <v>3391</v>
      </c>
      <c r="J1153" s="53" t="s">
        <v>3392</v>
      </c>
      <c r="K1153" s="52">
        <v>-872</v>
      </c>
      <c r="L1153" s="52" t="s">
        <v>3393</v>
      </c>
      <c r="M1153" s="53" t="s">
        <v>1496</v>
      </c>
      <c r="N1153" s="53"/>
      <c r="O1153" s="54" t="s">
        <v>1103</v>
      </c>
      <c r="P1153" s="55" t="s">
        <v>1104</v>
      </c>
    </row>
    <row r="1154" spans="1:16" ht="13.5" thickBot="1" x14ac:dyDescent="0.25">
      <c r="A1154" s="43" t="str">
        <f t="shared" si="102"/>
        <v> AOEB 4 </v>
      </c>
      <c r="B1154" s="5" t="str">
        <f t="shared" si="103"/>
        <v>I</v>
      </c>
      <c r="C1154" s="43">
        <f t="shared" si="104"/>
        <v>42377.624000000003</v>
      </c>
      <c r="D1154" s="21" t="str">
        <f t="shared" si="105"/>
        <v>vis</v>
      </c>
      <c r="E1154" s="51">
        <f>VLOOKUP(C1154,Active!C$21:E$974,3,FALSE)</f>
        <v>-868.0055634720145</v>
      </c>
      <c r="F1154" s="5" t="s">
        <v>1317</v>
      </c>
      <c r="G1154" s="21" t="str">
        <f t="shared" si="106"/>
        <v>42377.624</v>
      </c>
      <c r="H1154" s="43">
        <f t="shared" si="107"/>
        <v>-868</v>
      </c>
      <c r="I1154" s="52" t="s">
        <v>3394</v>
      </c>
      <c r="J1154" s="53" t="s">
        <v>3395</v>
      </c>
      <c r="K1154" s="52">
        <v>-868</v>
      </c>
      <c r="L1154" s="52" t="s">
        <v>278</v>
      </c>
      <c r="M1154" s="53" t="s">
        <v>105</v>
      </c>
      <c r="N1154" s="53"/>
      <c r="O1154" s="54" t="s">
        <v>1108</v>
      </c>
      <c r="P1154" s="54" t="s">
        <v>1084</v>
      </c>
    </row>
    <row r="1155" spans="1:16" ht="13.5" thickBot="1" x14ac:dyDescent="0.25">
      <c r="A1155" s="43" t="str">
        <f t="shared" si="102"/>
        <v> AOEB 4 </v>
      </c>
      <c r="B1155" s="5" t="str">
        <f t="shared" si="103"/>
        <v>I</v>
      </c>
      <c r="C1155" s="43">
        <f t="shared" si="104"/>
        <v>42387.591999999997</v>
      </c>
      <c r="D1155" s="21" t="str">
        <f t="shared" si="105"/>
        <v>vis</v>
      </c>
      <c r="E1155" s="51">
        <f>VLOOKUP(C1155,Active!C$21:E$974,3,FALSE)</f>
        <v>-864.0072441459713</v>
      </c>
      <c r="F1155" s="5" t="s">
        <v>1317</v>
      </c>
      <c r="G1155" s="21" t="str">
        <f t="shared" si="106"/>
        <v>42387.592</v>
      </c>
      <c r="H1155" s="43">
        <f t="shared" si="107"/>
        <v>-864</v>
      </c>
      <c r="I1155" s="52" t="s">
        <v>3397</v>
      </c>
      <c r="J1155" s="53" t="s">
        <v>3398</v>
      </c>
      <c r="K1155" s="52">
        <v>-864</v>
      </c>
      <c r="L1155" s="52" t="s">
        <v>285</v>
      </c>
      <c r="M1155" s="53" t="s">
        <v>1496</v>
      </c>
      <c r="N1155" s="53"/>
      <c r="O1155" s="54" t="s">
        <v>3434</v>
      </c>
      <c r="P1155" s="54" t="s">
        <v>1084</v>
      </c>
    </row>
    <row r="1156" spans="1:16" ht="13.5" thickBot="1" x14ac:dyDescent="0.25">
      <c r="A1156" s="43" t="str">
        <f t="shared" si="102"/>
        <v> BRNO 31 </v>
      </c>
      <c r="B1156" s="5" t="str">
        <f t="shared" si="103"/>
        <v>I</v>
      </c>
      <c r="C1156" s="43">
        <f t="shared" si="104"/>
        <v>42387.601000000002</v>
      </c>
      <c r="D1156" s="21" t="str">
        <f t="shared" si="105"/>
        <v>vis</v>
      </c>
      <c r="E1156" s="51">
        <f>VLOOKUP(C1156,Active!C$21:E$974,3,FALSE)</f>
        <v>-864.00363410644923</v>
      </c>
      <c r="F1156" s="5" t="s">
        <v>1317</v>
      </c>
      <c r="G1156" s="21" t="str">
        <f t="shared" si="106"/>
        <v>42387.601</v>
      </c>
      <c r="H1156" s="43">
        <f t="shared" si="107"/>
        <v>-864</v>
      </c>
      <c r="I1156" s="52" t="s">
        <v>3399</v>
      </c>
      <c r="J1156" s="53" t="s">
        <v>3400</v>
      </c>
      <c r="K1156" s="52">
        <v>-864</v>
      </c>
      <c r="L1156" s="52" t="s">
        <v>3237</v>
      </c>
      <c r="M1156" s="53" t="s">
        <v>1496</v>
      </c>
      <c r="N1156" s="53"/>
      <c r="O1156" s="54" t="s">
        <v>1103</v>
      </c>
      <c r="P1156" s="54" t="s">
        <v>1057</v>
      </c>
    </row>
    <row r="1157" spans="1:16" ht="13.5" thickBot="1" x14ac:dyDescent="0.25">
      <c r="A1157" s="43" t="str">
        <f t="shared" si="102"/>
        <v> AOEB 4 </v>
      </c>
      <c r="B1157" s="5" t="str">
        <f t="shared" si="103"/>
        <v>I</v>
      </c>
      <c r="C1157" s="43">
        <f t="shared" si="104"/>
        <v>42387.605000000003</v>
      </c>
      <c r="D1157" s="21" t="str">
        <f t="shared" si="105"/>
        <v>vis</v>
      </c>
      <c r="E1157" s="51">
        <f>VLOOKUP(C1157,Active!C$21:E$974,3,FALSE)</f>
        <v>-864.00202964444009</v>
      </c>
      <c r="F1157" s="5" t="s">
        <v>1317</v>
      </c>
      <c r="G1157" s="21" t="str">
        <f t="shared" si="106"/>
        <v>42387.605</v>
      </c>
      <c r="H1157" s="43">
        <f t="shared" si="107"/>
        <v>-864</v>
      </c>
      <c r="I1157" s="52" t="s">
        <v>3401</v>
      </c>
      <c r="J1157" s="53" t="s">
        <v>3402</v>
      </c>
      <c r="K1157" s="52">
        <v>-864</v>
      </c>
      <c r="L1157" s="52" t="s">
        <v>3334</v>
      </c>
      <c r="M1157" s="53" t="s">
        <v>1496</v>
      </c>
      <c r="N1157" s="53"/>
      <c r="O1157" s="54" t="s">
        <v>2619</v>
      </c>
      <c r="P1157" s="54" t="s">
        <v>1084</v>
      </c>
    </row>
    <row r="1158" spans="1:16" ht="13.5" thickBot="1" x14ac:dyDescent="0.25">
      <c r="A1158" s="43" t="str">
        <f t="shared" si="102"/>
        <v> BBS 103 </v>
      </c>
      <c r="B1158" s="5" t="str">
        <f t="shared" si="103"/>
        <v>I</v>
      </c>
      <c r="C1158" s="43">
        <f t="shared" si="104"/>
        <v>42474.855000000003</v>
      </c>
      <c r="D1158" s="21" t="str">
        <f t="shared" si="105"/>
        <v>vis</v>
      </c>
      <c r="E1158" s="51">
        <f>VLOOKUP(C1158,Active!C$21:E$974,3,FALSE)</f>
        <v>-829.00470207647356</v>
      </c>
      <c r="F1158" s="5" t="s">
        <v>1317</v>
      </c>
      <c r="G1158" s="21" t="str">
        <f t="shared" si="106"/>
        <v>42474.855</v>
      </c>
      <c r="H1158" s="43">
        <f t="shared" si="107"/>
        <v>-829</v>
      </c>
      <c r="I1158" s="52" t="s">
        <v>3426</v>
      </c>
      <c r="J1158" s="53" t="s">
        <v>3427</v>
      </c>
      <c r="K1158" s="52">
        <v>-829</v>
      </c>
      <c r="L1158" s="52" t="s">
        <v>261</v>
      </c>
      <c r="M1158" s="53" t="s">
        <v>1496</v>
      </c>
      <c r="N1158" s="53"/>
      <c r="O1158" s="54" t="s">
        <v>2649</v>
      </c>
      <c r="P1158" s="54" t="s">
        <v>1118</v>
      </c>
    </row>
    <row r="1159" spans="1:16" ht="13.5" thickBot="1" x14ac:dyDescent="0.25">
      <c r="A1159" s="43" t="str">
        <f t="shared" si="102"/>
        <v> BRNO 31 </v>
      </c>
      <c r="B1159" s="5" t="str">
        <f t="shared" si="103"/>
        <v>I</v>
      </c>
      <c r="C1159" s="43">
        <f t="shared" si="104"/>
        <v>42504.769</v>
      </c>
      <c r="D1159" s="21" t="str">
        <f t="shared" si="105"/>
        <v>vis</v>
      </c>
      <c r="E1159" s="51">
        <f>VLOOKUP(C1159,Active!C$21:E$974,3,FALSE)</f>
        <v>-817.00573294331537</v>
      </c>
      <c r="F1159" s="5" t="s">
        <v>1317</v>
      </c>
      <c r="G1159" s="21" t="str">
        <f t="shared" si="106"/>
        <v>42504.769</v>
      </c>
      <c r="H1159" s="43">
        <f t="shared" si="107"/>
        <v>-817</v>
      </c>
      <c r="I1159" s="52" t="s">
        <v>3430</v>
      </c>
      <c r="J1159" s="53" t="s">
        <v>3431</v>
      </c>
      <c r="K1159" s="52">
        <v>-817</v>
      </c>
      <c r="L1159" s="52" t="s">
        <v>278</v>
      </c>
      <c r="M1159" s="53" t="s">
        <v>1496</v>
      </c>
      <c r="N1159" s="53"/>
      <c r="O1159" s="54" t="s">
        <v>1103</v>
      </c>
      <c r="P1159" s="54" t="s">
        <v>1057</v>
      </c>
    </row>
    <row r="1160" spans="1:16" ht="13.5" thickBot="1" x14ac:dyDescent="0.25">
      <c r="A1160" s="43" t="str">
        <f t="shared" si="102"/>
        <v> ALBO 1994 2 </v>
      </c>
      <c r="B1160" s="5" t="str">
        <f t="shared" si="103"/>
        <v>I</v>
      </c>
      <c r="C1160" s="43">
        <f t="shared" si="104"/>
        <v>42534.688000000002</v>
      </c>
      <c r="D1160" s="21" t="str">
        <f t="shared" si="105"/>
        <v>vis</v>
      </c>
      <c r="E1160" s="51">
        <f>VLOOKUP(C1160,Active!C$21:E$974,3,FALSE)</f>
        <v>-805.00475823264435</v>
      </c>
      <c r="F1160" s="5" t="s">
        <v>1317</v>
      </c>
      <c r="G1160" s="21" t="str">
        <f t="shared" si="106"/>
        <v>42534.688</v>
      </c>
      <c r="H1160" s="43">
        <f t="shared" si="107"/>
        <v>-805</v>
      </c>
      <c r="I1160" s="52" t="s">
        <v>3432</v>
      </c>
      <c r="J1160" s="53" t="s">
        <v>3433</v>
      </c>
      <c r="K1160" s="52">
        <v>-805</v>
      </c>
      <c r="L1160" s="52" t="s">
        <v>261</v>
      </c>
      <c r="M1160" s="53" t="s">
        <v>1496</v>
      </c>
      <c r="N1160" s="53"/>
      <c r="O1160" s="54" t="s">
        <v>1108</v>
      </c>
      <c r="P1160" s="54" t="s">
        <v>1123</v>
      </c>
    </row>
    <row r="1161" spans="1:16" ht="13.5" thickBot="1" x14ac:dyDescent="0.25">
      <c r="A1161" s="43" t="str">
        <f t="shared" si="102"/>
        <v> BRNO 31 </v>
      </c>
      <c r="B1161" s="5" t="str">
        <f t="shared" si="103"/>
        <v>I</v>
      </c>
      <c r="C1161" s="43">
        <f t="shared" si="104"/>
        <v>42664.337</v>
      </c>
      <c r="D1161" s="21" t="str">
        <f t="shared" si="105"/>
        <v>vis</v>
      </c>
      <c r="E1161" s="51">
        <f>VLOOKUP(C1161,Active!C$21:E$974,3,FALSE)</f>
        <v>-753.00053448640699</v>
      </c>
      <c r="F1161" s="5" t="s">
        <v>1317</v>
      </c>
      <c r="G1161" s="21" t="str">
        <f t="shared" si="106"/>
        <v>42664.337</v>
      </c>
      <c r="H1161" s="43">
        <f t="shared" si="107"/>
        <v>-753</v>
      </c>
      <c r="I1161" s="52" t="s">
        <v>3463</v>
      </c>
      <c r="J1161" s="53" t="s">
        <v>3464</v>
      </c>
      <c r="K1161" s="52">
        <v>-753</v>
      </c>
      <c r="L1161" s="52" t="s">
        <v>227</v>
      </c>
      <c r="M1161" s="53" t="s">
        <v>1496</v>
      </c>
      <c r="N1161" s="53"/>
      <c r="O1161" s="54" t="s">
        <v>1103</v>
      </c>
      <c r="P1161" s="54" t="s">
        <v>1057</v>
      </c>
    </row>
    <row r="1162" spans="1:16" ht="13.5" thickBot="1" x14ac:dyDescent="0.25">
      <c r="A1162" s="43" t="str">
        <f t="shared" si="102"/>
        <v> AOEB 4 </v>
      </c>
      <c r="B1162" s="5" t="str">
        <f t="shared" si="103"/>
        <v>I</v>
      </c>
      <c r="C1162" s="43">
        <f t="shared" si="104"/>
        <v>42676.794199999997</v>
      </c>
      <c r="D1162" s="21" t="str">
        <f t="shared" si="105"/>
        <v>vis</v>
      </c>
      <c r="E1162" s="51">
        <f>VLOOKUP(C1162,Active!C$21:E$974,3,FALSE)</f>
        <v>-748.00375845225722</v>
      </c>
      <c r="F1162" s="5" t="s">
        <v>1317</v>
      </c>
      <c r="G1162" s="21" t="str">
        <f t="shared" si="106"/>
        <v>42676.7942</v>
      </c>
      <c r="H1162" s="43">
        <f t="shared" si="107"/>
        <v>-748</v>
      </c>
      <c r="I1162" s="52" t="s">
        <v>3469</v>
      </c>
      <c r="J1162" s="53" t="s">
        <v>3470</v>
      </c>
      <c r="K1162" s="52">
        <v>-748</v>
      </c>
      <c r="L1162" s="52" t="s">
        <v>3356</v>
      </c>
      <c r="M1162" s="53" t="s">
        <v>105</v>
      </c>
      <c r="N1162" s="53"/>
      <c r="O1162" s="54" t="s">
        <v>2619</v>
      </c>
      <c r="P1162" s="54" t="s">
        <v>1084</v>
      </c>
    </row>
    <row r="1163" spans="1:16" ht="13.5" thickBot="1" x14ac:dyDescent="0.25">
      <c r="A1163" s="43" t="str">
        <f t="shared" ref="A1163:A1226" si="108">P1163</f>
        <v> AOEB 4 </v>
      </c>
      <c r="B1163" s="5" t="str">
        <f t="shared" ref="B1163:B1226" si="109">IF(H1163=INT(H1163),"I","II")</f>
        <v>I</v>
      </c>
      <c r="C1163" s="43">
        <f t="shared" ref="C1163:C1226" si="110">1*G1163</f>
        <v>42701.724000000002</v>
      </c>
      <c r="D1163" s="21" t="str">
        <f t="shared" ref="D1163:D1226" si="111">VLOOKUP(F1163,I$1:J$5,2,FALSE)</f>
        <v>vis</v>
      </c>
      <c r="E1163" s="51">
        <f>VLOOKUP(C1163,Active!C$21:E$974,3,FALSE)</f>
        <v>-738.00402920521913</v>
      </c>
      <c r="F1163" s="5" t="s">
        <v>1317</v>
      </c>
      <c r="G1163" s="21" t="str">
        <f t="shared" ref="G1163:G1226" si="112">MID(I1163,3,LEN(I1163)-3)</f>
        <v>42701.724</v>
      </c>
      <c r="H1163" s="43">
        <f t="shared" ref="H1163:H1226" si="113">1*K1163</f>
        <v>-738</v>
      </c>
      <c r="I1163" s="52" t="s">
        <v>3483</v>
      </c>
      <c r="J1163" s="53" t="s">
        <v>3484</v>
      </c>
      <c r="K1163" s="52">
        <v>-738</v>
      </c>
      <c r="L1163" s="52" t="s">
        <v>3221</v>
      </c>
      <c r="M1163" s="53" t="s">
        <v>1496</v>
      </c>
      <c r="N1163" s="53"/>
      <c r="O1163" s="54" t="s">
        <v>2619</v>
      </c>
      <c r="P1163" s="54" t="s">
        <v>1084</v>
      </c>
    </row>
    <row r="1164" spans="1:16" ht="13.5" thickBot="1" x14ac:dyDescent="0.25">
      <c r="A1164" s="43" t="str">
        <f t="shared" si="108"/>
        <v> AOEB 7 </v>
      </c>
      <c r="B1164" s="5" t="str">
        <f t="shared" si="109"/>
        <v>I</v>
      </c>
      <c r="C1164" s="43">
        <f t="shared" si="110"/>
        <v>42724.165999999997</v>
      </c>
      <c r="D1164" s="21" t="str">
        <f t="shared" si="111"/>
        <v>vis</v>
      </c>
      <c r="E1164" s="51">
        <f>VLOOKUP(C1164,Active!C$21:E$974,3,FALSE)</f>
        <v>-729.00219510458703</v>
      </c>
      <c r="F1164" s="5" t="s">
        <v>1317</v>
      </c>
      <c r="G1164" s="21" t="str">
        <f t="shared" si="112"/>
        <v>42724.166</v>
      </c>
      <c r="H1164" s="43">
        <f t="shared" si="113"/>
        <v>-729</v>
      </c>
      <c r="I1164" s="52" t="s">
        <v>3504</v>
      </c>
      <c r="J1164" s="53" t="s">
        <v>3505</v>
      </c>
      <c r="K1164" s="52">
        <v>-729</v>
      </c>
      <c r="L1164" s="52" t="s">
        <v>3334</v>
      </c>
      <c r="M1164" s="53" t="s">
        <v>1496</v>
      </c>
      <c r="N1164" s="53"/>
      <c r="O1164" s="54" t="s">
        <v>2619</v>
      </c>
      <c r="P1164" s="54" t="s">
        <v>1131</v>
      </c>
    </row>
    <row r="1165" spans="1:16" ht="13.5" thickBot="1" x14ac:dyDescent="0.25">
      <c r="A1165" s="43" t="str">
        <f t="shared" si="108"/>
        <v> AOEB 4 </v>
      </c>
      <c r="B1165" s="5" t="str">
        <f t="shared" si="109"/>
        <v>I</v>
      </c>
      <c r="C1165" s="43">
        <f t="shared" si="110"/>
        <v>42751.584999999999</v>
      </c>
      <c r="D1165" s="21" t="str">
        <f t="shared" si="111"/>
        <v>vis</v>
      </c>
      <c r="E1165" s="51">
        <f>VLOOKUP(C1165,Active!C$21:E$974,3,FALSE)</f>
        <v>-718.0040091494451</v>
      </c>
      <c r="F1165" s="5" t="s">
        <v>1317</v>
      </c>
      <c r="G1165" s="21" t="str">
        <f t="shared" si="112"/>
        <v>42751.585</v>
      </c>
      <c r="H1165" s="43">
        <f t="shared" si="113"/>
        <v>-718</v>
      </c>
      <c r="I1165" s="52" t="s">
        <v>3515</v>
      </c>
      <c r="J1165" s="53" t="s">
        <v>3516</v>
      </c>
      <c r="K1165" s="52">
        <v>-718</v>
      </c>
      <c r="L1165" s="52" t="s">
        <v>3221</v>
      </c>
      <c r="M1165" s="53" t="s">
        <v>1496</v>
      </c>
      <c r="N1165" s="53"/>
      <c r="O1165" s="54" t="s">
        <v>1108</v>
      </c>
      <c r="P1165" s="54" t="s">
        <v>1084</v>
      </c>
    </row>
    <row r="1166" spans="1:16" ht="13.5" thickBot="1" x14ac:dyDescent="0.25">
      <c r="A1166" s="43" t="str">
        <f t="shared" si="108"/>
        <v>BAVM 68 </v>
      </c>
      <c r="B1166" s="5" t="str">
        <f t="shared" si="109"/>
        <v>I</v>
      </c>
      <c r="C1166" s="43">
        <f t="shared" si="110"/>
        <v>42801.447</v>
      </c>
      <c r="D1166" s="21" t="str">
        <f t="shared" si="111"/>
        <v>vis</v>
      </c>
      <c r="E1166" s="51">
        <f>VLOOKUP(C1166,Active!C$21:E$974,3,FALSE)</f>
        <v>-698.00358797816739</v>
      </c>
      <c r="F1166" s="5" t="s">
        <v>1317</v>
      </c>
      <c r="G1166" s="21" t="str">
        <f t="shared" si="112"/>
        <v>42801.447</v>
      </c>
      <c r="H1166" s="43">
        <f t="shared" si="113"/>
        <v>-698</v>
      </c>
      <c r="I1166" s="52" t="s">
        <v>3522</v>
      </c>
      <c r="J1166" s="53" t="s">
        <v>3523</v>
      </c>
      <c r="K1166" s="52">
        <v>-698</v>
      </c>
      <c r="L1166" s="52" t="s">
        <v>3237</v>
      </c>
      <c r="M1166" s="53" t="s">
        <v>1496</v>
      </c>
      <c r="N1166" s="53"/>
      <c r="O1166" s="54" t="s">
        <v>1138</v>
      </c>
      <c r="P1166" s="55" t="s">
        <v>1139</v>
      </c>
    </row>
    <row r="1167" spans="1:16" ht="13.5" thickBot="1" x14ac:dyDescent="0.25">
      <c r="A1167" s="43" t="str">
        <f t="shared" si="108"/>
        <v> BBS 105 </v>
      </c>
      <c r="B1167" s="5" t="str">
        <f t="shared" si="109"/>
        <v>I</v>
      </c>
      <c r="C1167" s="43">
        <f t="shared" si="110"/>
        <v>42841.324000000001</v>
      </c>
      <c r="D1167" s="21" t="str">
        <f t="shared" si="111"/>
        <v>vis</v>
      </c>
      <c r="E1167" s="51">
        <f>VLOOKUP(C1167,Active!C$21:E$974,3,FALSE)</f>
        <v>-682.00830509647324</v>
      </c>
      <c r="F1167" s="5" t="s">
        <v>1317</v>
      </c>
      <c r="G1167" s="21" t="str">
        <f t="shared" si="112"/>
        <v>42841.324</v>
      </c>
      <c r="H1167" s="43">
        <f t="shared" si="113"/>
        <v>-682</v>
      </c>
      <c r="I1167" s="52" t="s">
        <v>3546</v>
      </c>
      <c r="J1167" s="53" t="s">
        <v>3547</v>
      </c>
      <c r="K1167" s="52">
        <v>-682</v>
      </c>
      <c r="L1167" s="52" t="s">
        <v>291</v>
      </c>
      <c r="M1167" s="53" t="s">
        <v>1496</v>
      </c>
      <c r="N1167" s="53"/>
      <c r="O1167" s="54" t="s">
        <v>2649</v>
      </c>
      <c r="P1167" s="54" t="s">
        <v>1142</v>
      </c>
    </row>
    <row r="1168" spans="1:16" ht="13.5" thickBot="1" x14ac:dyDescent="0.25">
      <c r="A1168" s="43" t="str">
        <f t="shared" si="108"/>
        <v> AOEB 4 </v>
      </c>
      <c r="B1168" s="5" t="str">
        <f t="shared" si="109"/>
        <v>I</v>
      </c>
      <c r="C1168" s="43">
        <f t="shared" si="110"/>
        <v>42873.744500000001</v>
      </c>
      <c r="D1168" s="21" t="str">
        <f t="shared" si="111"/>
        <v>vis</v>
      </c>
      <c r="E1168" s="51">
        <f>VLOOKUP(C1168,Active!C$21:E$974,3,FALSE)</f>
        <v>-669.00393995702029</v>
      </c>
      <c r="F1168" s="5" t="s">
        <v>1317</v>
      </c>
      <c r="G1168" s="21" t="str">
        <f t="shared" si="112"/>
        <v>42873.7445</v>
      </c>
      <c r="H1168" s="43">
        <f t="shared" si="113"/>
        <v>-669</v>
      </c>
      <c r="I1168" s="52" t="s">
        <v>3553</v>
      </c>
      <c r="J1168" s="53" t="s">
        <v>3554</v>
      </c>
      <c r="K1168" s="52">
        <v>-669</v>
      </c>
      <c r="L1168" s="52" t="s">
        <v>3555</v>
      </c>
      <c r="M1168" s="53" t="s">
        <v>105</v>
      </c>
      <c r="N1168" s="53"/>
      <c r="O1168" s="54" t="s">
        <v>2619</v>
      </c>
      <c r="P1168" s="54" t="s">
        <v>1084</v>
      </c>
    </row>
    <row r="1169" spans="1:16" ht="13.5" thickBot="1" x14ac:dyDescent="0.25">
      <c r="A1169" s="43" t="str">
        <f t="shared" si="108"/>
        <v> AOEB 4 </v>
      </c>
      <c r="B1169" s="5" t="str">
        <f t="shared" si="109"/>
        <v>I</v>
      </c>
      <c r="C1169" s="43">
        <f t="shared" si="110"/>
        <v>42901.17</v>
      </c>
      <c r="D1169" s="21" t="str">
        <f t="shared" si="111"/>
        <v>vis</v>
      </c>
      <c r="E1169" s="51">
        <f>VLOOKUP(C1169,Active!C$21:E$974,3,FALSE)</f>
        <v>-658.00314675111565</v>
      </c>
      <c r="F1169" s="5" t="s">
        <v>1317</v>
      </c>
      <c r="G1169" s="21" t="str">
        <f t="shared" si="112"/>
        <v>42901.170</v>
      </c>
      <c r="H1169" s="43">
        <f t="shared" si="113"/>
        <v>-658</v>
      </c>
      <c r="I1169" s="52" t="s">
        <v>3560</v>
      </c>
      <c r="J1169" s="53" t="s">
        <v>3561</v>
      </c>
      <c r="K1169" s="52">
        <v>-658</v>
      </c>
      <c r="L1169" s="52" t="s">
        <v>3225</v>
      </c>
      <c r="M1169" s="53" t="s">
        <v>1496</v>
      </c>
      <c r="N1169" s="53"/>
      <c r="O1169" s="54" t="s">
        <v>2619</v>
      </c>
      <c r="P1169" s="54" t="s">
        <v>1084</v>
      </c>
    </row>
    <row r="1170" spans="1:16" ht="13.5" thickBot="1" x14ac:dyDescent="0.25">
      <c r="A1170" s="43" t="str">
        <f t="shared" si="108"/>
        <v> BBS 106 </v>
      </c>
      <c r="B1170" s="5" t="str">
        <f t="shared" si="109"/>
        <v>I</v>
      </c>
      <c r="C1170" s="43">
        <f t="shared" si="110"/>
        <v>42906.156999999999</v>
      </c>
      <c r="D1170" s="21" t="str">
        <f t="shared" si="111"/>
        <v>vis</v>
      </c>
      <c r="E1170" s="51">
        <f>VLOOKUP(C1170,Active!C$21:E$974,3,FALSE)</f>
        <v>-656.00278374158574</v>
      </c>
      <c r="F1170" s="5" t="s">
        <v>1317</v>
      </c>
      <c r="G1170" s="21" t="str">
        <f t="shared" si="112"/>
        <v>42906.157</v>
      </c>
      <c r="H1170" s="43">
        <f t="shared" si="113"/>
        <v>-656</v>
      </c>
      <c r="I1170" s="52" t="s">
        <v>3564</v>
      </c>
      <c r="J1170" s="53" t="s">
        <v>3565</v>
      </c>
      <c r="K1170" s="52">
        <v>-656</v>
      </c>
      <c r="L1170" s="52" t="s">
        <v>3233</v>
      </c>
      <c r="M1170" s="53" t="s">
        <v>1496</v>
      </c>
      <c r="N1170" s="53"/>
      <c r="O1170" s="54" t="s">
        <v>2649</v>
      </c>
      <c r="P1170" s="54" t="s">
        <v>1150</v>
      </c>
    </row>
    <row r="1171" spans="1:16" ht="13.5" thickBot="1" x14ac:dyDescent="0.25">
      <c r="A1171" s="43" t="str">
        <f t="shared" si="108"/>
        <v>VSB 47 </v>
      </c>
      <c r="B1171" s="5" t="str">
        <f t="shared" si="109"/>
        <v>I</v>
      </c>
      <c r="C1171" s="43">
        <f t="shared" si="110"/>
        <v>42953.529000000002</v>
      </c>
      <c r="D1171" s="21" t="str">
        <f t="shared" si="111"/>
        <v>vis</v>
      </c>
      <c r="E1171" s="51">
        <f>VLOOKUP(C1171,Active!C$21:E$974,3,FALSE)</f>
        <v>-637.00114017081432</v>
      </c>
      <c r="F1171" s="5" t="s">
        <v>1317</v>
      </c>
      <c r="G1171" s="21" t="str">
        <f t="shared" si="112"/>
        <v>42953.529</v>
      </c>
      <c r="H1171" s="43">
        <f t="shared" si="113"/>
        <v>-637</v>
      </c>
      <c r="I1171" s="52" t="s">
        <v>3577</v>
      </c>
      <c r="J1171" s="53" t="s">
        <v>3578</v>
      </c>
      <c r="K1171" s="52">
        <v>-637</v>
      </c>
      <c r="L1171" s="52" t="s">
        <v>1491</v>
      </c>
      <c r="M1171" s="53" t="s">
        <v>1496</v>
      </c>
      <c r="N1171" s="53"/>
      <c r="O1171" s="54" t="s">
        <v>1153</v>
      </c>
      <c r="P1171" s="55" t="s">
        <v>301</v>
      </c>
    </row>
    <row r="1172" spans="1:16" ht="13.5" thickBot="1" x14ac:dyDescent="0.25">
      <c r="A1172" s="43" t="str">
        <f t="shared" si="108"/>
        <v> VSOL 1995.5 </v>
      </c>
      <c r="B1172" s="5" t="str">
        <f t="shared" si="109"/>
        <v>I</v>
      </c>
      <c r="C1172" s="43">
        <f t="shared" si="110"/>
        <v>42963.493000000002</v>
      </c>
      <c r="D1172" s="21" t="str">
        <f t="shared" si="111"/>
        <v>vis</v>
      </c>
      <c r="E1172" s="51">
        <f>VLOOKUP(C1172,Active!C$21:E$974,3,FALSE)</f>
        <v>-633.00442530677742</v>
      </c>
      <c r="F1172" s="5" t="s">
        <v>1317</v>
      </c>
      <c r="G1172" s="21" t="str">
        <f t="shared" si="112"/>
        <v>42963.493</v>
      </c>
      <c r="H1172" s="43">
        <f t="shared" si="113"/>
        <v>-633</v>
      </c>
      <c r="I1172" s="52" t="s">
        <v>3580</v>
      </c>
      <c r="J1172" s="53" t="s">
        <v>3581</v>
      </c>
      <c r="K1172" s="52">
        <v>-633</v>
      </c>
      <c r="L1172" s="52" t="s">
        <v>310</v>
      </c>
      <c r="M1172" s="53" t="s">
        <v>1496</v>
      </c>
      <c r="N1172" s="53"/>
      <c r="O1172" s="54" t="s">
        <v>1156</v>
      </c>
      <c r="P1172" s="54" t="s">
        <v>1157</v>
      </c>
    </row>
    <row r="1173" spans="1:16" ht="13.5" thickBot="1" x14ac:dyDescent="0.25">
      <c r="A1173" s="43" t="str">
        <f t="shared" si="108"/>
        <v> BBS 107 </v>
      </c>
      <c r="B1173" s="5" t="str">
        <f t="shared" si="109"/>
        <v>I</v>
      </c>
      <c r="C1173" s="43">
        <f t="shared" si="110"/>
        <v>42978.462</v>
      </c>
      <c r="D1173" s="21" t="str">
        <f t="shared" si="111"/>
        <v>vis</v>
      </c>
      <c r="E1173" s="51">
        <f>VLOOKUP(C1173,Active!C$21:E$974,3,FALSE)</f>
        <v>-627.00012735417226</v>
      </c>
      <c r="F1173" s="5" t="s">
        <v>1317</v>
      </c>
      <c r="G1173" s="21" t="str">
        <f t="shared" si="112"/>
        <v>42978.462</v>
      </c>
      <c r="H1173" s="43">
        <f t="shared" si="113"/>
        <v>-627</v>
      </c>
      <c r="I1173" s="52" t="s">
        <v>3589</v>
      </c>
      <c r="J1173" s="53" t="s">
        <v>3590</v>
      </c>
      <c r="K1173" s="52">
        <v>-627</v>
      </c>
      <c r="L1173" s="52" t="s">
        <v>3591</v>
      </c>
      <c r="M1173" s="53" t="s">
        <v>1496</v>
      </c>
      <c r="N1173" s="53"/>
      <c r="O1173" s="54" t="s">
        <v>2649</v>
      </c>
      <c r="P1173" s="54" t="s">
        <v>1160</v>
      </c>
    </row>
    <row r="1174" spans="1:16" ht="13.5" thickBot="1" x14ac:dyDescent="0.25">
      <c r="A1174" s="43" t="str">
        <f t="shared" si="108"/>
        <v>VSB 47 </v>
      </c>
      <c r="B1174" s="5" t="str">
        <f t="shared" si="109"/>
        <v>I</v>
      </c>
      <c r="C1174" s="43">
        <f t="shared" si="110"/>
        <v>42988.444000000003</v>
      </c>
      <c r="D1174" s="21" t="str">
        <f t="shared" si="111"/>
        <v>vis</v>
      </c>
      <c r="E1174" s="51">
        <f>VLOOKUP(C1174,Active!C$21:E$974,3,FALSE)</f>
        <v>-622.99619241109417</v>
      </c>
      <c r="F1174" s="5" t="s">
        <v>1317</v>
      </c>
      <c r="G1174" s="21" t="str">
        <f t="shared" si="112"/>
        <v>42988.444</v>
      </c>
      <c r="H1174" s="43">
        <f t="shared" si="113"/>
        <v>-623</v>
      </c>
      <c r="I1174" s="52" t="s">
        <v>3596</v>
      </c>
      <c r="J1174" s="53" t="s">
        <v>3597</v>
      </c>
      <c r="K1174" s="52">
        <v>-623</v>
      </c>
      <c r="L1174" s="52" t="s">
        <v>3598</v>
      </c>
      <c r="M1174" s="53" t="s">
        <v>1496</v>
      </c>
      <c r="N1174" s="53"/>
      <c r="O1174" s="54" t="s">
        <v>1164</v>
      </c>
      <c r="P1174" s="55" t="s">
        <v>301</v>
      </c>
    </row>
    <row r="1175" spans="1:16" ht="13.5" thickBot="1" x14ac:dyDescent="0.25">
      <c r="A1175" s="43" t="str">
        <f t="shared" si="108"/>
        <v>IBVS 4181 </v>
      </c>
      <c r="B1175" s="5" t="str">
        <f t="shared" si="109"/>
        <v>I</v>
      </c>
      <c r="C1175" s="43">
        <f t="shared" si="110"/>
        <v>43025.821799999998</v>
      </c>
      <c r="D1175" s="21" t="str">
        <f t="shared" si="111"/>
        <v>vis</v>
      </c>
      <c r="E1175" s="51" t="e">
        <f>VLOOKUP(C1175,Active!C$21:E$974,3,FALSE)</f>
        <v>#N/A</v>
      </c>
      <c r="F1175" s="5" t="s">
        <v>1317</v>
      </c>
      <c r="G1175" s="21" t="str">
        <f t="shared" si="112"/>
        <v>43025.8218</v>
      </c>
      <c r="H1175" s="43">
        <f t="shared" si="113"/>
        <v>-608</v>
      </c>
      <c r="I1175" s="52" t="s">
        <v>3615</v>
      </c>
      <c r="J1175" s="53" t="s">
        <v>3616</v>
      </c>
      <c r="K1175" s="52">
        <v>-608</v>
      </c>
      <c r="L1175" s="52" t="s">
        <v>3617</v>
      </c>
      <c r="M1175" s="53" t="s">
        <v>105</v>
      </c>
      <c r="N1175" s="53" t="s">
        <v>106</v>
      </c>
      <c r="O1175" s="54" t="s">
        <v>1168</v>
      </c>
      <c r="P1175" s="55" t="s">
        <v>1169</v>
      </c>
    </row>
    <row r="1176" spans="1:16" ht="13.5" thickBot="1" x14ac:dyDescent="0.25">
      <c r="A1176" s="43" t="str">
        <f t="shared" si="108"/>
        <v> BBS 108 </v>
      </c>
      <c r="B1176" s="5" t="str">
        <f t="shared" si="109"/>
        <v>I</v>
      </c>
      <c r="C1176" s="43">
        <f t="shared" si="110"/>
        <v>43040.782299999999</v>
      </c>
      <c r="D1176" s="21" t="str">
        <f t="shared" si="111"/>
        <v>vis</v>
      </c>
      <c r="E1176" s="51">
        <f>VLOOKUP(C1176,Active!C$21:E$974,3,FALSE)</f>
        <v>-602.00248892169179</v>
      </c>
      <c r="F1176" s="5" t="s">
        <v>1317</v>
      </c>
      <c r="G1176" s="21" t="str">
        <f t="shared" si="112"/>
        <v>43040.7823</v>
      </c>
      <c r="H1176" s="43">
        <f t="shared" si="113"/>
        <v>-602</v>
      </c>
      <c r="I1176" s="52" t="s">
        <v>3625</v>
      </c>
      <c r="J1176" s="53" t="s">
        <v>3626</v>
      </c>
      <c r="K1176" s="52">
        <v>-602</v>
      </c>
      <c r="L1176" s="52" t="s">
        <v>3495</v>
      </c>
      <c r="M1176" s="53" t="s">
        <v>105</v>
      </c>
      <c r="N1176" s="53"/>
      <c r="O1176" s="54" t="s">
        <v>2274</v>
      </c>
      <c r="P1176" s="54" t="s">
        <v>1173</v>
      </c>
    </row>
    <row r="1177" spans="1:16" ht="13.5" thickBot="1" x14ac:dyDescent="0.25">
      <c r="A1177" s="43" t="str">
        <f t="shared" si="108"/>
        <v> AOEB 4 </v>
      </c>
      <c r="B1177" s="5" t="str">
        <f t="shared" si="109"/>
        <v>I</v>
      </c>
      <c r="C1177" s="43">
        <f t="shared" si="110"/>
        <v>43070.699200000003</v>
      </c>
      <c r="D1177" s="21" t="str">
        <f t="shared" si="111"/>
        <v>vis</v>
      </c>
      <c r="E1177" s="51">
        <f>VLOOKUP(C1177,Active!C$21:E$974,3,FALSE)</f>
        <v>-590.00235655357449</v>
      </c>
      <c r="F1177" s="5" t="s">
        <v>1317</v>
      </c>
      <c r="G1177" s="21" t="str">
        <f t="shared" si="112"/>
        <v>43070.6992</v>
      </c>
      <c r="H1177" s="43">
        <f t="shared" si="113"/>
        <v>-590</v>
      </c>
      <c r="I1177" s="52" t="s">
        <v>3635</v>
      </c>
      <c r="J1177" s="53" t="s">
        <v>3636</v>
      </c>
      <c r="K1177" s="52">
        <v>-590</v>
      </c>
      <c r="L1177" s="52" t="s">
        <v>3482</v>
      </c>
      <c r="M1177" s="53" t="s">
        <v>105</v>
      </c>
      <c r="N1177" s="53"/>
      <c r="O1177" s="54" t="s">
        <v>2619</v>
      </c>
      <c r="P1177" s="54" t="s">
        <v>1084</v>
      </c>
    </row>
    <row r="1178" spans="1:16" ht="13.5" thickBot="1" x14ac:dyDescent="0.25">
      <c r="A1178" s="43" t="str">
        <f t="shared" si="108"/>
        <v> BBS 108 </v>
      </c>
      <c r="B1178" s="5" t="str">
        <f t="shared" si="109"/>
        <v>I</v>
      </c>
      <c r="C1178" s="43">
        <f t="shared" si="110"/>
        <v>43078.17</v>
      </c>
      <c r="D1178" s="21" t="str">
        <f t="shared" si="111"/>
        <v>vis</v>
      </c>
      <c r="E1178" s="51">
        <f>VLOOKUP(C1178,Active!C$21:E$974,3,FALSE)</f>
        <v>-587.00570285965352</v>
      </c>
      <c r="F1178" s="5" t="s">
        <v>1317</v>
      </c>
      <c r="G1178" s="21" t="str">
        <f t="shared" si="112"/>
        <v>43078.17</v>
      </c>
      <c r="H1178" s="43">
        <f t="shared" si="113"/>
        <v>-587</v>
      </c>
      <c r="I1178" s="52" t="s">
        <v>3637</v>
      </c>
      <c r="J1178" s="53" t="s">
        <v>3638</v>
      </c>
      <c r="K1178" s="52">
        <v>-587</v>
      </c>
      <c r="L1178" s="52" t="s">
        <v>3639</v>
      </c>
      <c r="M1178" s="53" t="s">
        <v>1496</v>
      </c>
      <c r="N1178" s="53"/>
      <c r="O1178" s="54" t="s">
        <v>2649</v>
      </c>
      <c r="P1178" s="54" t="s">
        <v>1173</v>
      </c>
    </row>
    <row r="1179" spans="1:16" ht="13.5" thickBot="1" x14ac:dyDescent="0.25">
      <c r="A1179" s="43" t="str">
        <f t="shared" si="108"/>
        <v> AOEB 4 </v>
      </c>
      <c r="B1179" s="5" t="str">
        <f t="shared" si="109"/>
        <v>I</v>
      </c>
      <c r="C1179" s="43">
        <f t="shared" si="110"/>
        <v>43078.186999999998</v>
      </c>
      <c r="D1179" s="21" t="str">
        <f t="shared" si="111"/>
        <v>vis</v>
      </c>
      <c r="E1179" s="51">
        <f>VLOOKUP(C1179,Active!C$21:E$974,3,FALSE)</f>
        <v>-586.99888389611601</v>
      </c>
      <c r="F1179" s="5" t="s">
        <v>1317</v>
      </c>
      <c r="G1179" s="21" t="str">
        <f t="shared" si="112"/>
        <v>43078.187</v>
      </c>
      <c r="H1179" s="43">
        <f t="shared" si="113"/>
        <v>-587</v>
      </c>
      <c r="I1179" s="52" t="s">
        <v>3641</v>
      </c>
      <c r="J1179" s="53" t="s">
        <v>3642</v>
      </c>
      <c r="K1179" s="52">
        <v>-587</v>
      </c>
      <c r="L1179" s="52" t="s">
        <v>223</v>
      </c>
      <c r="M1179" s="53" t="s">
        <v>1496</v>
      </c>
      <c r="N1179" s="53"/>
      <c r="O1179" s="54" t="s">
        <v>2619</v>
      </c>
      <c r="P1179" s="54" t="s">
        <v>1084</v>
      </c>
    </row>
    <row r="1180" spans="1:16" ht="13.5" thickBot="1" x14ac:dyDescent="0.25">
      <c r="A1180" s="43" t="str">
        <f t="shared" si="108"/>
        <v> AOEB 4 </v>
      </c>
      <c r="B1180" s="5" t="str">
        <f t="shared" si="109"/>
        <v>I</v>
      </c>
      <c r="C1180" s="43">
        <f t="shared" si="110"/>
        <v>43098.118999999999</v>
      </c>
      <c r="D1180" s="21" t="str">
        <f t="shared" si="111"/>
        <v>vis</v>
      </c>
      <c r="E1180" s="51">
        <f>VLOOKUP(C1180,Active!C$21:E$974,3,FALSE)</f>
        <v>-579.00384970603307</v>
      </c>
      <c r="F1180" s="5" t="s">
        <v>1317</v>
      </c>
      <c r="G1180" s="21" t="str">
        <f t="shared" si="112"/>
        <v>43098.119</v>
      </c>
      <c r="H1180" s="43">
        <f t="shared" si="113"/>
        <v>-579</v>
      </c>
      <c r="I1180" s="52" t="s">
        <v>3658</v>
      </c>
      <c r="J1180" s="53" t="s">
        <v>3659</v>
      </c>
      <c r="K1180" s="52">
        <v>-579</v>
      </c>
      <c r="L1180" s="52" t="s">
        <v>3221</v>
      </c>
      <c r="M1180" s="53" t="s">
        <v>1496</v>
      </c>
      <c r="N1180" s="53"/>
      <c r="O1180" s="54" t="s">
        <v>3434</v>
      </c>
      <c r="P1180" s="54" t="s">
        <v>1084</v>
      </c>
    </row>
    <row r="1181" spans="1:16" ht="13.5" thickBot="1" x14ac:dyDescent="0.25">
      <c r="A1181" s="43" t="str">
        <f t="shared" si="108"/>
        <v> AOEB 4 </v>
      </c>
      <c r="B1181" s="5" t="str">
        <f t="shared" si="109"/>
        <v>I</v>
      </c>
      <c r="C1181" s="43">
        <f t="shared" si="110"/>
        <v>43150.472999999998</v>
      </c>
      <c r="D1181" s="21" t="str">
        <f t="shared" si="111"/>
        <v>vis</v>
      </c>
      <c r="E1181" s="51">
        <f>VLOOKUP(C1181,Active!C$21:E$974,3,FALSE)</f>
        <v>-558.00384870324456</v>
      </c>
      <c r="F1181" s="5" t="s">
        <v>1317</v>
      </c>
      <c r="G1181" s="21" t="str">
        <f t="shared" si="112"/>
        <v>43150.473</v>
      </c>
      <c r="H1181" s="43">
        <f t="shared" si="113"/>
        <v>-558</v>
      </c>
      <c r="I1181" s="52" t="s">
        <v>3673</v>
      </c>
      <c r="J1181" s="53" t="s">
        <v>3674</v>
      </c>
      <c r="K1181" s="52">
        <v>-558</v>
      </c>
      <c r="L1181" s="52" t="s">
        <v>3221</v>
      </c>
      <c r="M1181" s="53" t="s">
        <v>1496</v>
      </c>
      <c r="N1181" s="53"/>
      <c r="O1181" s="54" t="s">
        <v>3434</v>
      </c>
      <c r="P1181" s="54" t="s">
        <v>1084</v>
      </c>
    </row>
    <row r="1182" spans="1:16" ht="13.5" thickBot="1" x14ac:dyDescent="0.25">
      <c r="A1182" s="43" t="str">
        <f t="shared" si="108"/>
        <v> AOEB 4 </v>
      </c>
      <c r="B1182" s="5" t="str">
        <f t="shared" si="109"/>
        <v>I</v>
      </c>
      <c r="C1182" s="43">
        <f t="shared" si="110"/>
        <v>43160.442999999999</v>
      </c>
      <c r="D1182" s="21" t="str">
        <f t="shared" si="111"/>
        <v>vis</v>
      </c>
      <c r="E1182" s="51">
        <f>VLOOKUP(C1182,Active!C$21:E$974,3,FALSE)</f>
        <v>-554.004727146194</v>
      </c>
      <c r="F1182" s="5" t="s">
        <v>1317</v>
      </c>
      <c r="G1182" s="21" t="str">
        <f t="shared" si="112"/>
        <v>43160.443</v>
      </c>
      <c r="H1182" s="43">
        <f t="shared" si="113"/>
        <v>-554</v>
      </c>
      <c r="I1182" s="52" t="s">
        <v>3675</v>
      </c>
      <c r="J1182" s="53" t="s">
        <v>3676</v>
      </c>
      <c r="K1182" s="52">
        <v>-554</v>
      </c>
      <c r="L1182" s="52" t="s">
        <v>261</v>
      </c>
      <c r="M1182" s="53" t="s">
        <v>1496</v>
      </c>
      <c r="N1182" s="53"/>
      <c r="O1182" s="54" t="s">
        <v>3434</v>
      </c>
      <c r="P1182" s="54" t="s">
        <v>1084</v>
      </c>
    </row>
    <row r="1183" spans="1:16" ht="13.5" thickBot="1" x14ac:dyDescent="0.25">
      <c r="A1183" s="43" t="str">
        <f t="shared" si="108"/>
        <v> AOEB 4 </v>
      </c>
      <c r="B1183" s="5" t="str">
        <f t="shared" si="109"/>
        <v>I</v>
      </c>
      <c r="C1183" s="43">
        <f t="shared" si="110"/>
        <v>43160.444000000003</v>
      </c>
      <c r="D1183" s="21" t="str">
        <f t="shared" si="111"/>
        <v>vis</v>
      </c>
      <c r="E1183" s="51">
        <f>VLOOKUP(C1183,Active!C$21:E$974,3,FALSE)</f>
        <v>-554.00432603069021</v>
      </c>
      <c r="F1183" s="5" t="s">
        <v>1317</v>
      </c>
      <c r="G1183" s="21" t="str">
        <f t="shared" si="112"/>
        <v>43160.444</v>
      </c>
      <c r="H1183" s="43">
        <f t="shared" si="113"/>
        <v>-554</v>
      </c>
      <c r="I1183" s="52" t="s">
        <v>3677</v>
      </c>
      <c r="J1183" s="53" t="s">
        <v>3678</v>
      </c>
      <c r="K1183" s="52">
        <v>-554</v>
      </c>
      <c r="L1183" s="52" t="s">
        <v>310</v>
      </c>
      <c r="M1183" s="53" t="s">
        <v>1496</v>
      </c>
      <c r="N1183" s="53"/>
      <c r="O1183" s="54" t="s">
        <v>2636</v>
      </c>
      <c r="P1183" s="54" t="s">
        <v>1084</v>
      </c>
    </row>
    <row r="1184" spans="1:16" ht="13.5" thickBot="1" x14ac:dyDescent="0.25">
      <c r="A1184" s="43" t="str">
        <f t="shared" si="108"/>
        <v> AOEB 4 </v>
      </c>
      <c r="B1184" s="5" t="str">
        <f t="shared" si="109"/>
        <v>I</v>
      </c>
      <c r="C1184" s="43">
        <f t="shared" si="110"/>
        <v>43165.436000000002</v>
      </c>
      <c r="D1184" s="21" t="str">
        <f t="shared" si="111"/>
        <v>vis</v>
      </c>
      <c r="E1184" s="51">
        <f>VLOOKUP(C1184,Active!C$21:E$974,3,FALSE)</f>
        <v>-552.00195744365033</v>
      </c>
      <c r="F1184" s="5" t="s">
        <v>1317</v>
      </c>
      <c r="G1184" s="21" t="str">
        <f t="shared" si="112"/>
        <v>43165.436</v>
      </c>
      <c r="H1184" s="43">
        <f t="shared" si="113"/>
        <v>-552</v>
      </c>
      <c r="I1184" s="52" t="s">
        <v>3680</v>
      </c>
      <c r="J1184" s="53" t="s">
        <v>3681</v>
      </c>
      <c r="K1184" s="52">
        <v>-552</v>
      </c>
      <c r="L1184" s="52" t="s">
        <v>3334</v>
      </c>
      <c r="M1184" s="53" t="s">
        <v>1496</v>
      </c>
      <c r="N1184" s="53"/>
      <c r="O1184" s="54" t="s">
        <v>2636</v>
      </c>
      <c r="P1184" s="54" t="s">
        <v>1084</v>
      </c>
    </row>
    <row r="1185" spans="1:16" ht="13.5" thickBot="1" x14ac:dyDescent="0.25">
      <c r="A1185" s="43" t="str">
        <f t="shared" si="108"/>
        <v>VSB 47 </v>
      </c>
      <c r="B1185" s="5" t="str">
        <f t="shared" si="109"/>
        <v>I</v>
      </c>
      <c r="C1185" s="43">
        <f t="shared" si="110"/>
        <v>43327.493000000002</v>
      </c>
      <c r="D1185" s="21" t="str">
        <f t="shared" si="111"/>
        <v>vis</v>
      </c>
      <c r="E1185" s="51">
        <f>VLOOKUP(C1185,Active!C$21:E$974,3,FALSE)</f>
        <v>-486.99838250173656</v>
      </c>
      <c r="F1185" s="5" t="s">
        <v>1317</v>
      </c>
      <c r="G1185" s="21" t="str">
        <f t="shared" si="112"/>
        <v>43327.493</v>
      </c>
      <c r="H1185" s="43">
        <f t="shared" si="113"/>
        <v>-487</v>
      </c>
      <c r="I1185" s="52" t="s">
        <v>3704</v>
      </c>
      <c r="J1185" s="53" t="s">
        <v>3705</v>
      </c>
      <c r="K1185" s="52">
        <v>-487</v>
      </c>
      <c r="L1185" s="52" t="s">
        <v>3252</v>
      </c>
      <c r="M1185" s="53" t="s">
        <v>1496</v>
      </c>
      <c r="N1185" s="53"/>
      <c r="O1185" s="54" t="s">
        <v>1164</v>
      </c>
      <c r="P1185" s="55" t="s">
        <v>301</v>
      </c>
    </row>
    <row r="1186" spans="1:16" ht="13.5" thickBot="1" x14ac:dyDescent="0.25">
      <c r="A1186" s="43" t="str">
        <f t="shared" si="108"/>
        <v> BBS 110 </v>
      </c>
      <c r="B1186" s="5" t="str">
        <f t="shared" si="109"/>
        <v>I</v>
      </c>
      <c r="C1186" s="43">
        <f t="shared" si="110"/>
        <v>43374.853999999999</v>
      </c>
      <c r="D1186" s="21" t="str">
        <f t="shared" si="111"/>
        <v>vis</v>
      </c>
      <c r="E1186" s="51">
        <f>VLOOKUP(C1186,Active!C$21:E$974,3,FALSE)</f>
        <v>-468.00115120149172</v>
      </c>
      <c r="F1186" s="5" t="s">
        <v>1317</v>
      </c>
      <c r="G1186" s="21" t="str">
        <f t="shared" si="112"/>
        <v>43374.8540</v>
      </c>
      <c r="H1186" s="43">
        <f t="shared" si="113"/>
        <v>-468</v>
      </c>
      <c r="I1186" s="52" t="s">
        <v>3716</v>
      </c>
      <c r="J1186" s="53" t="s">
        <v>3717</v>
      </c>
      <c r="K1186" s="52">
        <v>-468</v>
      </c>
      <c r="L1186" s="52" t="s">
        <v>3718</v>
      </c>
      <c r="M1186" s="53" t="s">
        <v>105</v>
      </c>
      <c r="N1186" s="53"/>
      <c r="O1186" s="54" t="s">
        <v>2649</v>
      </c>
      <c r="P1186" s="54" t="s">
        <v>1196</v>
      </c>
    </row>
    <row r="1187" spans="1:16" ht="13.5" thickBot="1" x14ac:dyDescent="0.25">
      <c r="A1187" s="43" t="str">
        <f t="shared" si="108"/>
        <v> BBS 111 </v>
      </c>
      <c r="B1187" s="5" t="str">
        <f t="shared" si="109"/>
        <v>I</v>
      </c>
      <c r="C1187" s="43">
        <f t="shared" si="110"/>
        <v>43399.782099999997</v>
      </c>
      <c r="D1187" s="21" t="str">
        <f t="shared" si="111"/>
        <v>vis</v>
      </c>
      <c r="E1187" s="51">
        <f>VLOOKUP(C1187,Active!C$21:E$974,3,FALSE)</f>
        <v>-458.00210385081056</v>
      </c>
      <c r="F1187" s="5" t="s">
        <v>1317</v>
      </c>
      <c r="G1187" s="21" t="str">
        <f t="shared" si="112"/>
        <v>43399.7821</v>
      </c>
      <c r="H1187" s="43">
        <f t="shared" si="113"/>
        <v>-458</v>
      </c>
      <c r="I1187" s="52" t="s">
        <v>3724</v>
      </c>
      <c r="J1187" s="53" t="s">
        <v>3725</v>
      </c>
      <c r="K1187" s="52">
        <v>-458</v>
      </c>
      <c r="L1187" s="52" t="s">
        <v>3726</v>
      </c>
      <c r="M1187" s="53" t="s">
        <v>105</v>
      </c>
      <c r="N1187" s="53"/>
      <c r="O1187" s="54" t="s">
        <v>2274</v>
      </c>
      <c r="P1187" s="54" t="s">
        <v>1199</v>
      </c>
    </row>
    <row r="1188" spans="1:16" ht="13.5" thickBot="1" x14ac:dyDescent="0.25">
      <c r="A1188" s="43" t="str">
        <f t="shared" si="108"/>
        <v> BBS 112 </v>
      </c>
      <c r="B1188" s="5" t="str">
        <f t="shared" si="109"/>
        <v>I</v>
      </c>
      <c r="C1188" s="43">
        <f t="shared" si="110"/>
        <v>43432.192999999999</v>
      </c>
      <c r="D1188" s="21" t="str">
        <f t="shared" si="111"/>
        <v>vis</v>
      </c>
      <c r="E1188" s="51">
        <f>VLOOKUP(C1188,Active!C$21:E$974,3,FALSE)</f>
        <v>-445.00158942017794</v>
      </c>
      <c r="F1188" s="5" t="s">
        <v>1317</v>
      </c>
      <c r="G1188" s="21" t="str">
        <f t="shared" si="112"/>
        <v>43432.193</v>
      </c>
      <c r="H1188" s="43">
        <f t="shared" si="113"/>
        <v>-445</v>
      </c>
      <c r="I1188" s="52" t="s">
        <v>3735</v>
      </c>
      <c r="J1188" s="53" t="s">
        <v>3736</v>
      </c>
      <c r="K1188" s="52">
        <v>-445</v>
      </c>
      <c r="L1188" s="52" t="s">
        <v>255</v>
      </c>
      <c r="M1188" s="53" t="s">
        <v>1496</v>
      </c>
      <c r="N1188" s="53"/>
      <c r="O1188" s="54" t="s">
        <v>2649</v>
      </c>
      <c r="P1188" s="54" t="s">
        <v>1203</v>
      </c>
    </row>
    <row r="1189" spans="1:16" ht="13.5" thickBot="1" x14ac:dyDescent="0.25">
      <c r="A1189" s="43" t="str">
        <f t="shared" si="108"/>
        <v>BAVM 99 </v>
      </c>
      <c r="B1189" s="5" t="str">
        <f t="shared" si="109"/>
        <v>I</v>
      </c>
      <c r="C1189" s="43">
        <f t="shared" si="110"/>
        <v>43509.487999999998</v>
      </c>
      <c r="D1189" s="21" t="str">
        <f t="shared" si="111"/>
        <v>vis</v>
      </c>
      <c r="E1189" s="51">
        <f>VLOOKUP(C1189,Active!C$21:E$974,3,FALSE)</f>
        <v>-413.99736667672909</v>
      </c>
      <c r="F1189" s="5" t="s">
        <v>1317</v>
      </c>
      <c r="G1189" s="21" t="str">
        <f t="shared" si="112"/>
        <v>43509.488</v>
      </c>
      <c r="H1189" s="43">
        <f t="shared" si="113"/>
        <v>-414</v>
      </c>
      <c r="I1189" s="52" t="s">
        <v>3748</v>
      </c>
      <c r="J1189" s="53" t="s">
        <v>3749</v>
      </c>
      <c r="K1189" s="52">
        <v>-414</v>
      </c>
      <c r="L1189" s="52" t="s">
        <v>3750</v>
      </c>
      <c r="M1189" s="53" t="s">
        <v>1496</v>
      </c>
      <c r="N1189" s="53" t="s">
        <v>1207</v>
      </c>
      <c r="O1189" s="54" t="s">
        <v>1208</v>
      </c>
      <c r="P1189" s="55" t="s">
        <v>1209</v>
      </c>
    </row>
    <row r="1190" spans="1:16" ht="13.5" thickBot="1" x14ac:dyDescent="0.25">
      <c r="A1190" s="43" t="str">
        <f t="shared" si="108"/>
        <v> AOEB 4 </v>
      </c>
      <c r="B1190" s="5" t="str">
        <f t="shared" si="109"/>
        <v>I</v>
      </c>
      <c r="C1190" s="43">
        <f t="shared" si="110"/>
        <v>43559.337</v>
      </c>
      <c r="D1190" s="21" t="str">
        <f t="shared" si="111"/>
        <v>vis</v>
      </c>
      <c r="E1190" s="51">
        <f>VLOOKUP(C1190,Active!C$21:E$974,3,FALSE)</f>
        <v>-394.00216000697975</v>
      </c>
      <c r="F1190" s="5" t="s">
        <v>1317</v>
      </c>
      <c r="G1190" s="21" t="str">
        <f t="shared" si="112"/>
        <v>43559.337</v>
      </c>
      <c r="H1190" s="43">
        <f t="shared" si="113"/>
        <v>-394</v>
      </c>
      <c r="I1190" s="52" t="s">
        <v>3762</v>
      </c>
      <c r="J1190" s="53" t="s">
        <v>3763</v>
      </c>
      <c r="K1190" s="52">
        <v>-394</v>
      </c>
      <c r="L1190" s="52" t="s">
        <v>3334</v>
      </c>
      <c r="M1190" s="53" t="s">
        <v>1496</v>
      </c>
      <c r="N1190" s="53"/>
      <c r="O1190" s="54" t="s">
        <v>2636</v>
      </c>
      <c r="P1190" s="54" t="s">
        <v>1084</v>
      </c>
    </row>
    <row r="1191" spans="1:16" ht="13.5" thickBot="1" x14ac:dyDescent="0.25">
      <c r="A1191" s="43" t="str">
        <f t="shared" si="108"/>
        <v>VSB 47 </v>
      </c>
      <c r="B1191" s="5" t="str">
        <f t="shared" si="109"/>
        <v>I</v>
      </c>
      <c r="C1191" s="43">
        <f t="shared" si="110"/>
        <v>43569.313000000002</v>
      </c>
      <c r="D1191" s="21" t="str">
        <f t="shared" si="111"/>
        <v>vis</v>
      </c>
      <c r="E1191" s="51">
        <f>VLOOKUP(C1191,Active!C$21:E$974,3,FALSE)</f>
        <v>-390.00063175691537</v>
      </c>
      <c r="F1191" s="5" t="s">
        <v>1317</v>
      </c>
      <c r="G1191" s="21" t="str">
        <f t="shared" si="112"/>
        <v>43569.313</v>
      </c>
      <c r="H1191" s="43">
        <f t="shared" si="113"/>
        <v>-390</v>
      </c>
      <c r="I1191" s="52" t="s">
        <v>3764</v>
      </c>
      <c r="J1191" s="53" t="s">
        <v>3765</v>
      </c>
      <c r="K1191" s="52">
        <v>-390</v>
      </c>
      <c r="L1191" s="52" t="s">
        <v>3601</v>
      </c>
      <c r="M1191" s="53" t="s">
        <v>1496</v>
      </c>
      <c r="N1191" s="53"/>
      <c r="O1191" s="54" t="s">
        <v>2745</v>
      </c>
      <c r="P1191" s="55" t="s">
        <v>301</v>
      </c>
    </row>
    <row r="1192" spans="1:16" ht="13.5" thickBot="1" x14ac:dyDescent="0.25">
      <c r="A1192" s="43" t="str">
        <f t="shared" si="108"/>
        <v> BBS 113 </v>
      </c>
      <c r="B1192" s="5" t="str">
        <f t="shared" si="109"/>
        <v>I</v>
      </c>
      <c r="C1192" s="43">
        <f t="shared" si="110"/>
        <v>43656.576999999997</v>
      </c>
      <c r="D1192" s="21" t="str">
        <f t="shared" si="111"/>
        <v>vis</v>
      </c>
      <c r="E1192" s="51">
        <f>VLOOKUP(C1192,Active!C$21:E$974,3,FALSE)</f>
        <v>-354.99768857191964</v>
      </c>
      <c r="F1192" s="5" t="s">
        <v>1317</v>
      </c>
      <c r="G1192" s="21" t="str">
        <f t="shared" si="112"/>
        <v>43656.577</v>
      </c>
      <c r="H1192" s="43">
        <f t="shared" si="113"/>
        <v>-355</v>
      </c>
      <c r="I1192" s="52" t="s">
        <v>3775</v>
      </c>
      <c r="J1192" s="53" t="s">
        <v>3776</v>
      </c>
      <c r="K1192" s="52">
        <v>-355</v>
      </c>
      <c r="L1192" s="52" t="s">
        <v>201</v>
      </c>
      <c r="M1192" s="53" t="s">
        <v>1496</v>
      </c>
      <c r="N1192" s="53"/>
      <c r="O1192" s="54" t="s">
        <v>2649</v>
      </c>
      <c r="P1192" s="54" t="s">
        <v>2749</v>
      </c>
    </row>
    <row r="1193" spans="1:16" ht="13.5" thickBot="1" x14ac:dyDescent="0.25">
      <c r="A1193" s="43" t="str">
        <f t="shared" si="108"/>
        <v> BBS 114 </v>
      </c>
      <c r="B1193" s="5" t="str">
        <f t="shared" si="109"/>
        <v>I</v>
      </c>
      <c r="C1193" s="43">
        <f t="shared" si="110"/>
        <v>43701.446000000004</v>
      </c>
      <c r="D1193" s="21" t="str">
        <f t="shared" si="111"/>
        <v>vis</v>
      </c>
      <c r="E1193" s="51">
        <f>VLOOKUP(C1193,Active!C$21:E$974,3,FALSE)</f>
        <v>-337.00003710318265</v>
      </c>
      <c r="F1193" s="5" t="s">
        <v>1317</v>
      </c>
      <c r="G1193" s="21" t="str">
        <f t="shared" si="112"/>
        <v>43701.446</v>
      </c>
      <c r="H1193" s="43">
        <f t="shared" si="113"/>
        <v>-337</v>
      </c>
      <c r="I1193" s="52" t="s">
        <v>3782</v>
      </c>
      <c r="J1193" s="53" t="s">
        <v>3783</v>
      </c>
      <c r="K1193" s="52">
        <v>-337</v>
      </c>
      <c r="L1193" s="52" t="s">
        <v>3591</v>
      </c>
      <c r="M1193" s="53" t="s">
        <v>1496</v>
      </c>
      <c r="N1193" s="53"/>
      <c r="O1193" s="54" t="s">
        <v>2649</v>
      </c>
      <c r="P1193" s="54" t="s">
        <v>2752</v>
      </c>
    </row>
    <row r="1194" spans="1:16" ht="13.5" thickBot="1" x14ac:dyDescent="0.25">
      <c r="A1194" s="43" t="str">
        <f t="shared" si="108"/>
        <v> AOEB 4 </v>
      </c>
      <c r="B1194" s="5" t="str">
        <f t="shared" si="109"/>
        <v>I</v>
      </c>
      <c r="C1194" s="43">
        <f t="shared" si="110"/>
        <v>43701.459000000003</v>
      </c>
      <c r="D1194" s="21" t="str">
        <f t="shared" si="111"/>
        <v>vis</v>
      </c>
      <c r="E1194" s="51">
        <f>VLOOKUP(C1194,Active!C$21:E$974,3,FALSE)</f>
        <v>-336.99482260165428</v>
      </c>
      <c r="F1194" s="5" t="s">
        <v>1317</v>
      </c>
      <c r="G1194" s="21" t="str">
        <f t="shared" si="112"/>
        <v>43701.459</v>
      </c>
      <c r="H1194" s="43">
        <f t="shared" si="113"/>
        <v>-337</v>
      </c>
      <c r="I1194" s="52" t="s">
        <v>3784</v>
      </c>
      <c r="J1194" s="53" t="s">
        <v>3785</v>
      </c>
      <c r="K1194" s="52">
        <v>-337</v>
      </c>
      <c r="L1194" s="52" t="s">
        <v>208</v>
      </c>
      <c r="M1194" s="53" t="s">
        <v>1496</v>
      </c>
      <c r="N1194" s="53"/>
      <c r="O1194" s="54" t="s">
        <v>3434</v>
      </c>
      <c r="P1194" s="54" t="s">
        <v>1084</v>
      </c>
    </row>
    <row r="1195" spans="1:16" ht="13.5" thickBot="1" x14ac:dyDescent="0.25">
      <c r="A1195" s="43" t="str">
        <f t="shared" si="108"/>
        <v> AOEB 7 </v>
      </c>
      <c r="B1195" s="5" t="str">
        <f t="shared" si="109"/>
        <v>I</v>
      </c>
      <c r="C1195" s="43">
        <f t="shared" si="110"/>
        <v>43721.381999999998</v>
      </c>
      <c r="D1195" s="21" t="str">
        <f t="shared" si="111"/>
        <v>vis</v>
      </c>
      <c r="E1195" s="51">
        <f>VLOOKUP(C1195,Active!C$21:E$974,3,FALSE)</f>
        <v>-329.00339845109352</v>
      </c>
      <c r="F1195" s="5" t="s">
        <v>1317</v>
      </c>
      <c r="G1195" s="21" t="str">
        <f t="shared" si="112"/>
        <v>43721.382</v>
      </c>
      <c r="H1195" s="43">
        <f t="shared" si="113"/>
        <v>-329</v>
      </c>
      <c r="I1195" s="52" t="s">
        <v>3793</v>
      </c>
      <c r="J1195" s="53" t="s">
        <v>3794</v>
      </c>
      <c r="K1195" s="52">
        <v>-329</v>
      </c>
      <c r="L1195" s="52" t="s">
        <v>3225</v>
      </c>
      <c r="M1195" s="53" t="s">
        <v>1496</v>
      </c>
      <c r="N1195" s="53"/>
      <c r="O1195" s="54" t="s">
        <v>2619</v>
      </c>
      <c r="P1195" s="54" t="s">
        <v>1131</v>
      </c>
    </row>
    <row r="1196" spans="1:16" ht="13.5" thickBot="1" x14ac:dyDescent="0.25">
      <c r="A1196" s="43" t="str">
        <f t="shared" si="108"/>
        <v> AOEB 4 </v>
      </c>
      <c r="B1196" s="5" t="str">
        <f t="shared" si="109"/>
        <v>I</v>
      </c>
      <c r="C1196" s="43">
        <f t="shared" si="110"/>
        <v>43726.355000000003</v>
      </c>
      <c r="D1196" s="21" t="str">
        <f t="shared" si="111"/>
        <v>vis</v>
      </c>
      <c r="E1196" s="51">
        <f>VLOOKUP(C1196,Active!C$21:E$974,3,FALSE)</f>
        <v>-327.00865105859282</v>
      </c>
      <c r="F1196" s="5" t="s">
        <v>1317</v>
      </c>
      <c r="G1196" s="21" t="str">
        <f t="shared" si="112"/>
        <v>43726.355</v>
      </c>
      <c r="H1196" s="43">
        <f t="shared" si="113"/>
        <v>-327</v>
      </c>
      <c r="I1196" s="52" t="s">
        <v>3796</v>
      </c>
      <c r="J1196" s="53" t="s">
        <v>3797</v>
      </c>
      <c r="K1196" s="52">
        <v>-327</v>
      </c>
      <c r="L1196" s="52" t="s">
        <v>2449</v>
      </c>
      <c r="M1196" s="53" t="s">
        <v>1496</v>
      </c>
      <c r="N1196" s="53"/>
      <c r="O1196" s="54" t="s">
        <v>3434</v>
      </c>
      <c r="P1196" s="54" t="s">
        <v>1084</v>
      </c>
    </row>
    <row r="1197" spans="1:16" ht="13.5" thickBot="1" x14ac:dyDescent="0.25">
      <c r="A1197" s="43" t="str">
        <f t="shared" si="108"/>
        <v> AOEB 4 </v>
      </c>
      <c r="B1197" s="5" t="str">
        <f t="shared" si="109"/>
        <v>I</v>
      </c>
      <c r="C1197" s="43">
        <f t="shared" si="110"/>
        <v>43900.896000000001</v>
      </c>
      <c r="D1197" s="21" t="str">
        <f t="shared" si="111"/>
        <v>vis</v>
      </c>
      <c r="E1197" s="51">
        <f>VLOOKUP(C1197,Active!C$21:E$974,3,FALSE)</f>
        <v>-256.99755018707009</v>
      </c>
      <c r="F1197" s="5" t="s">
        <v>1317</v>
      </c>
      <c r="G1197" s="21" t="str">
        <f t="shared" si="112"/>
        <v>43900.896</v>
      </c>
      <c r="H1197" s="43">
        <f t="shared" si="113"/>
        <v>-257</v>
      </c>
      <c r="I1197" s="52" t="s">
        <v>3828</v>
      </c>
      <c r="J1197" s="53" t="s">
        <v>3829</v>
      </c>
      <c r="K1197" s="52">
        <v>-257</v>
      </c>
      <c r="L1197" s="52" t="s">
        <v>201</v>
      </c>
      <c r="M1197" s="53" t="s">
        <v>1496</v>
      </c>
      <c r="N1197" s="53"/>
      <c r="O1197" s="54" t="s">
        <v>2764</v>
      </c>
      <c r="P1197" s="54" t="s">
        <v>1084</v>
      </c>
    </row>
    <row r="1198" spans="1:16" ht="13.5" thickBot="1" x14ac:dyDescent="0.25">
      <c r="A1198" s="43" t="str">
        <f t="shared" si="108"/>
        <v> AOEB 4 </v>
      </c>
      <c r="B1198" s="5" t="str">
        <f t="shared" si="109"/>
        <v>I</v>
      </c>
      <c r="C1198" s="43">
        <f t="shared" si="110"/>
        <v>44127.758699999998</v>
      </c>
      <c r="D1198" s="21" t="str">
        <f t="shared" si="111"/>
        <v>vis</v>
      </c>
      <c r="E1198" s="51">
        <f>VLOOKUP(C1198,Active!C$21:E$974,3,FALSE)</f>
        <v>-165.99940434347994</v>
      </c>
      <c r="F1198" s="5" t="s">
        <v>1317</v>
      </c>
      <c r="G1198" s="21" t="str">
        <f t="shared" si="112"/>
        <v>44127.7587</v>
      </c>
      <c r="H1198" s="43">
        <f t="shared" si="113"/>
        <v>-166</v>
      </c>
      <c r="I1198" s="52" t="s">
        <v>3888</v>
      </c>
      <c r="J1198" s="53" t="s">
        <v>3889</v>
      </c>
      <c r="K1198" s="52">
        <v>-166</v>
      </c>
      <c r="L1198" s="52" t="s">
        <v>3890</v>
      </c>
      <c r="M1198" s="53" t="s">
        <v>105</v>
      </c>
      <c r="N1198" s="53"/>
      <c r="O1198" s="54" t="s">
        <v>2764</v>
      </c>
      <c r="P1198" s="54" t="s">
        <v>1084</v>
      </c>
    </row>
    <row r="1199" spans="1:16" ht="13.5" thickBot="1" x14ac:dyDescent="0.25">
      <c r="A1199" s="43" t="str">
        <f t="shared" si="108"/>
        <v> BBS 122 </v>
      </c>
      <c r="B1199" s="5" t="str">
        <f t="shared" si="109"/>
        <v>I</v>
      </c>
      <c r="C1199" s="43">
        <f t="shared" si="110"/>
        <v>44404.495999999999</v>
      </c>
      <c r="D1199" s="21" t="str">
        <f t="shared" si="111"/>
        <v>vis</v>
      </c>
      <c r="E1199" s="51">
        <f>VLOOKUP(C1199,Active!C$21:E$974,3,FALSE)</f>
        <v>-54.995783273283436</v>
      </c>
      <c r="F1199" s="5" t="s">
        <v>1317</v>
      </c>
      <c r="G1199" s="21" t="str">
        <f t="shared" si="112"/>
        <v>44404.496</v>
      </c>
      <c r="H1199" s="43">
        <f t="shared" si="113"/>
        <v>-55</v>
      </c>
      <c r="I1199" s="52" t="s">
        <v>355</v>
      </c>
      <c r="J1199" s="53" t="s">
        <v>356</v>
      </c>
      <c r="K1199" s="52">
        <v>-55</v>
      </c>
      <c r="L1199" s="52" t="s">
        <v>357</v>
      </c>
      <c r="M1199" s="53" t="s">
        <v>1496</v>
      </c>
      <c r="N1199" s="53"/>
      <c r="O1199" s="54" t="s">
        <v>2771</v>
      </c>
      <c r="P1199" s="54" t="s">
        <v>2772</v>
      </c>
    </row>
    <row r="1200" spans="1:16" ht="13.5" thickBot="1" x14ac:dyDescent="0.25">
      <c r="A1200" s="43" t="str">
        <f t="shared" si="108"/>
        <v> BBS 122 </v>
      </c>
      <c r="B1200" s="5" t="str">
        <f t="shared" si="109"/>
        <v>I</v>
      </c>
      <c r="C1200" s="43">
        <f t="shared" si="110"/>
        <v>45117.502</v>
      </c>
      <c r="D1200" s="21" t="str">
        <f t="shared" si="111"/>
        <v>vis</v>
      </c>
      <c r="E1200" s="51" t="e">
        <f>VLOOKUP(C1200,Active!C$21:E$974,3,FALSE)</f>
        <v>#N/A</v>
      </c>
      <c r="F1200" s="5" t="s">
        <v>1317</v>
      </c>
      <c r="G1200" s="21" t="str">
        <f t="shared" si="112"/>
        <v>45117.502</v>
      </c>
      <c r="H1200" s="43">
        <f t="shared" si="113"/>
        <v>231</v>
      </c>
      <c r="I1200" s="52" t="s">
        <v>555</v>
      </c>
      <c r="J1200" s="53" t="s">
        <v>556</v>
      </c>
      <c r="K1200" s="52">
        <v>231</v>
      </c>
      <c r="L1200" s="52" t="s">
        <v>366</v>
      </c>
      <c r="M1200" s="53" t="s">
        <v>1496</v>
      </c>
      <c r="N1200" s="53"/>
      <c r="O1200" s="54" t="s">
        <v>2771</v>
      </c>
      <c r="P1200" s="54" t="s">
        <v>2772</v>
      </c>
    </row>
    <row r="1201" spans="1:16" ht="13.5" thickBot="1" x14ac:dyDescent="0.25">
      <c r="A1201" s="43" t="str">
        <f t="shared" si="108"/>
        <v> AOEB 7 </v>
      </c>
      <c r="B1201" s="5" t="str">
        <f t="shared" si="109"/>
        <v>I</v>
      </c>
      <c r="C1201" s="43">
        <f t="shared" si="110"/>
        <v>45122.491999999998</v>
      </c>
      <c r="D1201" s="21" t="str">
        <f t="shared" si="111"/>
        <v>vis</v>
      </c>
      <c r="E1201" s="51" t="e">
        <f>VLOOKUP(C1201,Active!C$21:E$974,3,FALSE)</f>
        <v>#N/A</v>
      </c>
      <c r="F1201" s="5" t="s">
        <v>1317</v>
      </c>
      <c r="G1201" s="21" t="str">
        <f t="shared" si="112"/>
        <v>45122.492</v>
      </c>
      <c r="H1201" s="43">
        <f t="shared" si="113"/>
        <v>233</v>
      </c>
      <c r="I1201" s="52" t="s">
        <v>560</v>
      </c>
      <c r="J1201" s="53" t="s">
        <v>561</v>
      </c>
      <c r="K1201" s="52">
        <v>233</v>
      </c>
      <c r="L1201" s="52" t="s">
        <v>3598</v>
      </c>
      <c r="M1201" s="53" t="s">
        <v>1496</v>
      </c>
      <c r="N1201" s="53"/>
      <c r="O1201" s="54" t="s">
        <v>2619</v>
      </c>
      <c r="P1201" s="54" t="s">
        <v>1131</v>
      </c>
    </row>
    <row r="1202" spans="1:16" ht="13.5" thickBot="1" x14ac:dyDescent="0.25">
      <c r="A1202" s="43" t="str">
        <f t="shared" si="108"/>
        <v> AOEB 7 </v>
      </c>
      <c r="B1202" s="5" t="str">
        <f t="shared" si="109"/>
        <v>I</v>
      </c>
      <c r="C1202" s="43">
        <f t="shared" si="110"/>
        <v>45172.347999999998</v>
      </c>
      <c r="D1202" s="21" t="str">
        <f t="shared" si="111"/>
        <v>vis</v>
      </c>
      <c r="E1202" s="51" t="e">
        <f>VLOOKUP(C1202,Active!C$21:E$974,3,FALSE)</f>
        <v>#N/A</v>
      </c>
      <c r="F1202" s="5" t="s">
        <v>1317</v>
      </c>
      <c r="G1202" s="21" t="str">
        <f t="shared" si="112"/>
        <v>45172.348</v>
      </c>
      <c r="H1202" s="43">
        <f t="shared" si="113"/>
        <v>253</v>
      </c>
      <c r="I1202" s="52" t="s">
        <v>564</v>
      </c>
      <c r="J1202" s="53" t="s">
        <v>565</v>
      </c>
      <c r="K1202" s="52">
        <v>253</v>
      </c>
      <c r="L1202" s="52" t="s">
        <v>3252</v>
      </c>
      <c r="M1202" s="53" t="s">
        <v>1496</v>
      </c>
      <c r="N1202" s="53"/>
      <c r="O1202" s="54" t="s">
        <v>3434</v>
      </c>
      <c r="P1202" s="54" t="s">
        <v>1131</v>
      </c>
    </row>
    <row r="1203" spans="1:16" ht="13.5" thickBot="1" x14ac:dyDescent="0.25">
      <c r="A1203" s="43" t="str">
        <f t="shared" si="108"/>
        <v> AOEB 7 </v>
      </c>
      <c r="B1203" s="5" t="str">
        <f t="shared" si="109"/>
        <v>I</v>
      </c>
      <c r="C1203" s="43">
        <f t="shared" si="110"/>
        <v>45264.595999999998</v>
      </c>
      <c r="D1203" s="21" t="str">
        <f t="shared" si="111"/>
        <v>vis</v>
      </c>
      <c r="E1203" s="51" t="e">
        <f>VLOOKUP(C1203,Active!C$21:E$974,3,FALSE)</f>
        <v>#N/A</v>
      </c>
      <c r="F1203" s="5" t="s">
        <v>1317</v>
      </c>
      <c r="G1203" s="21" t="str">
        <f t="shared" si="112"/>
        <v>45264.596</v>
      </c>
      <c r="H1203" s="43">
        <f t="shared" si="113"/>
        <v>290</v>
      </c>
      <c r="I1203" s="52" t="s">
        <v>584</v>
      </c>
      <c r="J1203" s="53" t="s">
        <v>585</v>
      </c>
      <c r="K1203" s="52">
        <v>290</v>
      </c>
      <c r="L1203" s="52" t="s">
        <v>3598</v>
      </c>
      <c r="M1203" s="53" t="s">
        <v>1496</v>
      </c>
      <c r="N1203" s="53"/>
      <c r="O1203" s="54" t="s">
        <v>2619</v>
      </c>
      <c r="P1203" s="54" t="s">
        <v>1131</v>
      </c>
    </row>
    <row r="1204" spans="1:16" ht="13.5" thickBot="1" x14ac:dyDescent="0.25">
      <c r="A1204" s="43" t="str">
        <f t="shared" si="108"/>
        <v>BAVM 122 </v>
      </c>
      <c r="B1204" s="5" t="str">
        <f t="shared" si="109"/>
        <v>I</v>
      </c>
      <c r="C1204" s="43">
        <f t="shared" si="110"/>
        <v>45279.548999999999</v>
      </c>
      <c r="D1204" s="21" t="str">
        <f t="shared" si="111"/>
        <v>vis</v>
      </c>
      <c r="E1204" s="51" t="e">
        <f>VLOOKUP(C1204,Active!C$21:E$974,3,FALSE)</f>
        <v>#N/A</v>
      </c>
      <c r="F1204" s="5" t="s">
        <v>1317</v>
      </c>
      <c r="G1204" s="21" t="str">
        <f t="shared" si="112"/>
        <v>45279.549</v>
      </c>
      <c r="H1204" s="43">
        <f t="shared" si="113"/>
        <v>296</v>
      </c>
      <c r="I1204" s="52" t="s">
        <v>586</v>
      </c>
      <c r="J1204" s="53" t="s">
        <v>587</v>
      </c>
      <c r="K1204" s="52">
        <v>296</v>
      </c>
      <c r="L1204" s="52" t="s">
        <v>3252</v>
      </c>
      <c r="M1204" s="53" t="s">
        <v>1496</v>
      </c>
      <c r="N1204" s="53"/>
      <c r="O1204" s="54" t="s">
        <v>2787</v>
      </c>
      <c r="P1204" s="55" t="s">
        <v>2788</v>
      </c>
    </row>
    <row r="1205" spans="1:16" ht="13.5" thickBot="1" x14ac:dyDescent="0.25">
      <c r="A1205" s="43" t="str">
        <f t="shared" si="108"/>
        <v>BAVM 122 </v>
      </c>
      <c r="B1205" s="5" t="str">
        <f t="shared" si="109"/>
        <v>I</v>
      </c>
      <c r="C1205" s="43">
        <f t="shared" si="110"/>
        <v>45354.347000000002</v>
      </c>
      <c r="D1205" s="21" t="str">
        <f t="shared" si="111"/>
        <v>vis</v>
      </c>
      <c r="E1205" s="51" t="e">
        <f>VLOOKUP(C1205,Active!C$21:E$974,3,FALSE)</f>
        <v>#N/A</v>
      </c>
      <c r="F1205" s="5" t="s">
        <v>1317</v>
      </c>
      <c r="G1205" s="21" t="str">
        <f t="shared" si="112"/>
        <v>45354.347</v>
      </c>
      <c r="H1205" s="43">
        <f t="shared" si="113"/>
        <v>326</v>
      </c>
      <c r="I1205" s="52" t="s">
        <v>600</v>
      </c>
      <c r="J1205" s="53" t="s">
        <v>601</v>
      </c>
      <c r="K1205" s="52">
        <v>326</v>
      </c>
      <c r="L1205" s="52" t="s">
        <v>94</v>
      </c>
      <c r="M1205" s="53" t="s">
        <v>1496</v>
      </c>
      <c r="N1205" s="53"/>
      <c r="O1205" s="54" t="s">
        <v>2792</v>
      </c>
      <c r="P1205" s="55" t="s">
        <v>2788</v>
      </c>
    </row>
    <row r="1206" spans="1:16" ht="13.5" thickBot="1" x14ac:dyDescent="0.25">
      <c r="A1206" s="43" t="str">
        <f t="shared" si="108"/>
        <v>IBVS 5361 </v>
      </c>
      <c r="B1206" s="5" t="str">
        <f t="shared" si="109"/>
        <v>I</v>
      </c>
      <c r="C1206" s="43">
        <f t="shared" si="110"/>
        <v>46241.8799</v>
      </c>
      <c r="D1206" s="21" t="str">
        <f t="shared" si="111"/>
        <v>vis</v>
      </c>
      <c r="E1206" s="51" t="e">
        <f>VLOOKUP(C1206,Active!C$21:E$974,3,FALSE)</f>
        <v>#N/A</v>
      </c>
      <c r="F1206" s="5" t="s">
        <v>1317</v>
      </c>
      <c r="G1206" s="21" t="str">
        <f t="shared" si="112"/>
        <v>46241.8799</v>
      </c>
      <c r="H1206" s="43">
        <f t="shared" si="113"/>
        <v>682</v>
      </c>
      <c r="I1206" s="52" t="s">
        <v>2311</v>
      </c>
      <c r="J1206" s="53" t="s">
        <v>2312</v>
      </c>
      <c r="K1206" s="52">
        <v>682</v>
      </c>
      <c r="L1206" s="52" t="s">
        <v>2313</v>
      </c>
      <c r="M1206" s="53" t="s">
        <v>105</v>
      </c>
      <c r="N1206" s="53" t="s">
        <v>106</v>
      </c>
      <c r="O1206" s="54" t="s">
        <v>2796</v>
      </c>
      <c r="P1206" s="55" t="s">
        <v>2797</v>
      </c>
    </row>
    <row r="1207" spans="1:16" ht="13.5" thickBot="1" x14ac:dyDescent="0.25">
      <c r="A1207" s="43" t="str">
        <f t="shared" si="108"/>
        <v> AOEB 7 </v>
      </c>
      <c r="B1207" s="5" t="str">
        <f t="shared" si="109"/>
        <v>I</v>
      </c>
      <c r="C1207" s="43">
        <f t="shared" si="110"/>
        <v>46291.742899999997</v>
      </c>
      <c r="D1207" s="21" t="str">
        <f t="shared" si="111"/>
        <v>vis</v>
      </c>
      <c r="E1207" s="51" t="e">
        <f>VLOOKUP(C1207,Active!C$21:E$974,3,FALSE)</f>
        <v>#N/A</v>
      </c>
      <c r="F1207" s="5" t="s">
        <v>1317</v>
      </c>
      <c r="G1207" s="21" t="str">
        <f t="shared" si="112"/>
        <v>46291.7429</v>
      </c>
      <c r="H1207" s="43">
        <f t="shared" si="113"/>
        <v>702</v>
      </c>
      <c r="I1207" s="52" t="s">
        <v>2321</v>
      </c>
      <c r="J1207" s="53" t="s">
        <v>2322</v>
      </c>
      <c r="K1207" s="52">
        <v>702</v>
      </c>
      <c r="L1207" s="52" t="s">
        <v>2323</v>
      </c>
      <c r="M1207" s="53" t="s">
        <v>105</v>
      </c>
      <c r="N1207" s="53"/>
      <c r="O1207" s="54" t="s">
        <v>3434</v>
      </c>
      <c r="P1207" s="54" t="s">
        <v>1131</v>
      </c>
    </row>
    <row r="1208" spans="1:16" ht="13.5" thickBot="1" x14ac:dyDescent="0.25">
      <c r="A1208" s="43" t="str">
        <f t="shared" si="108"/>
        <v> BBS 122 </v>
      </c>
      <c r="B1208" s="5" t="str">
        <f t="shared" si="109"/>
        <v>I</v>
      </c>
      <c r="C1208" s="43">
        <f t="shared" si="110"/>
        <v>47154.315999999999</v>
      </c>
      <c r="D1208" s="21" t="str">
        <f t="shared" si="111"/>
        <v>vis</v>
      </c>
      <c r="E1208" s="51" t="e">
        <f>VLOOKUP(C1208,Active!C$21:E$974,3,FALSE)</f>
        <v>#N/A</v>
      </c>
      <c r="F1208" s="5" t="s">
        <v>1317</v>
      </c>
      <c r="G1208" s="21" t="str">
        <f t="shared" si="112"/>
        <v>47154.316</v>
      </c>
      <c r="H1208" s="43">
        <f t="shared" si="113"/>
        <v>1048</v>
      </c>
      <c r="I1208" s="52" t="s">
        <v>2430</v>
      </c>
      <c r="J1208" s="53" t="s">
        <v>2431</v>
      </c>
      <c r="K1208" s="52">
        <v>1048</v>
      </c>
      <c r="L1208" s="52" t="s">
        <v>227</v>
      </c>
      <c r="M1208" s="53" t="s">
        <v>1496</v>
      </c>
      <c r="N1208" s="53"/>
      <c r="O1208" s="54" t="s">
        <v>2771</v>
      </c>
      <c r="P1208" s="54" t="s">
        <v>2772</v>
      </c>
    </row>
    <row r="1209" spans="1:16" ht="13.5" thickBot="1" x14ac:dyDescent="0.25">
      <c r="A1209" s="43" t="str">
        <f t="shared" si="108"/>
        <v> AOEB 7 </v>
      </c>
      <c r="B1209" s="5" t="str">
        <f t="shared" si="109"/>
        <v>I</v>
      </c>
      <c r="C1209" s="43">
        <f t="shared" si="110"/>
        <v>47862.39</v>
      </c>
      <c r="D1209" s="21" t="str">
        <f t="shared" si="111"/>
        <v>vis</v>
      </c>
      <c r="E1209" s="51" t="e">
        <f>VLOOKUP(C1209,Active!C$21:E$974,3,FALSE)</f>
        <v>#N/A</v>
      </c>
      <c r="F1209" s="5" t="s">
        <v>1317</v>
      </c>
      <c r="G1209" s="21" t="str">
        <f t="shared" si="112"/>
        <v>47862.390</v>
      </c>
      <c r="H1209" s="43">
        <f t="shared" si="113"/>
        <v>1332</v>
      </c>
      <c r="I1209" s="52" t="s">
        <v>1004</v>
      </c>
      <c r="J1209" s="53" t="s">
        <v>1005</v>
      </c>
      <c r="K1209" s="52">
        <v>1332</v>
      </c>
      <c r="L1209" s="52" t="s">
        <v>1006</v>
      </c>
      <c r="M1209" s="53" t="s">
        <v>1496</v>
      </c>
      <c r="N1209" s="53"/>
      <c r="O1209" s="54" t="s">
        <v>2619</v>
      </c>
      <c r="P1209" s="54" t="s">
        <v>1131</v>
      </c>
    </row>
    <row r="1210" spans="1:16" ht="13.5" thickBot="1" x14ac:dyDescent="0.25">
      <c r="A1210" s="43" t="str">
        <f t="shared" si="108"/>
        <v>IBVS 5361 </v>
      </c>
      <c r="B1210" s="5" t="str">
        <f t="shared" si="109"/>
        <v>I</v>
      </c>
      <c r="C1210" s="43">
        <f t="shared" si="110"/>
        <v>47882.33</v>
      </c>
      <c r="D1210" s="21" t="str">
        <f t="shared" si="111"/>
        <v>vis</v>
      </c>
      <c r="E1210" s="51" t="e">
        <f>VLOOKUP(C1210,Active!C$21:E$974,3,FALSE)</f>
        <v>#N/A</v>
      </c>
      <c r="F1210" s="5" t="s">
        <v>1317</v>
      </c>
      <c r="G1210" s="21" t="str">
        <f t="shared" si="112"/>
        <v>47882.330</v>
      </c>
      <c r="H1210" s="43">
        <f t="shared" si="113"/>
        <v>1340</v>
      </c>
      <c r="I1210" s="52" t="s">
        <v>1012</v>
      </c>
      <c r="J1210" s="53" t="s">
        <v>1013</v>
      </c>
      <c r="K1210" s="52">
        <v>1340</v>
      </c>
      <c r="L1210" s="52" t="s">
        <v>969</v>
      </c>
      <c r="M1210" s="53" t="s">
        <v>1496</v>
      </c>
      <c r="N1210" s="53" t="s">
        <v>106</v>
      </c>
      <c r="O1210" s="54" t="s">
        <v>2796</v>
      </c>
      <c r="P1210" s="55" t="s">
        <v>2797</v>
      </c>
    </row>
    <row r="1211" spans="1:16" ht="13.5" thickBot="1" x14ac:dyDescent="0.25">
      <c r="A1211" s="43" t="str">
        <f t="shared" si="108"/>
        <v>VSB 47 </v>
      </c>
      <c r="B1211" s="5" t="str">
        <f t="shared" si="109"/>
        <v>I</v>
      </c>
      <c r="C1211" s="43">
        <f t="shared" si="110"/>
        <v>49066.536999999997</v>
      </c>
      <c r="D1211" s="21" t="str">
        <f t="shared" si="111"/>
        <v>vis</v>
      </c>
      <c r="E1211" s="51" t="e">
        <f>VLOOKUP(C1211,Active!C$21:E$974,3,FALSE)</f>
        <v>#N/A</v>
      </c>
      <c r="F1211" s="5" t="s">
        <v>1317</v>
      </c>
      <c r="G1211" s="21" t="str">
        <f t="shared" si="112"/>
        <v>49066.537</v>
      </c>
      <c r="H1211" s="43">
        <f t="shared" si="113"/>
        <v>1815</v>
      </c>
      <c r="I1211" s="52" t="s">
        <v>1121</v>
      </c>
      <c r="J1211" s="53" t="s">
        <v>1122</v>
      </c>
      <c r="K1211" s="52">
        <v>1815</v>
      </c>
      <c r="L1211" s="52" t="s">
        <v>1020</v>
      </c>
      <c r="M1211" s="53" t="s">
        <v>1496</v>
      </c>
      <c r="N1211" s="53"/>
      <c r="O1211" s="54" t="s">
        <v>2812</v>
      </c>
      <c r="P1211" s="55" t="s">
        <v>301</v>
      </c>
    </row>
    <row r="1212" spans="1:16" ht="13.5" thickBot="1" x14ac:dyDescent="0.25">
      <c r="A1212" s="43" t="str">
        <f t="shared" si="108"/>
        <v> BRNO 32 </v>
      </c>
      <c r="B1212" s="5" t="str">
        <f t="shared" si="109"/>
        <v>I</v>
      </c>
      <c r="C1212" s="43">
        <f t="shared" si="110"/>
        <v>49580.095000000001</v>
      </c>
      <c r="D1212" s="21" t="str">
        <f t="shared" si="111"/>
        <v>vis</v>
      </c>
      <c r="E1212" s="51" t="e">
        <f>VLOOKUP(C1212,Active!C$21:E$974,3,FALSE)</f>
        <v>#N/A</v>
      </c>
      <c r="F1212" s="5" t="s">
        <v>1317</v>
      </c>
      <c r="G1212" s="21" t="str">
        <f t="shared" si="112"/>
        <v>49580.095</v>
      </c>
      <c r="H1212" s="43">
        <f t="shared" si="113"/>
        <v>2021</v>
      </c>
      <c r="I1212" s="52" t="s">
        <v>1151</v>
      </c>
      <c r="J1212" s="53" t="s">
        <v>1152</v>
      </c>
      <c r="K1212" s="52">
        <v>2021</v>
      </c>
      <c r="L1212" s="52" t="s">
        <v>969</v>
      </c>
      <c r="M1212" s="53" t="s">
        <v>1496</v>
      </c>
      <c r="N1212" s="53"/>
      <c r="O1212" s="54" t="s">
        <v>2816</v>
      </c>
      <c r="P1212" s="54" t="s">
        <v>2817</v>
      </c>
    </row>
    <row r="1213" spans="1:16" ht="13.5" thickBot="1" x14ac:dyDescent="0.25">
      <c r="A1213" s="43" t="str">
        <f t="shared" si="108"/>
        <v> BBS 122 </v>
      </c>
      <c r="B1213" s="5" t="str">
        <f t="shared" si="109"/>
        <v>I</v>
      </c>
      <c r="C1213" s="43">
        <f t="shared" si="110"/>
        <v>49580.112999999998</v>
      </c>
      <c r="D1213" s="21" t="str">
        <f t="shared" si="111"/>
        <v>vis</v>
      </c>
      <c r="E1213" s="51" t="e">
        <f>VLOOKUP(C1213,Active!C$21:E$974,3,FALSE)</f>
        <v>#N/A</v>
      </c>
      <c r="F1213" s="5" t="s">
        <v>1317</v>
      </c>
      <c r="G1213" s="21" t="str">
        <f t="shared" si="112"/>
        <v>49580.113</v>
      </c>
      <c r="H1213" s="43">
        <f t="shared" si="113"/>
        <v>2021</v>
      </c>
      <c r="I1213" s="52" t="s">
        <v>1154</v>
      </c>
      <c r="J1213" s="53" t="s">
        <v>1155</v>
      </c>
      <c r="K1213" s="52">
        <v>2021</v>
      </c>
      <c r="L1213" s="52" t="s">
        <v>1137</v>
      </c>
      <c r="M1213" s="53" t="s">
        <v>1496</v>
      </c>
      <c r="N1213" s="53"/>
      <c r="O1213" s="54" t="s">
        <v>2771</v>
      </c>
      <c r="P1213" s="54" t="s">
        <v>2772</v>
      </c>
    </row>
    <row r="1214" spans="1:16" ht="13.5" thickBot="1" x14ac:dyDescent="0.25">
      <c r="A1214" s="43" t="str">
        <f t="shared" si="108"/>
        <v> BBS 122 </v>
      </c>
      <c r="B1214" s="5" t="str">
        <f t="shared" si="109"/>
        <v>I</v>
      </c>
      <c r="C1214" s="43">
        <f t="shared" si="110"/>
        <v>49600.07</v>
      </c>
      <c r="D1214" s="21" t="str">
        <f t="shared" si="111"/>
        <v>vis</v>
      </c>
      <c r="E1214" s="51" t="e">
        <f>VLOOKUP(C1214,Active!C$21:E$974,3,FALSE)</f>
        <v>#N/A</v>
      </c>
      <c r="F1214" s="5" t="s">
        <v>1317</v>
      </c>
      <c r="G1214" s="21" t="str">
        <f t="shared" si="112"/>
        <v>49600.07</v>
      </c>
      <c r="H1214" s="43">
        <f t="shared" si="113"/>
        <v>2029</v>
      </c>
      <c r="I1214" s="52" t="s">
        <v>1161</v>
      </c>
      <c r="J1214" s="53" t="s">
        <v>1162</v>
      </c>
      <c r="K1214" s="52">
        <v>2029</v>
      </c>
      <c r="L1214" s="52" t="s">
        <v>1163</v>
      </c>
      <c r="M1214" s="53" t="s">
        <v>1496</v>
      </c>
      <c r="N1214" s="53"/>
      <c r="O1214" s="54" t="s">
        <v>2771</v>
      </c>
      <c r="P1214" s="54" t="s">
        <v>2772</v>
      </c>
    </row>
    <row r="1215" spans="1:16" ht="13.5" thickBot="1" x14ac:dyDescent="0.25">
      <c r="A1215" s="43" t="str">
        <f t="shared" si="108"/>
        <v> BBS 122 </v>
      </c>
      <c r="B1215" s="5" t="str">
        <f t="shared" si="109"/>
        <v>I</v>
      </c>
      <c r="C1215" s="43">
        <f t="shared" si="110"/>
        <v>49969.042000000001</v>
      </c>
      <c r="D1215" s="21" t="str">
        <f t="shared" si="111"/>
        <v>vis</v>
      </c>
      <c r="E1215" s="51" t="e">
        <f>VLOOKUP(C1215,Active!C$21:E$974,3,FALSE)</f>
        <v>#N/A</v>
      </c>
      <c r="F1215" s="5" t="s">
        <v>1317</v>
      </c>
      <c r="G1215" s="21" t="str">
        <f t="shared" si="112"/>
        <v>49969.042</v>
      </c>
      <c r="H1215" s="43">
        <f t="shared" si="113"/>
        <v>2177</v>
      </c>
      <c r="I1215" s="52" t="s">
        <v>1192</v>
      </c>
      <c r="J1215" s="53" t="s">
        <v>1193</v>
      </c>
      <c r="K1215" s="52">
        <v>2177</v>
      </c>
      <c r="L1215" s="52" t="s">
        <v>1070</v>
      </c>
      <c r="M1215" s="53" t="s">
        <v>1496</v>
      </c>
      <c r="N1215" s="53"/>
      <c r="O1215" s="54" t="s">
        <v>2771</v>
      </c>
      <c r="P1215" s="54" t="s">
        <v>2772</v>
      </c>
    </row>
    <row r="1216" spans="1:16" ht="13.5" thickBot="1" x14ac:dyDescent="0.25">
      <c r="A1216" s="43" t="str">
        <f t="shared" si="108"/>
        <v> AOEB 7 </v>
      </c>
      <c r="B1216" s="5" t="str">
        <f t="shared" si="109"/>
        <v>I</v>
      </c>
      <c r="C1216" s="43">
        <f t="shared" si="110"/>
        <v>50298.15</v>
      </c>
      <c r="D1216" s="21" t="str">
        <f t="shared" si="111"/>
        <v>vis</v>
      </c>
      <c r="E1216" s="51" t="e">
        <f>VLOOKUP(C1216,Active!C$21:E$974,3,FALSE)</f>
        <v>#N/A</v>
      </c>
      <c r="F1216" s="5" t="s">
        <v>1317</v>
      </c>
      <c r="G1216" s="21" t="str">
        <f t="shared" si="112"/>
        <v>50298.15</v>
      </c>
      <c r="H1216" s="43">
        <f t="shared" si="113"/>
        <v>2309</v>
      </c>
      <c r="I1216" s="52" t="s">
        <v>2742</v>
      </c>
      <c r="J1216" s="53" t="s">
        <v>2743</v>
      </c>
      <c r="K1216" s="52">
        <v>2309</v>
      </c>
      <c r="L1216" s="52" t="s">
        <v>2744</v>
      </c>
      <c r="M1216" s="53" t="s">
        <v>1496</v>
      </c>
      <c r="N1216" s="53"/>
      <c r="O1216" s="54" t="s">
        <v>2619</v>
      </c>
      <c r="P1216" s="54" t="s">
        <v>1131</v>
      </c>
    </row>
    <row r="1217" spans="1:16" ht="13.5" thickBot="1" x14ac:dyDescent="0.25">
      <c r="A1217" s="43" t="str">
        <f t="shared" si="108"/>
        <v> AOEB 7 </v>
      </c>
      <c r="B1217" s="5" t="str">
        <f t="shared" si="109"/>
        <v>I</v>
      </c>
      <c r="C1217" s="43">
        <f t="shared" si="110"/>
        <v>50579.853000000003</v>
      </c>
      <c r="D1217" s="21" t="str">
        <f t="shared" si="111"/>
        <v>vis</v>
      </c>
      <c r="E1217" s="51" t="e">
        <f>VLOOKUP(C1217,Active!C$21:E$974,3,FALSE)</f>
        <v>#N/A</v>
      </c>
      <c r="F1217" s="5" t="s">
        <v>1317</v>
      </c>
      <c r="G1217" s="21" t="str">
        <f t="shared" si="112"/>
        <v>50579.853</v>
      </c>
      <c r="H1217" s="43">
        <f t="shared" si="113"/>
        <v>2422</v>
      </c>
      <c r="I1217" s="52" t="s">
        <v>2755</v>
      </c>
      <c r="J1217" s="53" t="s">
        <v>2756</v>
      </c>
      <c r="K1217" s="52">
        <v>2422</v>
      </c>
      <c r="L1217" s="52" t="s">
        <v>2757</v>
      </c>
      <c r="M1217" s="53" t="s">
        <v>1496</v>
      </c>
      <c r="N1217" s="53"/>
      <c r="O1217" s="54" t="s">
        <v>3434</v>
      </c>
      <c r="P1217" s="54" t="s">
        <v>1131</v>
      </c>
    </row>
    <row r="1218" spans="1:16" ht="13.5" thickBot="1" x14ac:dyDescent="0.25">
      <c r="A1218" s="43" t="str">
        <f t="shared" si="108"/>
        <v> AOEB 7 </v>
      </c>
      <c r="B1218" s="5" t="str">
        <f t="shared" si="109"/>
        <v>I</v>
      </c>
      <c r="C1218" s="43">
        <f t="shared" si="110"/>
        <v>50871.538999999997</v>
      </c>
      <c r="D1218" s="21" t="str">
        <f t="shared" si="111"/>
        <v>vis</v>
      </c>
      <c r="E1218" s="51" t="e">
        <f>VLOOKUP(C1218,Active!C$21:E$974,3,FALSE)</f>
        <v>#N/A</v>
      </c>
      <c r="F1218" s="5" t="s">
        <v>1317</v>
      </c>
      <c r="G1218" s="21" t="str">
        <f t="shared" si="112"/>
        <v>50871.539</v>
      </c>
      <c r="H1218" s="43">
        <f t="shared" si="113"/>
        <v>2539</v>
      </c>
      <c r="I1218" s="52" t="s">
        <v>2768</v>
      </c>
      <c r="J1218" s="53" t="s">
        <v>2769</v>
      </c>
      <c r="K1218" s="52">
        <v>2539</v>
      </c>
      <c r="L1218" s="52" t="s">
        <v>2770</v>
      </c>
      <c r="M1218" s="53" t="s">
        <v>1496</v>
      </c>
      <c r="N1218" s="53"/>
      <c r="O1218" s="54" t="s">
        <v>2636</v>
      </c>
      <c r="P1218" s="54" t="s">
        <v>1131</v>
      </c>
    </row>
    <row r="1219" spans="1:16" ht="13.5" thickBot="1" x14ac:dyDescent="0.25">
      <c r="A1219" s="43" t="str">
        <f t="shared" si="108"/>
        <v> BBS 123 </v>
      </c>
      <c r="B1219" s="5" t="str">
        <f t="shared" si="109"/>
        <v>I</v>
      </c>
      <c r="C1219" s="43">
        <f t="shared" si="110"/>
        <v>50906.446000000004</v>
      </c>
      <c r="D1219" s="21" t="str">
        <f t="shared" si="111"/>
        <v>vis</v>
      </c>
      <c r="E1219" s="51" t="e">
        <f>VLOOKUP(C1219,Active!C$21:E$974,3,FALSE)</f>
        <v>#N/A</v>
      </c>
      <c r="F1219" s="5" t="s">
        <v>1317</v>
      </c>
      <c r="G1219" s="21" t="str">
        <f t="shared" si="112"/>
        <v>50906.446</v>
      </c>
      <c r="H1219" s="43">
        <f t="shared" si="113"/>
        <v>2553</v>
      </c>
      <c r="I1219" s="52" t="s">
        <v>2773</v>
      </c>
      <c r="J1219" s="53" t="s">
        <v>2774</v>
      </c>
      <c r="K1219" s="52">
        <v>2553</v>
      </c>
      <c r="L1219" s="52" t="s">
        <v>2763</v>
      </c>
      <c r="M1219" s="53" t="s">
        <v>1496</v>
      </c>
      <c r="N1219" s="53"/>
      <c r="O1219" s="54" t="s">
        <v>2771</v>
      </c>
      <c r="P1219" s="54" t="s">
        <v>2837</v>
      </c>
    </row>
    <row r="1220" spans="1:16" ht="13.5" thickBot="1" x14ac:dyDescent="0.25">
      <c r="A1220" s="43" t="str">
        <f t="shared" si="108"/>
        <v> BBS 123 </v>
      </c>
      <c r="B1220" s="5" t="str">
        <f t="shared" si="109"/>
        <v>I</v>
      </c>
      <c r="C1220" s="43">
        <f t="shared" si="110"/>
        <v>50938.86</v>
      </c>
      <c r="D1220" s="21" t="str">
        <f t="shared" si="111"/>
        <v>vis</v>
      </c>
      <c r="E1220" s="51" t="e">
        <f>VLOOKUP(C1220,Active!C$21:E$974,3,FALSE)</f>
        <v>#N/A</v>
      </c>
      <c r="F1220" s="5" t="s">
        <v>1317</v>
      </c>
      <c r="G1220" s="21" t="str">
        <f t="shared" si="112"/>
        <v>50938.860</v>
      </c>
      <c r="H1220" s="43">
        <f t="shared" si="113"/>
        <v>2566</v>
      </c>
      <c r="I1220" s="52" t="s">
        <v>2775</v>
      </c>
      <c r="J1220" s="53" t="s">
        <v>2776</v>
      </c>
      <c r="K1220" s="52">
        <v>2566</v>
      </c>
      <c r="L1220" s="52" t="s">
        <v>2777</v>
      </c>
      <c r="M1220" s="53" t="s">
        <v>1496</v>
      </c>
      <c r="N1220" s="53"/>
      <c r="O1220" s="54" t="s">
        <v>2771</v>
      </c>
      <c r="P1220" s="54" t="s">
        <v>2837</v>
      </c>
    </row>
    <row r="1221" spans="1:16" ht="13.5" thickBot="1" x14ac:dyDescent="0.25">
      <c r="A1221" s="43" t="str">
        <f t="shared" si="108"/>
        <v> BBS 123 </v>
      </c>
      <c r="B1221" s="5" t="str">
        <f t="shared" si="109"/>
        <v>I</v>
      </c>
      <c r="C1221" s="43">
        <f t="shared" si="110"/>
        <v>50963.78</v>
      </c>
      <c r="D1221" s="21" t="str">
        <f t="shared" si="111"/>
        <v>vis</v>
      </c>
      <c r="E1221" s="51" t="e">
        <f>VLOOKUP(C1221,Active!C$21:E$974,3,FALSE)</f>
        <v>#N/A</v>
      </c>
      <c r="F1221" s="5" t="s">
        <v>1317</v>
      </c>
      <c r="G1221" s="21" t="str">
        <f t="shared" si="112"/>
        <v>50963.780</v>
      </c>
      <c r="H1221" s="43">
        <f t="shared" si="113"/>
        <v>2576</v>
      </c>
      <c r="I1221" s="52" t="s">
        <v>2778</v>
      </c>
      <c r="J1221" s="53" t="s">
        <v>2779</v>
      </c>
      <c r="K1221" s="52">
        <v>2576</v>
      </c>
      <c r="L1221" s="52" t="s">
        <v>2780</v>
      </c>
      <c r="M1221" s="53" t="s">
        <v>1496</v>
      </c>
      <c r="N1221" s="53"/>
      <c r="O1221" s="54" t="s">
        <v>2771</v>
      </c>
      <c r="P1221" s="54" t="s">
        <v>2837</v>
      </c>
    </row>
    <row r="1222" spans="1:16" ht="13.5" thickBot="1" x14ac:dyDescent="0.25">
      <c r="A1222" s="43" t="str">
        <f t="shared" si="108"/>
        <v> AOEB 7 </v>
      </c>
      <c r="B1222" s="5" t="str">
        <f t="shared" si="109"/>
        <v>I</v>
      </c>
      <c r="C1222" s="43">
        <f t="shared" si="110"/>
        <v>50988.714999999997</v>
      </c>
      <c r="D1222" s="21" t="str">
        <f t="shared" si="111"/>
        <v>vis</v>
      </c>
      <c r="E1222" s="51" t="e">
        <f>VLOOKUP(C1222,Active!C$21:E$974,3,FALSE)</f>
        <v>#N/A</v>
      </c>
      <c r="F1222" s="5" t="s">
        <v>1317</v>
      </c>
      <c r="G1222" s="21" t="str">
        <f t="shared" si="112"/>
        <v>50988.715</v>
      </c>
      <c r="H1222" s="43">
        <f t="shared" si="113"/>
        <v>2586</v>
      </c>
      <c r="I1222" s="52" t="s">
        <v>2781</v>
      </c>
      <c r="J1222" s="53" t="s">
        <v>2782</v>
      </c>
      <c r="K1222" s="52">
        <v>2586</v>
      </c>
      <c r="L1222" s="52" t="s">
        <v>2783</v>
      </c>
      <c r="M1222" s="53" t="s">
        <v>1496</v>
      </c>
      <c r="N1222" s="53"/>
      <c r="O1222" s="54" t="s">
        <v>2619</v>
      </c>
      <c r="P1222" s="54" t="s">
        <v>1131</v>
      </c>
    </row>
    <row r="1223" spans="1:16" ht="13.5" thickBot="1" x14ac:dyDescent="0.25">
      <c r="A1223" s="43" t="str">
        <f t="shared" si="108"/>
        <v>BAVM 143 </v>
      </c>
      <c r="B1223" s="5" t="str">
        <f t="shared" si="109"/>
        <v>I</v>
      </c>
      <c r="C1223" s="43">
        <f t="shared" si="110"/>
        <v>51123.353000000003</v>
      </c>
      <c r="D1223" s="21" t="str">
        <f t="shared" si="111"/>
        <v>vis</v>
      </c>
      <c r="E1223" s="51" t="e">
        <f>VLOOKUP(C1223,Active!C$21:E$974,3,FALSE)</f>
        <v>#N/A</v>
      </c>
      <c r="F1223" s="5" t="s">
        <v>1317</v>
      </c>
      <c r="G1223" s="21" t="str">
        <f t="shared" si="112"/>
        <v>51123.353</v>
      </c>
      <c r="H1223" s="43">
        <f t="shared" si="113"/>
        <v>2640</v>
      </c>
      <c r="I1223" s="52" t="s">
        <v>2784</v>
      </c>
      <c r="J1223" s="53" t="s">
        <v>2785</v>
      </c>
      <c r="K1223" s="52">
        <v>2640</v>
      </c>
      <c r="L1223" s="52" t="s">
        <v>2786</v>
      </c>
      <c r="M1223" s="53" t="s">
        <v>1496</v>
      </c>
      <c r="N1223" s="53"/>
      <c r="O1223" s="54" t="s">
        <v>2792</v>
      </c>
      <c r="P1223" s="55" t="s">
        <v>2849</v>
      </c>
    </row>
    <row r="1224" spans="1:16" ht="13.5" thickBot="1" x14ac:dyDescent="0.25">
      <c r="A1224" s="43" t="str">
        <f t="shared" si="108"/>
        <v>BAVM 152 </v>
      </c>
      <c r="B1224" s="5" t="str">
        <f t="shared" si="109"/>
        <v>I</v>
      </c>
      <c r="C1224" s="43">
        <f t="shared" si="110"/>
        <v>51123.368999999999</v>
      </c>
      <c r="D1224" s="21" t="str">
        <f t="shared" si="111"/>
        <v>vis</v>
      </c>
      <c r="E1224" s="51" t="e">
        <f>VLOOKUP(C1224,Active!C$21:E$974,3,FALSE)</f>
        <v>#N/A</v>
      </c>
      <c r="F1224" s="5" t="s">
        <v>1317</v>
      </c>
      <c r="G1224" s="21" t="str">
        <f t="shared" si="112"/>
        <v>51123.369</v>
      </c>
      <c r="H1224" s="43">
        <f t="shared" si="113"/>
        <v>2640</v>
      </c>
      <c r="I1224" s="52" t="s">
        <v>2789</v>
      </c>
      <c r="J1224" s="53" t="s">
        <v>2790</v>
      </c>
      <c r="K1224" s="52">
        <v>2640</v>
      </c>
      <c r="L1224" s="52" t="s">
        <v>2791</v>
      </c>
      <c r="M1224" s="53" t="s">
        <v>1496</v>
      </c>
      <c r="N1224" s="53" t="s">
        <v>1207</v>
      </c>
      <c r="O1224" s="54" t="s">
        <v>2853</v>
      </c>
      <c r="P1224" s="55" t="s">
        <v>2854</v>
      </c>
    </row>
    <row r="1225" spans="1:16" ht="13.5" thickBot="1" x14ac:dyDescent="0.25">
      <c r="A1225" s="43" t="str">
        <f t="shared" si="108"/>
        <v>BAVM 143 </v>
      </c>
      <c r="B1225" s="5" t="str">
        <f t="shared" si="109"/>
        <v>I</v>
      </c>
      <c r="C1225" s="43">
        <f t="shared" si="110"/>
        <v>51160.737999999998</v>
      </c>
      <c r="D1225" s="21" t="str">
        <f t="shared" si="111"/>
        <v>vis</v>
      </c>
      <c r="E1225" s="51" t="e">
        <f>VLOOKUP(C1225,Active!C$21:E$974,3,FALSE)</f>
        <v>#N/A</v>
      </c>
      <c r="F1225" s="5" t="s">
        <v>1317</v>
      </c>
      <c r="G1225" s="21" t="str">
        <f t="shared" si="112"/>
        <v>51160.738</v>
      </c>
      <c r="H1225" s="43">
        <f t="shared" si="113"/>
        <v>2655</v>
      </c>
      <c r="I1225" s="52" t="s">
        <v>2798</v>
      </c>
      <c r="J1225" s="53" t="s">
        <v>2799</v>
      </c>
      <c r="K1225" s="52">
        <v>2655</v>
      </c>
      <c r="L1225" s="52" t="s">
        <v>114</v>
      </c>
      <c r="M1225" s="53" t="s">
        <v>1496</v>
      </c>
      <c r="N1225" s="53"/>
      <c r="O1225" s="54" t="s">
        <v>2787</v>
      </c>
      <c r="P1225" s="55" t="s">
        <v>2849</v>
      </c>
    </row>
    <row r="1226" spans="1:16" ht="13.5" thickBot="1" x14ac:dyDescent="0.25">
      <c r="A1226" s="43" t="str">
        <f t="shared" si="108"/>
        <v>BAVM 143 </v>
      </c>
      <c r="B1226" s="5" t="str">
        <f t="shared" si="109"/>
        <v>I</v>
      </c>
      <c r="C1226" s="43">
        <f t="shared" si="110"/>
        <v>51250.493000000002</v>
      </c>
      <c r="D1226" s="21" t="str">
        <f t="shared" si="111"/>
        <v>vis</v>
      </c>
      <c r="E1226" s="51" t="e">
        <f>VLOOKUP(C1226,Active!C$21:E$974,3,FALSE)</f>
        <v>#N/A</v>
      </c>
      <c r="F1226" s="5" t="s">
        <v>1317</v>
      </c>
      <c r="G1226" s="21" t="str">
        <f t="shared" si="112"/>
        <v>51250.493</v>
      </c>
      <c r="H1226" s="43">
        <f t="shared" si="113"/>
        <v>2691</v>
      </c>
      <c r="I1226" s="52" t="s">
        <v>2800</v>
      </c>
      <c r="J1226" s="53" t="s">
        <v>2801</v>
      </c>
      <c r="K1226" s="52">
        <v>2691</v>
      </c>
      <c r="L1226" s="52" t="s">
        <v>2802</v>
      </c>
      <c r="M1226" s="53" t="s">
        <v>1496</v>
      </c>
      <c r="N1226" s="53"/>
      <c r="O1226" s="54" t="s">
        <v>2792</v>
      </c>
      <c r="P1226" s="55" t="s">
        <v>2849</v>
      </c>
    </row>
    <row r="1227" spans="1:16" ht="13.5" thickBot="1" x14ac:dyDescent="0.25">
      <c r="A1227" s="43" t="str">
        <f t="shared" ref="A1227:A1283" si="114">P1227</f>
        <v> AOEB 7 </v>
      </c>
      <c r="B1227" s="5" t="str">
        <f t="shared" ref="B1227:B1283" si="115">IF(H1227=INT(H1227),"I","II")</f>
        <v>I</v>
      </c>
      <c r="C1227" s="43">
        <f t="shared" ref="C1227:C1283" si="116">1*G1227</f>
        <v>51347.722999999998</v>
      </c>
      <c r="D1227" s="21" t="str">
        <f t="shared" ref="D1227:D1283" si="117">VLOOKUP(F1227,I$1:J$5,2,FALSE)</f>
        <v>vis</v>
      </c>
      <c r="E1227" s="51" t="e">
        <f>VLOOKUP(C1227,Active!C$21:E$974,3,FALSE)</f>
        <v>#N/A</v>
      </c>
      <c r="F1227" s="5" t="s">
        <v>1317</v>
      </c>
      <c r="G1227" s="21" t="str">
        <f t="shared" ref="G1227:G1283" si="118">MID(I1227,3,LEN(I1227)-3)</f>
        <v>51347.723</v>
      </c>
      <c r="H1227" s="43">
        <f t="shared" ref="H1227:H1283" si="119">1*K1227</f>
        <v>2730</v>
      </c>
      <c r="I1227" s="52" t="s">
        <v>2803</v>
      </c>
      <c r="J1227" s="53" t="s">
        <v>2804</v>
      </c>
      <c r="K1227" s="52">
        <v>2730</v>
      </c>
      <c r="L1227" s="52" t="s">
        <v>2805</v>
      </c>
      <c r="M1227" s="53" t="s">
        <v>1496</v>
      </c>
      <c r="N1227" s="53"/>
      <c r="O1227" s="54" t="s">
        <v>2863</v>
      </c>
      <c r="P1227" s="54" t="s">
        <v>1131</v>
      </c>
    </row>
    <row r="1228" spans="1:16" ht="13.5" thickBot="1" x14ac:dyDescent="0.25">
      <c r="A1228" s="43" t="str">
        <f t="shared" si="114"/>
        <v>BAVM 143 </v>
      </c>
      <c r="B1228" s="5" t="str">
        <f t="shared" si="115"/>
        <v>I</v>
      </c>
      <c r="C1228" s="43">
        <f t="shared" si="116"/>
        <v>51385.133000000002</v>
      </c>
      <c r="D1228" s="21" t="str">
        <f t="shared" si="117"/>
        <v>vis</v>
      </c>
      <c r="E1228" s="51" t="e">
        <f>VLOOKUP(C1228,Active!C$21:E$974,3,FALSE)</f>
        <v>#N/A</v>
      </c>
      <c r="F1228" s="5" t="s">
        <v>1317</v>
      </c>
      <c r="G1228" s="21" t="str">
        <f t="shared" si="118"/>
        <v>51385.133</v>
      </c>
      <c r="H1228" s="43">
        <f t="shared" si="119"/>
        <v>2745</v>
      </c>
      <c r="I1228" s="52" t="s">
        <v>2809</v>
      </c>
      <c r="J1228" s="53" t="s">
        <v>2810</v>
      </c>
      <c r="K1228" s="52">
        <v>2745</v>
      </c>
      <c r="L1228" s="52" t="s">
        <v>2811</v>
      </c>
      <c r="M1228" s="53" t="s">
        <v>1496</v>
      </c>
      <c r="N1228" s="53"/>
      <c r="O1228" s="54" t="s">
        <v>2792</v>
      </c>
      <c r="P1228" s="55" t="s">
        <v>2849</v>
      </c>
    </row>
    <row r="1229" spans="1:16" ht="13.5" thickBot="1" x14ac:dyDescent="0.25">
      <c r="A1229" s="43" t="str">
        <f t="shared" si="114"/>
        <v> AOEB 7 </v>
      </c>
      <c r="B1229" s="5" t="str">
        <f t="shared" si="115"/>
        <v>I</v>
      </c>
      <c r="C1229" s="43">
        <f t="shared" si="116"/>
        <v>51432.464800000002</v>
      </c>
      <c r="D1229" s="21" t="str">
        <f t="shared" si="117"/>
        <v>vis</v>
      </c>
      <c r="E1229" s="51" t="e">
        <f>VLOOKUP(C1229,Active!C$21:E$974,3,FALSE)</f>
        <v>#N/A</v>
      </c>
      <c r="F1229" s="5" t="s">
        <v>1317</v>
      </c>
      <c r="G1229" s="21" t="str">
        <f t="shared" si="118"/>
        <v>51432.4648</v>
      </c>
      <c r="H1229" s="43">
        <f t="shared" si="119"/>
        <v>2764</v>
      </c>
      <c r="I1229" s="52" t="s">
        <v>2813</v>
      </c>
      <c r="J1229" s="53" t="s">
        <v>2814</v>
      </c>
      <c r="K1229" s="52">
        <v>2764</v>
      </c>
      <c r="L1229" s="52" t="s">
        <v>2815</v>
      </c>
      <c r="M1229" s="53" t="s">
        <v>1496</v>
      </c>
      <c r="N1229" s="53"/>
      <c r="O1229" s="54" t="s">
        <v>2868</v>
      </c>
      <c r="P1229" s="54" t="s">
        <v>1131</v>
      </c>
    </row>
    <row r="1230" spans="1:16" ht="13.5" thickBot="1" x14ac:dyDescent="0.25">
      <c r="A1230" s="43" t="str">
        <f t="shared" si="114"/>
        <v> AOEB 7 </v>
      </c>
      <c r="B1230" s="5" t="str">
        <f t="shared" si="115"/>
        <v>I</v>
      </c>
      <c r="C1230" s="43">
        <f t="shared" si="116"/>
        <v>51437.472999999998</v>
      </c>
      <c r="D1230" s="21" t="str">
        <f t="shared" si="117"/>
        <v>vis</v>
      </c>
      <c r="E1230" s="51" t="e">
        <f>VLOOKUP(C1230,Active!C$21:E$974,3,FALSE)</f>
        <v>#N/A</v>
      </c>
      <c r="F1230" s="5" t="s">
        <v>1317</v>
      </c>
      <c r="G1230" s="21" t="str">
        <f t="shared" si="118"/>
        <v>51437.473</v>
      </c>
      <c r="H1230" s="43">
        <f t="shared" si="119"/>
        <v>2766</v>
      </c>
      <c r="I1230" s="52" t="s">
        <v>2818</v>
      </c>
      <c r="J1230" s="53" t="s">
        <v>2819</v>
      </c>
      <c r="K1230" s="52">
        <v>2766</v>
      </c>
      <c r="L1230" s="52" t="s">
        <v>2820</v>
      </c>
      <c r="M1230" s="53" t="s">
        <v>1496</v>
      </c>
      <c r="N1230" s="53"/>
      <c r="O1230" s="54" t="s">
        <v>3434</v>
      </c>
      <c r="P1230" s="54" t="s">
        <v>1131</v>
      </c>
    </row>
    <row r="1231" spans="1:16" ht="13.5" thickBot="1" x14ac:dyDescent="0.25">
      <c r="A1231" s="43" t="str">
        <f t="shared" si="114"/>
        <v> BBS 129 </v>
      </c>
      <c r="B1231" s="5" t="str">
        <f t="shared" si="115"/>
        <v>I</v>
      </c>
      <c r="C1231" s="43">
        <f t="shared" si="116"/>
        <v>51457.42</v>
      </c>
      <c r="D1231" s="21" t="str">
        <f t="shared" si="117"/>
        <v>vis</v>
      </c>
      <c r="E1231" s="51" t="e">
        <f>VLOOKUP(C1231,Active!C$21:E$974,3,FALSE)</f>
        <v>#N/A</v>
      </c>
      <c r="F1231" s="5" t="s">
        <v>1317</v>
      </c>
      <c r="G1231" s="21" t="str">
        <f t="shared" si="118"/>
        <v>51457.420</v>
      </c>
      <c r="H1231" s="43">
        <f t="shared" si="119"/>
        <v>2774</v>
      </c>
      <c r="I1231" s="52" t="s">
        <v>2821</v>
      </c>
      <c r="J1231" s="53" t="s">
        <v>2822</v>
      </c>
      <c r="K1231" s="52">
        <v>2774</v>
      </c>
      <c r="L1231" s="52" t="s">
        <v>2823</v>
      </c>
      <c r="M1231" s="53" t="s">
        <v>1496</v>
      </c>
      <c r="N1231" s="53"/>
      <c r="O1231" s="54" t="s">
        <v>2771</v>
      </c>
      <c r="P1231" s="54" t="s">
        <v>2874</v>
      </c>
    </row>
    <row r="1232" spans="1:16" ht="13.5" thickBot="1" x14ac:dyDescent="0.25">
      <c r="A1232" s="43" t="str">
        <f t="shared" si="114"/>
        <v> BBS 129 </v>
      </c>
      <c r="B1232" s="5" t="str">
        <f t="shared" si="115"/>
        <v>I</v>
      </c>
      <c r="C1232" s="43">
        <f t="shared" si="116"/>
        <v>51492.322999999997</v>
      </c>
      <c r="D1232" s="21" t="str">
        <f t="shared" si="117"/>
        <v>vis</v>
      </c>
      <c r="E1232" s="51" t="e">
        <f>VLOOKUP(C1232,Active!C$21:E$974,3,FALSE)</f>
        <v>#N/A</v>
      </c>
      <c r="F1232" s="5" t="s">
        <v>1317</v>
      </c>
      <c r="G1232" s="21" t="str">
        <f t="shared" si="118"/>
        <v>51492.323</v>
      </c>
      <c r="H1232" s="43">
        <f t="shared" si="119"/>
        <v>2788</v>
      </c>
      <c r="I1232" s="52" t="s">
        <v>2824</v>
      </c>
      <c r="J1232" s="53" t="s">
        <v>2825</v>
      </c>
      <c r="K1232" s="52">
        <v>2788</v>
      </c>
      <c r="L1232" s="52" t="s">
        <v>2823</v>
      </c>
      <c r="M1232" s="53" t="s">
        <v>1496</v>
      </c>
      <c r="N1232" s="53"/>
      <c r="O1232" s="54" t="s">
        <v>2771</v>
      </c>
      <c r="P1232" s="54" t="s">
        <v>2874</v>
      </c>
    </row>
    <row r="1233" spans="1:16" ht="13.5" thickBot="1" x14ac:dyDescent="0.25">
      <c r="A1233" s="43" t="str">
        <f t="shared" si="114"/>
        <v> AOEB 7 </v>
      </c>
      <c r="B1233" s="5" t="str">
        <f t="shared" si="115"/>
        <v>I</v>
      </c>
      <c r="C1233" s="43">
        <f t="shared" si="116"/>
        <v>51544.678</v>
      </c>
      <c r="D1233" s="21" t="str">
        <f t="shared" si="117"/>
        <v>vis</v>
      </c>
      <c r="E1233" s="51" t="e">
        <f>VLOOKUP(C1233,Active!C$21:E$974,3,FALSE)</f>
        <v>#N/A</v>
      </c>
      <c r="F1233" s="5" t="s">
        <v>1317</v>
      </c>
      <c r="G1233" s="21" t="str">
        <f t="shared" si="118"/>
        <v>51544.678</v>
      </c>
      <c r="H1233" s="43">
        <f t="shared" si="119"/>
        <v>2809</v>
      </c>
      <c r="I1233" s="52" t="s">
        <v>2826</v>
      </c>
      <c r="J1233" s="53" t="s">
        <v>2827</v>
      </c>
      <c r="K1233" s="52">
        <v>2809</v>
      </c>
      <c r="L1233" s="52" t="s">
        <v>2786</v>
      </c>
      <c r="M1233" s="53" t="s">
        <v>1496</v>
      </c>
      <c r="N1233" s="53"/>
      <c r="O1233" s="54" t="s">
        <v>2636</v>
      </c>
      <c r="P1233" s="54" t="s">
        <v>1131</v>
      </c>
    </row>
    <row r="1234" spans="1:16" ht="13.5" thickBot="1" x14ac:dyDescent="0.25">
      <c r="A1234" s="43" t="str">
        <f t="shared" si="114"/>
        <v>OEJV 0074 </v>
      </c>
      <c r="B1234" s="5" t="str">
        <f t="shared" si="115"/>
        <v>I</v>
      </c>
      <c r="C1234" s="43">
        <f t="shared" si="116"/>
        <v>51544.680999999997</v>
      </c>
      <c r="D1234" s="21" t="str">
        <f t="shared" si="117"/>
        <v>vis</v>
      </c>
      <c r="E1234" s="51" t="e">
        <f>VLOOKUP(C1234,Active!C$21:E$974,3,FALSE)</f>
        <v>#N/A</v>
      </c>
      <c r="F1234" s="5" t="s">
        <v>1317</v>
      </c>
      <c r="G1234" s="21" t="str">
        <f t="shared" si="118"/>
        <v>51544.681</v>
      </c>
      <c r="H1234" s="43">
        <f t="shared" si="119"/>
        <v>2809</v>
      </c>
      <c r="I1234" s="52" t="s">
        <v>2828</v>
      </c>
      <c r="J1234" s="53" t="s">
        <v>2829</v>
      </c>
      <c r="K1234" s="52">
        <v>2809</v>
      </c>
      <c r="L1234" s="52" t="s">
        <v>2830</v>
      </c>
      <c r="M1234" s="53" t="s">
        <v>1496</v>
      </c>
      <c r="N1234" s="53"/>
      <c r="O1234" s="54" t="s">
        <v>2882</v>
      </c>
      <c r="P1234" s="55" t="s">
        <v>2883</v>
      </c>
    </row>
    <row r="1235" spans="1:16" ht="13.5" thickBot="1" x14ac:dyDescent="0.25">
      <c r="A1235" s="43" t="str">
        <f t="shared" si="114"/>
        <v>BAVM 154 </v>
      </c>
      <c r="B1235" s="5" t="str">
        <f t="shared" si="115"/>
        <v>I</v>
      </c>
      <c r="C1235" s="43">
        <f t="shared" si="116"/>
        <v>51544.682999999997</v>
      </c>
      <c r="D1235" s="21" t="str">
        <f t="shared" si="117"/>
        <v>vis</v>
      </c>
      <c r="E1235" s="51" t="e">
        <f>VLOOKUP(C1235,Active!C$21:E$974,3,FALSE)</f>
        <v>#N/A</v>
      </c>
      <c r="F1235" s="5" t="s">
        <v>1317</v>
      </c>
      <c r="G1235" s="21" t="str">
        <f t="shared" si="118"/>
        <v>51544.683</v>
      </c>
      <c r="H1235" s="43">
        <f t="shared" si="119"/>
        <v>2809</v>
      </c>
      <c r="I1235" s="52" t="s">
        <v>2831</v>
      </c>
      <c r="J1235" s="53" t="s">
        <v>2832</v>
      </c>
      <c r="K1235" s="52">
        <v>2809</v>
      </c>
      <c r="L1235" s="52" t="s">
        <v>2833</v>
      </c>
      <c r="M1235" s="53" t="s">
        <v>1496</v>
      </c>
      <c r="N1235" s="53"/>
      <c r="O1235" s="54" t="s">
        <v>2787</v>
      </c>
      <c r="P1235" s="55" t="s">
        <v>2887</v>
      </c>
    </row>
    <row r="1236" spans="1:16" ht="13.5" thickBot="1" x14ac:dyDescent="0.25">
      <c r="A1236" s="43" t="str">
        <f t="shared" si="114"/>
        <v>OEJV 0074 </v>
      </c>
      <c r="B1236" s="5" t="str">
        <f t="shared" si="115"/>
        <v>I</v>
      </c>
      <c r="C1236" s="43">
        <f t="shared" si="116"/>
        <v>51609.504999999997</v>
      </c>
      <c r="D1236" s="21" t="str">
        <f t="shared" si="117"/>
        <v>vis</v>
      </c>
      <c r="E1236" s="51" t="e">
        <f>VLOOKUP(C1236,Active!C$21:E$974,3,FALSE)</f>
        <v>#N/A</v>
      </c>
      <c r="F1236" s="5" t="s">
        <v>1317</v>
      </c>
      <c r="G1236" s="21" t="str">
        <f t="shared" si="118"/>
        <v>51609.505</v>
      </c>
      <c r="H1236" s="43">
        <f t="shared" si="119"/>
        <v>2835</v>
      </c>
      <c r="I1236" s="52" t="s">
        <v>2834</v>
      </c>
      <c r="J1236" s="53" t="s">
        <v>2835</v>
      </c>
      <c r="K1236" s="52">
        <v>2835</v>
      </c>
      <c r="L1236" s="52" t="s">
        <v>2836</v>
      </c>
      <c r="M1236" s="53" t="s">
        <v>1496</v>
      </c>
      <c r="N1236" s="53"/>
      <c r="O1236" s="54" t="s">
        <v>2882</v>
      </c>
      <c r="P1236" s="55" t="s">
        <v>2883</v>
      </c>
    </row>
    <row r="1237" spans="1:16" ht="13.5" thickBot="1" x14ac:dyDescent="0.25">
      <c r="A1237" s="43" t="str">
        <f t="shared" si="114"/>
        <v> BBS 129 </v>
      </c>
      <c r="B1237" s="5" t="str">
        <f t="shared" si="115"/>
        <v>I</v>
      </c>
      <c r="C1237" s="43">
        <f t="shared" si="116"/>
        <v>51624.459000000003</v>
      </c>
      <c r="D1237" s="21" t="str">
        <f t="shared" si="117"/>
        <v>vis</v>
      </c>
      <c r="E1237" s="51" t="e">
        <f>VLOOKUP(C1237,Active!C$21:E$974,3,FALSE)</f>
        <v>#N/A</v>
      </c>
      <c r="F1237" s="5" t="s">
        <v>1317</v>
      </c>
      <c r="G1237" s="21" t="str">
        <f t="shared" si="118"/>
        <v>51624.459</v>
      </c>
      <c r="H1237" s="43">
        <f t="shared" si="119"/>
        <v>2841</v>
      </c>
      <c r="I1237" s="52" t="s">
        <v>2838</v>
      </c>
      <c r="J1237" s="53" t="s">
        <v>2839</v>
      </c>
      <c r="K1237" s="52">
        <v>2841</v>
      </c>
      <c r="L1237" s="52" t="s">
        <v>2840</v>
      </c>
      <c r="M1237" s="53" t="s">
        <v>1496</v>
      </c>
      <c r="N1237" s="53"/>
      <c r="O1237" s="54" t="s">
        <v>2771</v>
      </c>
      <c r="P1237" s="54" t="s">
        <v>2874</v>
      </c>
    </row>
    <row r="1238" spans="1:16" ht="13.5" thickBot="1" x14ac:dyDescent="0.25">
      <c r="A1238" s="43" t="str">
        <f t="shared" si="114"/>
        <v> AOEB 7 </v>
      </c>
      <c r="B1238" s="5" t="str">
        <f t="shared" si="115"/>
        <v>I</v>
      </c>
      <c r="C1238" s="43">
        <f t="shared" si="116"/>
        <v>51629.447999999997</v>
      </c>
      <c r="D1238" s="21" t="str">
        <f t="shared" si="117"/>
        <v>vis</v>
      </c>
      <c r="E1238" s="51" t="e">
        <f>VLOOKUP(C1238,Active!C$21:E$974,3,FALSE)</f>
        <v>#N/A</v>
      </c>
      <c r="F1238" s="5" t="s">
        <v>1317</v>
      </c>
      <c r="G1238" s="21" t="str">
        <f t="shared" si="118"/>
        <v>51629.448</v>
      </c>
      <c r="H1238" s="43">
        <f t="shared" si="119"/>
        <v>2843</v>
      </c>
      <c r="I1238" s="52" t="s">
        <v>2841</v>
      </c>
      <c r="J1238" s="53" t="s">
        <v>2842</v>
      </c>
      <c r="K1238" s="52">
        <v>2843</v>
      </c>
      <c r="L1238" s="52" t="s">
        <v>2843</v>
      </c>
      <c r="M1238" s="53" t="s">
        <v>1496</v>
      </c>
      <c r="N1238" s="53"/>
      <c r="O1238" s="54" t="s">
        <v>3434</v>
      </c>
      <c r="P1238" s="54" t="s">
        <v>1131</v>
      </c>
    </row>
    <row r="1239" spans="1:16" ht="13.5" thickBot="1" x14ac:dyDescent="0.25">
      <c r="A1239" s="43" t="str">
        <f t="shared" si="114"/>
        <v>VSB 40 </v>
      </c>
      <c r="B1239" s="5" t="str">
        <f t="shared" si="115"/>
        <v>I</v>
      </c>
      <c r="C1239" s="43">
        <f t="shared" si="116"/>
        <v>51721.688999999998</v>
      </c>
      <c r="D1239" s="21" t="str">
        <f t="shared" si="117"/>
        <v>vis</v>
      </c>
      <c r="E1239" s="51" t="e">
        <f>VLOOKUP(C1239,Active!C$21:E$974,3,FALSE)</f>
        <v>#N/A</v>
      </c>
      <c r="F1239" s="5" t="s">
        <v>1317</v>
      </c>
      <c r="G1239" s="21" t="str">
        <f t="shared" si="118"/>
        <v>51721.689</v>
      </c>
      <c r="H1239" s="43">
        <f t="shared" si="119"/>
        <v>2880</v>
      </c>
      <c r="I1239" s="52" t="s">
        <v>2844</v>
      </c>
      <c r="J1239" s="53" t="s">
        <v>2845</v>
      </c>
      <c r="K1239" s="52">
        <v>2880</v>
      </c>
      <c r="L1239" s="52" t="s">
        <v>2833</v>
      </c>
      <c r="M1239" s="53" t="s">
        <v>1496</v>
      </c>
      <c r="N1239" s="53"/>
      <c r="O1239" s="54" t="s">
        <v>2896</v>
      </c>
      <c r="P1239" s="55" t="s">
        <v>2897</v>
      </c>
    </row>
    <row r="1240" spans="1:16" ht="13.5" thickBot="1" x14ac:dyDescent="0.25">
      <c r="A1240" s="43" t="str">
        <f t="shared" si="114"/>
        <v> AOEB 10 </v>
      </c>
      <c r="B1240" s="5" t="str">
        <f t="shared" si="115"/>
        <v>I</v>
      </c>
      <c r="C1240" s="43">
        <f t="shared" si="116"/>
        <v>51766.55</v>
      </c>
      <c r="D1240" s="21" t="str">
        <f t="shared" si="117"/>
        <v>vis</v>
      </c>
      <c r="E1240" s="51" t="e">
        <f>VLOOKUP(C1240,Active!C$21:E$974,3,FALSE)</f>
        <v>#N/A</v>
      </c>
      <c r="F1240" s="5" t="s">
        <v>1317</v>
      </c>
      <c r="G1240" s="21" t="str">
        <f t="shared" si="118"/>
        <v>51766.550</v>
      </c>
      <c r="H1240" s="43">
        <f t="shared" si="119"/>
        <v>2898</v>
      </c>
      <c r="I1240" s="52" t="s">
        <v>2846</v>
      </c>
      <c r="J1240" s="53" t="s">
        <v>2847</v>
      </c>
      <c r="K1240" s="52">
        <v>2898</v>
      </c>
      <c r="L1240" s="52" t="s">
        <v>2848</v>
      </c>
      <c r="M1240" s="53" t="s">
        <v>1496</v>
      </c>
      <c r="N1240" s="53"/>
      <c r="O1240" s="54" t="s">
        <v>2901</v>
      </c>
      <c r="P1240" s="54" t="s">
        <v>2902</v>
      </c>
    </row>
    <row r="1241" spans="1:16" ht="13.5" thickBot="1" x14ac:dyDescent="0.25">
      <c r="A1241" s="43" t="str">
        <f t="shared" si="114"/>
        <v>BAVM 154 </v>
      </c>
      <c r="B1241" s="5" t="str">
        <f t="shared" si="115"/>
        <v>I</v>
      </c>
      <c r="C1241" s="43">
        <f t="shared" si="116"/>
        <v>51816.430999999997</v>
      </c>
      <c r="D1241" s="21" t="str">
        <f t="shared" si="117"/>
        <v>vis</v>
      </c>
      <c r="E1241" s="51" t="e">
        <f>VLOOKUP(C1241,Active!C$21:E$974,3,FALSE)</f>
        <v>#N/A</v>
      </c>
      <c r="F1241" s="5" t="s">
        <v>1317</v>
      </c>
      <c r="G1241" s="21" t="str">
        <f t="shared" si="118"/>
        <v>51816.431</v>
      </c>
      <c r="H1241" s="43">
        <f t="shared" si="119"/>
        <v>2918</v>
      </c>
      <c r="I1241" s="52" t="s">
        <v>2855</v>
      </c>
      <c r="J1241" s="53" t="s">
        <v>2856</v>
      </c>
      <c r="K1241" s="52">
        <v>2918</v>
      </c>
      <c r="L1241" s="52" t="s">
        <v>2811</v>
      </c>
      <c r="M1241" s="53" t="s">
        <v>1496</v>
      </c>
      <c r="N1241" s="53"/>
      <c r="O1241" s="54" t="s">
        <v>2787</v>
      </c>
      <c r="P1241" s="55" t="s">
        <v>2887</v>
      </c>
    </row>
    <row r="1242" spans="1:16" ht="13.5" thickBot="1" x14ac:dyDescent="0.25">
      <c r="A1242" s="43" t="str">
        <f t="shared" si="114"/>
        <v>BAVM 154 </v>
      </c>
      <c r="B1242" s="5" t="str">
        <f t="shared" si="115"/>
        <v>I</v>
      </c>
      <c r="C1242" s="43">
        <f t="shared" si="116"/>
        <v>51816.436999999998</v>
      </c>
      <c r="D1242" s="21" t="str">
        <f t="shared" si="117"/>
        <v>vis</v>
      </c>
      <c r="E1242" s="51" t="e">
        <f>VLOOKUP(C1242,Active!C$21:E$974,3,FALSE)</f>
        <v>#N/A</v>
      </c>
      <c r="F1242" s="5" t="s">
        <v>1317</v>
      </c>
      <c r="G1242" s="21" t="str">
        <f t="shared" si="118"/>
        <v>51816.437</v>
      </c>
      <c r="H1242" s="43">
        <f t="shared" si="119"/>
        <v>2918</v>
      </c>
      <c r="I1242" s="52" t="s">
        <v>2857</v>
      </c>
      <c r="J1242" s="53" t="s">
        <v>2858</v>
      </c>
      <c r="K1242" s="52">
        <v>2918</v>
      </c>
      <c r="L1242" s="52" t="s">
        <v>2859</v>
      </c>
      <c r="M1242" s="53" t="s">
        <v>1496</v>
      </c>
      <c r="N1242" s="53"/>
      <c r="O1242" s="54" t="s">
        <v>2907</v>
      </c>
      <c r="P1242" s="55" t="s">
        <v>2887</v>
      </c>
    </row>
    <row r="1243" spans="1:16" ht="13.5" thickBot="1" x14ac:dyDescent="0.25">
      <c r="A1243" s="43" t="str">
        <f t="shared" si="114"/>
        <v> AOEB 10 </v>
      </c>
      <c r="B1243" s="5" t="str">
        <f t="shared" si="115"/>
        <v>I</v>
      </c>
      <c r="C1243" s="43">
        <f t="shared" si="116"/>
        <v>51836.366000000002</v>
      </c>
      <c r="D1243" s="21" t="str">
        <f t="shared" si="117"/>
        <v>vis</v>
      </c>
      <c r="E1243" s="51" t="e">
        <f>VLOOKUP(C1243,Active!C$21:E$974,3,FALSE)</f>
        <v>#N/A</v>
      </c>
      <c r="F1243" s="5" t="s">
        <v>1317</v>
      </c>
      <c r="G1243" s="21" t="str">
        <f t="shared" si="118"/>
        <v>51836.366</v>
      </c>
      <c r="H1243" s="43">
        <f t="shared" si="119"/>
        <v>2926</v>
      </c>
      <c r="I1243" s="52" t="s">
        <v>2860</v>
      </c>
      <c r="J1243" s="53" t="s">
        <v>2861</v>
      </c>
      <c r="K1243" s="52">
        <v>2926</v>
      </c>
      <c r="L1243" s="52" t="s">
        <v>2862</v>
      </c>
      <c r="M1243" s="53" t="s">
        <v>1496</v>
      </c>
      <c r="N1243" s="53"/>
      <c r="O1243" s="54" t="s">
        <v>2901</v>
      </c>
      <c r="P1243" s="54" t="s">
        <v>2902</v>
      </c>
    </row>
    <row r="1244" spans="1:16" ht="13.5" thickBot="1" x14ac:dyDescent="0.25">
      <c r="A1244" s="43" t="str">
        <f t="shared" si="114"/>
        <v> BBS 129 </v>
      </c>
      <c r="B1244" s="5" t="str">
        <f t="shared" si="115"/>
        <v>I</v>
      </c>
      <c r="C1244" s="43">
        <f t="shared" si="116"/>
        <v>51841.35</v>
      </c>
      <c r="D1244" s="21" t="str">
        <f t="shared" si="117"/>
        <v>vis</v>
      </c>
      <c r="E1244" s="51" t="e">
        <f>VLOOKUP(C1244,Active!C$21:E$974,3,FALSE)</f>
        <v>#N/A</v>
      </c>
      <c r="F1244" s="5" t="s">
        <v>1317</v>
      </c>
      <c r="G1244" s="21" t="str">
        <f t="shared" si="118"/>
        <v>51841.350</v>
      </c>
      <c r="H1244" s="43">
        <f t="shared" si="119"/>
        <v>2928</v>
      </c>
      <c r="I1244" s="52" t="s">
        <v>2864</v>
      </c>
      <c r="J1244" s="53" t="s">
        <v>2865</v>
      </c>
      <c r="K1244" s="52">
        <v>2928</v>
      </c>
      <c r="L1244" s="52" t="s">
        <v>2786</v>
      </c>
      <c r="M1244" s="53" t="s">
        <v>1496</v>
      </c>
      <c r="N1244" s="53"/>
      <c r="O1244" s="54" t="s">
        <v>2771</v>
      </c>
      <c r="P1244" s="54" t="s">
        <v>2874</v>
      </c>
    </row>
    <row r="1245" spans="1:16" ht="13.5" thickBot="1" x14ac:dyDescent="0.25">
      <c r="A1245" s="43" t="str">
        <f t="shared" si="114"/>
        <v> AOEB 10 </v>
      </c>
      <c r="B1245" s="5" t="str">
        <f t="shared" si="115"/>
        <v>I</v>
      </c>
      <c r="C1245" s="43">
        <f t="shared" si="116"/>
        <v>51868.775000000001</v>
      </c>
      <c r="D1245" s="21" t="str">
        <f t="shared" si="117"/>
        <v>vis</v>
      </c>
      <c r="E1245" s="51" t="e">
        <f>VLOOKUP(C1245,Active!C$21:E$974,3,FALSE)</f>
        <v>#N/A</v>
      </c>
      <c r="F1245" s="5" t="s">
        <v>1317</v>
      </c>
      <c r="G1245" s="21" t="str">
        <f t="shared" si="118"/>
        <v>51868.775</v>
      </c>
      <c r="H1245" s="43">
        <f t="shared" si="119"/>
        <v>2939</v>
      </c>
      <c r="I1245" s="52" t="s">
        <v>2866</v>
      </c>
      <c r="J1245" s="53" t="s">
        <v>2867</v>
      </c>
      <c r="K1245" s="52">
        <v>2939</v>
      </c>
      <c r="L1245" s="52" t="s">
        <v>1172</v>
      </c>
      <c r="M1245" s="53" t="s">
        <v>1496</v>
      </c>
      <c r="N1245" s="53"/>
      <c r="O1245" s="54" t="s">
        <v>2636</v>
      </c>
      <c r="P1245" s="54" t="s">
        <v>2902</v>
      </c>
    </row>
    <row r="1246" spans="1:16" ht="13.5" thickBot="1" x14ac:dyDescent="0.25">
      <c r="A1246" s="43" t="str">
        <f t="shared" si="114"/>
        <v> AOEB 10 </v>
      </c>
      <c r="B1246" s="5" t="str">
        <f t="shared" si="115"/>
        <v>I</v>
      </c>
      <c r="C1246" s="43">
        <f t="shared" si="116"/>
        <v>51898.692999999999</v>
      </c>
      <c r="D1246" s="21" t="str">
        <f t="shared" si="117"/>
        <v>vis</v>
      </c>
      <c r="E1246" s="51" t="e">
        <f>VLOOKUP(C1246,Active!C$21:E$974,3,FALSE)</f>
        <v>#N/A</v>
      </c>
      <c r="F1246" s="5" t="s">
        <v>1317</v>
      </c>
      <c r="G1246" s="21" t="str">
        <f t="shared" si="118"/>
        <v>51898.693</v>
      </c>
      <c r="H1246" s="43">
        <f t="shared" si="119"/>
        <v>2951</v>
      </c>
      <c r="I1246" s="52" t="s">
        <v>2869</v>
      </c>
      <c r="J1246" s="53" t="s">
        <v>2870</v>
      </c>
      <c r="K1246" s="52">
        <v>2951</v>
      </c>
      <c r="L1246" s="52" t="s">
        <v>2830</v>
      </c>
      <c r="M1246" s="53" t="s">
        <v>1496</v>
      </c>
      <c r="N1246" s="53"/>
      <c r="O1246" s="54" t="s">
        <v>2901</v>
      </c>
      <c r="P1246" s="54" t="s">
        <v>2902</v>
      </c>
    </row>
    <row r="1247" spans="1:16" ht="13.5" thickBot="1" x14ac:dyDescent="0.25">
      <c r="A1247" s="43" t="str">
        <f t="shared" si="114"/>
        <v> AOEB 10 </v>
      </c>
      <c r="B1247" s="5" t="str">
        <f t="shared" si="115"/>
        <v>I</v>
      </c>
      <c r="C1247" s="43">
        <f t="shared" si="116"/>
        <v>52070.718999999997</v>
      </c>
      <c r="D1247" s="21" t="str">
        <f t="shared" si="117"/>
        <v>vis</v>
      </c>
      <c r="E1247" s="51" t="e">
        <f>VLOOKUP(C1247,Active!C$21:E$974,3,FALSE)</f>
        <v>#N/A</v>
      </c>
      <c r="F1247" s="5" t="s">
        <v>1317</v>
      </c>
      <c r="G1247" s="21" t="str">
        <f t="shared" si="118"/>
        <v>52070.719</v>
      </c>
      <c r="H1247" s="43">
        <f t="shared" si="119"/>
        <v>3020</v>
      </c>
      <c r="I1247" s="52" t="s">
        <v>2878</v>
      </c>
      <c r="J1247" s="53" t="s">
        <v>2879</v>
      </c>
      <c r="K1247" s="52">
        <v>3020</v>
      </c>
      <c r="L1247" s="52" t="s">
        <v>2836</v>
      </c>
      <c r="M1247" s="53" t="s">
        <v>1496</v>
      </c>
      <c r="N1247" s="53"/>
      <c r="O1247" s="54" t="s">
        <v>3434</v>
      </c>
      <c r="P1247" s="54" t="s">
        <v>2902</v>
      </c>
    </row>
    <row r="1248" spans="1:16" ht="13.5" thickBot="1" x14ac:dyDescent="0.25">
      <c r="A1248" s="43" t="str">
        <f t="shared" si="114"/>
        <v> AOEB 10 </v>
      </c>
      <c r="B1248" s="5" t="str">
        <f t="shared" si="115"/>
        <v>I</v>
      </c>
      <c r="C1248" s="43">
        <f t="shared" si="116"/>
        <v>52185.411999999997</v>
      </c>
      <c r="D1248" s="21" t="str">
        <f t="shared" si="117"/>
        <v>vis</v>
      </c>
      <c r="E1248" s="51" t="e">
        <f>VLOOKUP(C1248,Active!C$21:E$974,3,FALSE)</f>
        <v>#N/A</v>
      </c>
      <c r="F1248" s="5" t="s">
        <v>1317</v>
      </c>
      <c r="G1248" s="21" t="str">
        <f t="shared" si="118"/>
        <v>52185.412</v>
      </c>
      <c r="H1248" s="43">
        <f t="shared" si="119"/>
        <v>3066</v>
      </c>
      <c r="I1248" s="52" t="s">
        <v>2884</v>
      </c>
      <c r="J1248" s="53" t="s">
        <v>2885</v>
      </c>
      <c r="K1248" s="52">
        <v>3066</v>
      </c>
      <c r="L1248" s="52" t="s">
        <v>2886</v>
      </c>
      <c r="M1248" s="53" t="s">
        <v>1496</v>
      </c>
      <c r="N1248" s="53"/>
      <c r="O1248" s="54" t="s">
        <v>2636</v>
      </c>
      <c r="P1248" s="54" t="s">
        <v>2902</v>
      </c>
    </row>
    <row r="1249" spans="1:16" ht="13.5" thickBot="1" x14ac:dyDescent="0.25">
      <c r="A1249" s="43" t="str">
        <f t="shared" si="114"/>
        <v> AOEB 10 </v>
      </c>
      <c r="B1249" s="5" t="str">
        <f t="shared" si="115"/>
        <v>I</v>
      </c>
      <c r="C1249" s="43">
        <f t="shared" si="116"/>
        <v>52195.375</v>
      </c>
      <c r="D1249" s="21" t="str">
        <f t="shared" si="117"/>
        <v>vis</v>
      </c>
      <c r="E1249" s="51" t="e">
        <f>VLOOKUP(C1249,Active!C$21:E$974,3,FALSE)</f>
        <v>#N/A</v>
      </c>
      <c r="F1249" s="5" t="s">
        <v>1317</v>
      </c>
      <c r="G1249" s="21" t="str">
        <f t="shared" si="118"/>
        <v>52195.375</v>
      </c>
      <c r="H1249" s="43">
        <f t="shared" si="119"/>
        <v>3070</v>
      </c>
      <c r="I1249" s="52" t="s">
        <v>2888</v>
      </c>
      <c r="J1249" s="53" t="s">
        <v>2889</v>
      </c>
      <c r="K1249" s="52">
        <v>3070</v>
      </c>
      <c r="L1249" s="52" t="s">
        <v>2877</v>
      </c>
      <c r="M1249" s="53" t="s">
        <v>1496</v>
      </c>
      <c r="N1249" s="53"/>
      <c r="O1249" s="54" t="s">
        <v>3434</v>
      </c>
      <c r="P1249" s="54" t="s">
        <v>2902</v>
      </c>
    </row>
    <row r="1250" spans="1:16" ht="13.5" thickBot="1" x14ac:dyDescent="0.25">
      <c r="A1250" s="43" t="str">
        <f t="shared" si="114"/>
        <v> AOEB 10 </v>
      </c>
      <c r="B1250" s="5" t="str">
        <f t="shared" si="115"/>
        <v>I</v>
      </c>
      <c r="C1250" s="43">
        <f t="shared" si="116"/>
        <v>52252.711000000003</v>
      </c>
      <c r="D1250" s="21" t="str">
        <f t="shared" si="117"/>
        <v>vis</v>
      </c>
      <c r="E1250" s="51" t="e">
        <f>VLOOKUP(C1250,Active!C$21:E$974,3,FALSE)</f>
        <v>#N/A</v>
      </c>
      <c r="F1250" s="5" t="s">
        <v>1317</v>
      </c>
      <c r="G1250" s="21" t="str">
        <f t="shared" si="118"/>
        <v>52252.711</v>
      </c>
      <c r="H1250" s="43">
        <f t="shared" si="119"/>
        <v>3093</v>
      </c>
      <c r="I1250" s="52" t="s">
        <v>2892</v>
      </c>
      <c r="J1250" s="53" t="s">
        <v>2893</v>
      </c>
      <c r="K1250" s="52">
        <v>3093</v>
      </c>
      <c r="L1250" s="52" t="s">
        <v>2836</v>
      </c>
      <c r="M1250" s="53" t="s">
        <v>1496</v>
      </c>
      <c r="N1250" s="53"/>
      <c r="O1250" s="54" t="s">
        <v>2636</v>
      </c>
      <c r="P1250" s="54" t="s">
        <v>2902</v>
      </c>
    </row>
    <row r="1251" spans="1:16" ht="13.5" thickBot="1" x14ac:dyDescent="0.25">
      <c r="A1251" s="43" t="str">
        <f t="shared" si="114"/>
        <v> AOEB 10 </v>
      </c>
      <c r="B1251" s="5" t="str">
        <f t="shared" si="115"/>
        <v>I</v>
      </c>
      <c r="C1251" s="43">
        <f t="shared" si="116"/>
        <v>52280.148000000001</v>
      </c>
      <c r="D1251" s="21" t="str">
        <f t="shared" si="117"/>
        <v>vis</v>
      </c>
      <c r="E1251" s="51" t="e">
        <f>VLOOKUP(C1251,Active!C$21:E$974,3,FALSE)</f>
        <v>#N/A</v>
      </c>
      <c r="F1251" s="5" t="s">
        <v>1317</v>
      </c>
      <c r="G1251" s="21" t="str">
        <f t="shared" si="118"/>
        <v>52280.148</v>
      </c>
      <c r="H1251" s="43">
        <f t="shared" si="119"/>
        <v>3104</v>
      </c>
      <c r="I1251" s="52" t="s">
        <v>2894</v>
      </c>
      <c r="J1251" s="53" t="s">
        <v>2895</v>
      </c>
      <c r="K1251" s="52">
        <v>3104</v>
      </c>
      <c r="L1251" s="52" t="s">
        <v>2886</v>
      </c>
      <c r="M1251" s="53" t="s">
        <v>1496</v>
      </c>
      <c r="N1251" s="53"/>
      <c r="O1251" s="54" t="s">
        <v>2636</v>
      </c>
      <c r="P1251" s="54" t="s">
        <v>2902</v>
      </c>
    </row>
    <row r="1252" spans="1:16" ht="13.5" thickBot="1" x14ac:dyDescent="0.25">
      <c r="A1252" s="43" t="str">
        <f t="shared" si="114"/>
        <v> AOEB 10 </v>
      </c>
      <c r="B1252" s="5" t="str">
        <f t="shared" si="115"/>
        <v>I</v>
      </c>
      <c r="C1252" s="43">
        <f t="shared" si="116"/>
        <v>52342.468000000001</v>
      </c>
      <c r="D1252" s="21" t="str">
        <f t="shared" si="117"/>
        <v>vis</v>
      </c>
      <c r="E1252" s="51" t="e">
        <f>VLOOKUP(C1252,Active!C$21:E$974,3,FALSE)</f>
        <v>#N/A</v>
      </c>
      <c r="F1252" s="5" t="s">
        <v>1317</v>
      </c>
      <c r="G1252" s="21" t="str">
        <f t="shared" si="118"/>
        <v>52342.468</v>
      </c>
      <c r="H1252" s="43">
        <f t="shared" si="119"/>
        <v>3129</v>
      </c>
      <c r="I1252" s="52" t="s">
        <v>2898</v>
      </c>
      <c r="J1252" s="53" t="s">
        <v>2899</v>
      </c>
      <c r="K1252" s="52">
        <v>3129</v>
      </c>
      <c r="L1252" s="52" t="s">
        <v>2900</v>
      </c>
      <c r="M1252" s="53" t="s">
        <v>1496</v>
      </c>
      <c r="N1252" s="53"/>
      <c r="O1252" s="54" t="s">
        <v>3434</v>
      </c>
      <c r="P1252" s="54" t="s">
        <v>2902</v>
      </c>
    </row>
    <row r="1253" spans="1:16" ht="13.5" thickBot="1" x14ac:dyDescent="0.25">
      <c r="A1253" s="43" t="str">
        <f t="shared" si="114"/>
        <v>VSB 43 </v>
      </c>
      <c r="B1253" s="5" t="str">
        <f t="shared" si="115"/>
        <v>I</v>
      </c>
      <c r="C1253" s="43">
        <f t="shared" si="116"/>
        <v>52362.409</v>
      </c>
      <c r="D1253" s="21" t="str">
        <f t="shared" si="117"/>
        <v>vis</v>
      </c>
      <c r="E1253" s="51" t="e">
        <f>VLOOKUP(C1253,Active!C$21:E$974,3,FALSE)</f>
        <v>#N/A</v>
      </c>
      <c r="F1253" s="5" t="s">
        <v>1317</v>
      </c>
      <c r="G1253" s="21" t="str">
        <f t="shared" si="118"/>
        <v>52362.409</v>
      </c>
      <c r="H1253" s="43">
        <f t="shared" si="119"/>
        <v>3137</v>
      </c>
      <c r="I1253" s="52" t="s">
        <v>2903</v>
      </c>
      <c r="J1253" s="53" t="s">
        <v>2904</v>
      </c>
      <c r="K1253" s="52">
        <v>3137</v>
      </c>
      <c r="L1253" s="52" t="s">
        <v>2877</v>
      </c>
      <c r="M1253" s="53" t="s">
        <v>1496</v>
      </c>
      <c r="N1253" s="53" t="s">
        <v>106</v>
      </c>
      <c r="O1253" s="54" t="s">
        <v>2937</v>
      </c>
      <c r="P1253" s="55" t="s">
        <v>2938</v>
      </c>
    </row>
    <row r="1254" spans="1:16" ht="13.5" thickBot="1" x14ac:dyDescent="0.25">
      <c r="A1254" s="43" t="str">
        <f t="shared" si="114"/>
        <v>VSB 43 </v>
      </c>
      <c r="B1254" s="5" t="str">
        <f t="shared" si="115"/>
        <v>I</v>
      </c>
      <c r="C1254" s="43">
        <f t="shared" si="116"/>
        <v>52367.398999999998</v>
      </c>
      <c r="D1254" s="21" t="str">
        <f t="shared" si="117"/>
        <v>vis</v>
      </c>
      <c r="E1254" s="51" t="e">
        <f>VLOOKUP(C1254,Active!C$21:E$974,3,FALSE)</f>
        <v>#N/A</v>
      </c>
      <c r="F1254" s="5" t="s">
        <v>1317</v>
      </c>
      <c r="G1254" s="21" t="str">
        <f t="shared" si="118"/>
        <v>52367.399</v>
      </c>
      <c r="H1254" s="43">
        <f t="shared" si="119"/>
        <v>3139</v>
      </c>
      <c r="I1254" s="52" t="s">
        <v>2905</v>
      </c>
      <c r="J1254" s="53" t="s">
        <v>2906</v>
      </c>
      <c r="K1254" s="52">
        <v>3139</v>
      </c>
      <c r="L1254" s="52" t="s">
        <v>2791</v>
      </c>
      <c r="M1254" s="53" t="s">
        <v>1496</v>
      </c>
      <c r="N1254" s="53" t="s">
        <v>106</v>
      </c>
      <c r="O1254" s="54" t="s">
        <v>2937</v>
      </c>
      <c r="P1254" s="55" t="s">
        <v>2938</v>
      </c>
    </row>
    <row r="1255" spans="1:16" ht="13.5" thickBot="1" x14ac:dyDescent="0.25">
      <c r="A1255" s="43" t="str">
        <f t="shared" si="114"/>
        <v> AOEB 10 </v>
      </c>
      <c r="B1255" s="5" t="str">
        <f t="shared" si="115"/>
        <v>I</v>
      </c>
      <c r="C1255" s="43">
        <f t="shared" si="116"/>
        <v>52372.381000000001</v>
      </c>
      <c r="D1255" s="21" t="str">
        <f t="shared" si="117"/>
        <v>vis</v>
      </c>
      <c r="E1255" s="51" t="e">
        <f>VLOOKUP(C1255,Active!C$21:E$974,3,FALSE)</f>
        <v>#N/A</v>
      </c>
      <c r="F1255" s="5" t="s">
        <v>1317</v>
      </c>
      <c r="G1255" s="21" t="str">
        <f t="shared" si="118"/>
        <v>52372.381</v>
      </c>
      <c r="H1255" s="43">
        <f t="shared" si="119"/>
        <v>3141</v>
      </c>
      <c r="I1255" s="52" t="s">
        <v>2908</v>
      </c>
      <c r="J1255" s="53" t="s">
        <v>2909</v>
      </c>
      <c r="K1255" s="52">
        <v>3141</v>
      </c>
      <c r="L1255" s="52" t="s">
        <v>2877</v>
      </c>
      <c r="M1255" s="53" t="s">
        <v>1496</v>
      </c>
      <c r="N1255" s="53"/>
      <c r="O1255" s="54" t="s">
        <v>3434</v>
      </c>
      <c r="P1255" s="54" t="s">
        <v>2902</v>
      </c>
    </row>
    <row r="1256" spans="1:16" ht="13.5" thickBot="1" x14ac:dyDescent="0.25">
      <c r="A1256" s="43" t="str">
        <f t="shared" si="114"/>
        <v> AOEB 10 </v>
      </c>
      <c r="B1256" s="5" t="str">
        <f t="shared" si="115"/>
        <v>I</v>
      </c>
      <c r="C1256" s="43">
        <f t="shared" si="116"/>
        <v>52434.718000000001</v>
      </c>
      <c r="D1256" s="21" t="str">
        <f t="shared" si="117"/>
        <v>vis</v>
      </c>
      <c r="E1256" s="51" t="e">
        <f>VLOOKUP(C1256,Active!C$21:E$974,3,FALSE)</f>
        <v>#N/A</v>
      </c>
      <c r="F1256" s="5" t="s">
        <v>1317</v>
      </c>
      <c r="G1256" s="21" t="str">
        <f t="shared" si="118"/>
        <v>52434.718</v>
      </c>
      <c r="H1256" s="43">
        <f t="shared" si="119"/>
        <v>3166</v>
      </c>
      <c r="I1256" s="52" t="s">
        <v>2913</v>
      </c>
      <c r="J1256" s="53" t="s">
        <v>2914</v>
      </c>
      <c r="K1256" s="52">
        <v>3166</v>
      </c>
      <c r="L1256" s="52" t="s">
        <v>2915</v>
      </c>
      <c r="M1256" s="53" t="s">
        <v>1496</v>
      </c>
      <c r="N1256" s="53"/>
      <c r="O1256" s="54" t="s">
        <v>2948</v>
      </c>
      <c r="P1256" s="54" t="s">
        <v>2902</v>
      </c>
    </row>
    <row r="1257" spans="1:16" ht="13.5" thickBot="1" x14ac:dyDescent="0.25">
      <c r="A1257" s="43" t="str">
        <f t="shared" si="114"/>
        <v> AOEB 10 </v>
      </c>
      <c r="B1257" s="5" t="str">
        <f t="shared" si="115"/>
        <v>I</v>
      </c>
      <c r="C1257" s="43">
        <f t="shared" si="116"/>
        <v>52529.440999999999</v>
      </c>
      <c r="D1257" s="21" t="str">
        <f t="shared" si="117"/>
        <v>vis</v>
      </c>
      <c r="E1257" s="51" t="e">
        <f>VLOOKUP(C1257,Active!C$21:E$974,3,FALSE)</f>
        <v>#N/A</v>
      </c>
      <c r="F1257" s="5" t="s">
        <v>1317</v>
      </c>
      <c r="G1257" s="21" t="str">
        <f t="shared" si="118"/>
        <v>52529.441</v>
      </c>
      <c r="H1257" s="43">
        <f t="shared" si="119"/>
        <v>3204</v>
      </c>
      <c r="I1257" s="52" t="s">
        <v>2916</v>
      </c>
      <c r="J1257" s="53" t="s">
        <v>2917</v>
      </c>
      <c r="K1257" s="52">
        <v>3204</v>
      </c>
      <c r="L1257" s="52" t="s">
        <v>2918</v>
      </c>
      <c r="M1257" s="53" t="s">
        <v>1496</v>
      </c>
      <c r="N1257" s="53" t="s">
        <v>3172</v>
      </c>
      <c r="O1257" s="54" t="s">
        <v>3434</v>
      </c>
      <c r="P1257" s="54" t="s">
        <v>2902</v>
      </c>
    </row>
    <row r="1258" spans="1:16" ht="13.5" thickBot="1" x14ac:dyDescent="0.25">
      <c r="A1258" s="43" t="str">
        <f t="shared" si="114"/>
        <v>BAVM 179 </v>
      </c>
      <c r="B1258" s="5" t="str">
        <f t="shared" si="115"/>
        <v>I</v>
      </c>
      <c r="C1258" s="43">
        <f t="shared" si="116"/>
        <v>52616.701000000001</v>
      </c>
      <c r="D1258" s="21" t="str">
        <f t="shared" si="117"/>
        <v>vis</v>
      </c>
      <c r="E1258" s="51" t="e">
        <f>VLOOKUP(C1258,Active!C$21:E$974,3,FALSE)</f>
        <v>#N/A</v>
      </c>
      <c r="F1258" s="5" t="s">
        <v>1317</v>
      </c>
      <c r="G1258" s="21" t="str">
        <f t="shared" si="118"/>
        <v>52616.701</v>
      </c>
      <c r="H1258" s="43">
        <f t="shared" si="119"/>
        <v>3239</v>
      </c>
      <c r="I1258" s="52" t="s">
        <v>2919</v>
      </c>
      <c r="J1258" s="53" t="s">
        <v>2920</v>
      </c>
      <c r="K1258" s="52">
        <v>3239</v>
      </c>
      <c r="L1258" s="52" t="s">
        <v>2912</v>
      </c>
      <c r="M1258" s="53" t="s">
        <v>1496</v>
      </c>
      <c r="N1258" s="53"/>
      <c r="O1258" s="54" t="s">
        <v>2787</v>
      </c>
      <c r="P1258" s="55" t="s">
        <v>2956</v>
      </c>
    </row>
    <row r="1259" spans="1:16" ht="13.5" thickBot="1" x14ac:dyDescent="0.25">
      <c r="A1259" s="43" t="str">
        <f t="shared" si="114"/>
        <v> AOEB 12 </v>
      </c>
      <c r="B1259" s="5" t="str">
        <f t="shared" si="115"/>
        <v>I</v>
      </c>
      <c r="C1259" s="43">
        <f t="shared" si="116"/>
        <v>52616.705000000002</v>
      </c>
      <c r="D1259" s="21" t="str">
        <f t="shared" si="117"/>
        <v>vis</v>
      </c>
      <c r="E1259" s="51" t="e">
        <f>VLOOKUP(C1259,Active!C$21:E$974,3,FALSE)</f>
        <v>#N/A</v>
      </c>
      <c r="F1259" s="5" t="s">
        <v>1317</v>
      </c>
      <c r="G1259" s="21" t="str">
        <f t="shared" si="118"/>
        <v>52616.705</v>
      </c>
      <c r="H1259" s="43">
        <f t="shared" si="119"/>
        <v>3239</v>
      </c>
      <c r="I1259" s="52" t="s">
        <v>2921</v>
      </c>
      <c r="J1259" s="53" t="s">
        <v>2922</v>
      </c>
      <c r="K1259" s="52">
        <v>3239</v>
      </c>
      <c r="L1259" s="52" t="s">
        <v>2859</v>
      </c>
      <c r="M1259" s="53" t="s">
        <v>1496</v>
      </c>
      <c r="N1259" s="53"/>
      <c r="O1259" s="54" t="s">
        <v>2960</v>
      </c>
      <c r="P1259" s="54" t="s">
        <v>2961</v>
      </c>
    </row>
    <row r="1260" spans="1:16" ht="13.5" thickBot="1" x14ac:dyDescent="0.25">
      <c r="A1260" s="43" t="str">
        <f t="shared" si="114"/>
        <v> AOEB 12 </v>
      </c>
      <c r="B1260" s="5" t="str">
        <f t="shared" si="115"/>
        <v>I</v>
      </c>
      <c r="C1260" s="43">
        <f t="shared" si="116"/>
        <v>52995.654000000002</v>
      </c>
      <c r="D1260" s="21" t="str">
        <f t="shared" si="117"/>
        <v>vis</v>
      </c>
      <c r="E1260" s="51" t="e">
        <f>VLOOKUP(C1260,Active!C$21:E$974,3,FALSE)</f>
        <v>#N/A</v>
      </c>
      <c r="F1260" s="5" t="s">
        <v>1317</v>
      </c>
      <c r="G1260" s="21" t="str">
        <f t="shared" si="118"/>
        <v>52995.654</v>
      </c>
      <c r="H1260" s="43">
        <f t="shared" si="119"/>
        <v>3391</v>
      </c>
      <c r="I1260" s="52" t="s">
        <v>2923</v>
      </c>
      <c r="J1260" s="53" t="s">
        <v>2924</v>
      </c>
      <c r="K1260" s="52">
        <v>3391</v>
      </c>
      <c r="L1260" s="52" t="s">
        <v>2915</v>
      </c>
      <c r="M1260" s="53" t="s">
        <v>1496</v>
      </c>
      <c r="N1260" s="53"/>
      <c r="O1260" s="54" t="s">
        <v>2948</v>
      </c>
      <c r="P1260" s="54" t="s">
        <v>2961</v>
      </c>
    </row>
    <row r="1261" spans="1:16" ht="13.5" thickBot="1" x14ac:dyDescent="0.25">
      <c r="A1261" s="43" t="str">
        <f t="shared" si="114"/>
        <v> AOEB 12 </v>
      </c>
      <c r="B1261" s="5" t="str">
        <f t="shared" si="115"/>
        <v>I</v>
      </c>
      <c r="C1261" s="43">
        <f t="shared" si="116"/>
        <v>53005.631999999998</v>
      </c>
      <c r="D1261" s="21" t="str">
        <f t="shared" si="117"/>
        <v>vis</v>
      </c>
      <c r="E1261" s="51" t="e">
        <f>VLOOKUP(C1261,Active!C$21:E$974,3,FALSE)</f>
        <v>#N/A</v>
      </c>
      <c r="F1261" s="5" t="s">
        <v>1317</v>
      </c>
      <c r="G1261" s="21" t="str">
        <f t="shared" si="118"/>
        <v>53005.632</v>
      </c>
      <c r="H1261" s="43">
        <f t="shared" si="119"/>
        <v>3395</v>
      </c>
      <c r="I1261" s="52" t="s">
        <v>2925</v>
      </c>
      <c r="J1261" s="53" t="s">
        <v>2926</v>
      </c>
      <c r="K1261" s="52">
        <v>3395</v>
      </c>
      <c r="L1261" s="52" t="s">
        <v>2927</v>
      </c>
      <c r="M1261" s="53" t="s">
        <v>1496</v>
      </c>
      <c r="N1261" s="53" t="s">
        <v>3172</v>
      </c>
      <c r="O1261" s="54" t="s">
        <v>3434</v>
      </c>
      <c r="P1261" s="54" t="s">
        <v>2961</v>
      </c>
    </row>
    <row r="1262" spans="1:16" ht="13.5" thickBot="1" x14ac:dyDescent="0.25">
      <c r="A1262" s="43" t="str">
        <f t="shared" si="114"/>
        <v> AOEB 12 </v>
      </c>
      <c r="B1262" s="5" t="str">
        <f t="shared" si="115"/>
        <v>I</v>
      </c>
      <c r="C1262" s="43">
        <f t="shared" si="116"/>
        <v>53274.885000000002</v>
      </c>
      <c r="D1262" s="21" t="str">
        <f t="shared" si="117"/>
        <v>vis</v>
      </c>
      <c r="E1262" s="51" t="e">
        <f>VLOOKUP(C1262,Active!C$21:E$974,3,FALSE)</f>
        <v>#N/A</v>
      </c>
      <c r="F1262" s="5" t="s">
        <v>1317</v>
      </c>
      <c r="G1262" s="21" t="str">
        <f t="shared" si="118"/>
        <v>53274.885</v>
      </c>
      <c r="H1262" s="43">
        <f t="shared" si="119"/>
        <v>3503</v>
      </c>
      <c r="I1262" s="52" t="s">
        <v>2928</v>
      </c>
      <c r="J1262" s="53" t="s">
        <v>2929</v>
      </c>
      <c r="K1262" s="52">
        <v>3503</v>
      </c>
      <c r="L1262" s="52" t="s">
        <v>2930</v>
      </c>
      <c r="M1262" s="53" t="s">
        <v>1496</v>
      </c>
      <c r="N1262" s="53" t="s">
        <v>3172</v>
      </c>
      <c r="O1262" s="54" t="s">
        <v>2971</v>
      </c>
      <c r="P1262" s="54" t="s">
        <v>2961</v>
      </c>
    </row>
    <row r="1263" spans="1:16" ht="13.5" thickBot="1" x14ac:dyDescent="0.25">
      <c r="A1263" s="43" t="str">
        <f t="shared" si="114"/>
        <v>BAVM 192 </v>
      </c>
      <c r="B1263" s="5" t="str">
        <f t="shared" si="115"/>
        <v>I</v>
      </c>
      <c r="C1263" s="43">
        <f t="shared" si="116"/>
        <v>53314.78</v>
      </c>
      <c r="D1263" s="21" t="str">
        <f t="shared" si="117"/>
        <v>vis</v>
      </c>
      <c r="E1263" s="51" t="e">
        <f>VLOOKUP(C1263,Active!C$21:E$974,3,FALSE)</f>
        <v>#N/A</v>
      </c>
      <c r="F1263" s="5" t="s">
        <v>1317</v>
      </c>
      <c r="G1263" s="21" t="str">
        <f t="shared" si="118"/>
        <v>53314.780</v>
      </c>
      <c r="H1263" s="43">
        <f t="shared" si="119"/>
        <v>3519</v>
      </c>
      <c r="I1263" s="52" t="s">
        <v>2931</v>
      </c>
      <c r="J1263" s="53" t="s">
        <v>2932</v>
      </c>
      <c r="K1263" s="52">
        <v>3519</v>
      </c>
      <c r="L1263" s="52" t="s">
        <v>2933</v>
      </c>
      <c r="M1263" s="53" t="s">
        <v>1496</v>
      </c>
      <c r="N1263" s="53"/>
      <c r="O1263" s="54" t="s">
        <v>2787</v>
      </c>
      <c r="P1263" s="55" t="s">
        <v>2975</v>
      </c>
    </row>
    <row r="1264" spans="1:16" ht="13.5" thickBot="1" x14ac:dyDescent="0.25">
      <c r="A1264" s="43" t="str">
        <f t="shared" si="114"/>
        <v> AOEB 12 </v>
      </c>
      <c r="B1264" s="5" t="str">
        <f t="shared" si="115"/>
        <v>I</v>
      </c>
      <c r="C1264" s="43">
        <f t="shared" si="116"/>
        <v>53332.229099999997</v>
      </c>
      <c r="D1264" s="21" t="str">
        <f t="shared" si="117"/>
        <v>vis</v>
      </c>
      <c r="E1264" s="51" t="e">
        <f>VLOOKUP(C1264,Active!C$21:E$974,3,FALSE)</f>
        <v>#N/A</v>
      </c>
      <c r="F1264" s="5" t="s">
        <v>1317</v>
      </c>
      <c r="G1264" s="21" t="str">
        <f t="shared" si="118"/>
        <v>53332.2291</v>
      </c>
      <c r="H1264" s="43">
        <f t="shared" si="119"/>
        <v>3526</v>
      </c>
      <c r="I1264" s="52" t="s">
        <v>2934</v>
      </c>
      <c r="J1264" s="53" t="s">
        <v>2935</v>
      </c>
      <c r="K1264" s="52">
        <v>3526</v>
      </c>
      <c r="L1264" s="52" t="s">
        <v>2936</v>
      </c>
      <c r="M1264" s="53" t="s">
        <v>105</v>
      </c>
      <c r="N1264" s="53" t="s">
        <v>3172</v>
      </c>
      <c r="O1264" s="54" t="s">
        <v>3434</v>
      </c>
      <c r="P1264" s="54" t="s">
        <v>2961</v>
      </c>
    </row>
    <row r="1265" spans="1:16" ht="13.5" thickBot="1" x14ac:dyDescent="0.25">
      <c r="A1265" s="43" t="str">
        <f t="shared" si="114"/>
        <v> AOEB 12 </v>
      </c>
      <c r="B1265" s="5" t="str">
        <f t="shared" si="115"/>
        <v>I</v>
      </c>
      <c r="C1265" s="43">
        <f t="shared" si="116"/>
        <v>53337.2143</v>
      </c>
      <c r="D1265" s="21" t="str">
        <f t="shared" si="117"/>
        <v>vis</v>
      </c>
      <c r="E1265" s="51" t="e">
        <f>VLOOKUP(C1265,Active!C$21:E$974,3,FALSE)</f>
        <v>#N/A</v>
      </c>
      <c r="F1265" s="5" t="s">
        <v>1317</v>
      </c>
      <c r="G1265" s="21" t="str">
        <f t="shared" si="118"/>
        <v>53337.2143</v>
      </c>
      <c r="H1265" s="43">
        <f t="shared" si="119"/>
        <v>3528</v>
      </c>
      <c r="I1265" s="52" t="s">
        <v>2939</v>
      </c>
      <c r="J1265" s="53" t="s">
        <v>2940</v>
      </c>
      <c r="K1265" s="52">
        <v>3528</v>
      </c>
      <c r="L1265" s="52" t="s">
        <v>2941</v>
      </c>
      <c r="M1265" s="53" t="s">
        <v>105</v>
      </c>
      <c r="N1265" s="53" t="s">
        <v>3172</v>
      </c>
      <c r="O1265" s="54" t="s">
        <v>3434</v>
      </c>
      <c r="P1265" s="54" t="s">
        <v>2961</v>
      </c>
    </row>
    <row r="1266" spans="1:16" ht="26.25" thickBot="1" x14ac:dyDescent="0.25">
      <c r="A1266" s="43" t="str">
        <f t="shared" si="114"/>
        <v>JAAVSO 36(2);171 </v>
      </c>
      <c r="B1266" s="5" t="str">
        <f t="shared" si="115"/>
        <v>I</v>
      </c>
      <c r="C1266" s="43">
        <f t="shared" si="116"/>
        <v>53354.67</v>
      </c>
      <c r="D1266" s="21" t="str">
        <f t="shared" si="117"/>
        <v>vis</v>
      </c>
      <c r="E1266" s="51" t="e">
        <f>VLOOKUP(C1266,Active!C$21:E$974,3,FALSE)</f>
        <v>#N/A</v>
      </c>
      <c r="F1266" s="5" t="s">
        <v>1317</v>
      </c>
      <c r="G1266" s="21" t="str">
        <f t="shared" si="118"/>
        <v>53354.670</v>
      </c>
      <c r="H1266" s="43">
        <f t="shared" si="119"/>
        <v>3535</v>
      </c>
      <c r="I1266" s="52" t="s">
        <v>2942</v>
      </c>
      <c r="J1266" s="53" t="s">
        <v>2943</v>
      </c>
      <c r="K1266" s="52">
        <v>3535</v>
      </c>
      <c r="L1266" s="52" t="s">
        <v>2944</v>
      </c>
      <c r="M1266" s="53" t="s">
        <v>1496</v>
      </c>
      <c r="N1266" s="53" t="s">
        <v>3172</v>
      </c>
      <c r="O1266" s="54" t="s">
        <v>3434</v>
      </c>
      <c r="P1266" s="55" t="s">
        <v>2985</v>
      </c>
    </row>
    <row r="1267" spans="1:16" ht="13.5" thickBot="1" x14ac:dyDescent="0.25">
      <c r="A1267" s="43" t="str">
        <f t="shared" si="114"/>
        <v>VSB 46 </v>
      </c>
      <c r="B1267" s="5" t="str">
        <f t="shared" si="115"/>
        <v>I</v>
      </c>
      <c r="C1267" s="43">
        <f t="shared" si="116"/>
        <v>53399.540999999997</v>
      </c>
      <c r="D1267" s="21" t="str">
        <f t="shared" si="117"/>
        <v>vis</v>
      </c>
      <c r="E1267" s="51" t="e">
        <f>VLOOKUP(C1267,Active!C$21:E$974,3,FALSE)</f>
        <v>#N/A</v>
      </c>
      <c r="F1267" s="5" t="s">
        <v>1317</v>
      </c>
      <c r="G1267" s="21" t="str">
        <f t="shared" si="118"/>
        <v>53399.541</v>
      </c>
      <c r="H1267" s="43">
        <f t="shared" si="119"/>
        <v>3553</v>
      </c>
      <c r="I1267" s="52" t="s">
        <v>2945</v>
      </c>
      <c r="J1267" s="53" t="s">
        <v>2946</v>
      </c>
      <c r="K1267" s="52">
        <v>3553</v>
      </c>
      <c r="L1267" s="52" t="s">
        <v>2947</v>
      </c>
      <c r="M1267" s="53" t="s">
        <v>1496</v>
      </c>
      <c r="N1267" s="53"/>
      <c r="O1267" s="54" t="s">
        <v>3506</v>
      </c>
      <c r="P1267" s="55" t="s">
        <v>2989</v>
      </c>
    </row>
    <row r="1268" spans="1:16" ht="13.5" thickBot="1" x14ac:dyDescent="0.25">
      <c r="A1268" s="43" t="str">
        <f t="shared" si="114"/>
        <v> JAAVSO 37;44 </v>
      </c>
      <c r="B1268" s="5" t="str">
        <f t="shared" si="115"/>
        <v>I</v>
      </c>
      <c r="C1268" s="43">
        <f t="shared" si="116"/>
        <v>53511.730100000001</v>
      </c>
      <c r="D1268" s="21" t="str">
        <f t="shared" si="117"/>
        <v>vis</v>
      </c>
      <c r="E1268" s="51" t="e">
        <f>VLOOKUP(C1268,Active!C$21:E$974,3,FALSE)</f>
        <v>#N/A</v>
      </c>
      <c r="F1268" s="5" t="s">
        <v>1317</v>
      </c>
      <c r="G1268" s="21" t="str">
        <f t="shared" si="118"/>
        <v>53511.7301</v>
      </c>
      <c r="H1268" s="43">
        <f t="shared" si="119"/>
        <v>3598</v>
      </c>
      <c r="I1268" s="52" t="s">
        <v>2949</v>
      </c>
      <c r="J1268" s="53" t="s">
        <v>2950</v>
      </c>
      <c r="K1268" s="52">
        <v>3598</v>
      </c>
      <c r="L1268" s="52" t="s">
        <v>2951</v>
      </c>
      <c r="M1268" s="53" t="s">
        <v>2952</v>
      </c>
      <c r="N1268" s="53" t="s">
        <v>3172</v>
      </c>
      <c r="O1268" s="54" t="s">
        <v>3434</v>
      </c>
      <c r="P1268" s="54" t="s">
        <v>2993</v>
      </c>
    </row>
    <row r="1269" spans="1:16" ht="13.5" thickBot="1" x14ac:dyDescent="0.25">
      <c r="A1269" s="43" t="str">
        <f t="shared" si="114"/>
        <v> JAAVSO 38;85 </v>
      </c>
      <c r="B1269" s="5" t="str">
        <f t="shared" si="115"/>
        <v>I</v>
      </c>
      <c r="C1269" s="43">
        <f t="shared" si="116"/>
        <v>53611.466</v>
      </c>
      <c r="D1269" s="21" t="str">
        <f t="shared" si="117"/>
        <v>vis</v>
      </c>
      <c r="E1269" s="51" t="e">
        <f>VLOOKUP(C1269,Active!C$21:E$974,3,FALSE)</f>
        <v>#N/A</v>
      </c>
      <c r="F1269" s="5" t="s">
        <v>1317</v>
      </c>
      <c r="G1269" s="21" t="str">
        <f t="shared" si="118"/>
        <v>53611.466</v>
      </c>
      <c r="H1269" s="43">
        <f t="shared" si="119"/>
        <v>3638</v>
      </c>
      <c r="I1269" s="52" t="s">
        <v>2953</v>
      </c>
      <c r="J1269" s="53" t="s">
        <v>2954</v>
      </c>
      <c r="K1269" s="52">
        <v>3638</v>
      </c>
      <c r="L1269" s="52" t="s">
        <v>2955</v>
      </c>
      <c r="M1269" s="53" t="s">
        <v>1496</v>
      </c>
      <c r="N1269" s="53" t="s">
        <v>3172</v>
      </c>
      <c r="O1269" s="54" t="s">
        <v>3434</v>
      </c>
      <c r="P1269" s="54" t="s">
        <v>2997</v>
      </c>
    </row>
    <row r="1270" spans="1:16" ht="13.5" thickBot="1" x14ac:dyDescent="0.25">
      <c r="A1270" s="43" t="str">
        <f t="shared" si="114"/>
        <v>BAVM 212 </v>
      </c>
      <c r="B1270" s="5" t="str">
        <f t="shared" si="115"/>
        <v>I</v>
      </c>
      <c r="C1270" s="43">
        <f t="shared" si="116"/>
        <v>53693.731</v>
      </c>
      <c r="D1270" s="21" t="str">
        <f t="shared" si="117"/>
        <v>vis</v>
      </c>
      <c r="E1270" s="51" t="e">
        <f>VLOOKUP(C1270,Active!C$21:E$974,3,FALSE)</f>
        <v>#N/A</v>
      </c>
      <c r="F1270" s="5" t="s">
        <v>1317</v>
      </c>
      <c r="G1270" s="21" t="str">
        <f t="shared" si="118"/>
        <v>53693.731</v>
      </c>
      <c r="H1270" s="43">
        <f t="shared" si="119"/>
        <v>3671</v>
      </c>
      <c r="I1270" s="52" t="s">
        <v>2957</v>
      </c>
      <c r="J1270" s="53" t="s">
        <v>2958</v>
      </c>
      <c r="K1270" s="52">
        <v>3671</v>
      </c>
      <c r="L1270" s="52" t="s">
        <v>2959</v>
      </c>
      <c r="M1270" s="53" t="s">
        <v>1496</v>
      </c>
      <c r="N1270" s="53" t="s">
        <v>1317</v>
      </c>
      <c r="O1270" s="54" t="s">
        <v>3001</v>
      </c>
      <c r="P1270" s="55" t="s">
        <v>3002</v>
      </c>
    </row>
    <row r="1271" spans="1:16" ht="13.5" thickBot="1" x14ac:dyDescent="0.25">
      <c r="A1271" s="43" t="str">
        <f t="shared" si="114"/>
        <v> JAAVSO 38;120 </v>
      </c>
      <c r="B1271" s="5" t="str">
        <f t="shared" si="115"/>
        <v>I</v>
      </c>
      <c r="C1271" s="43">
        <f t="shared" si="116"/>
        <v>53763.538999999997</v>
      </c>
      <c r="D1271" s="21" t="str">
        <f t="shared" si="117"/>
        <v>vis</v>
      </c>
      <c r="E1271" s="51" t="e">
        <f>VLOOKUP(C1271,Active!C$21:E$974,3,FALSE)</f>
        <v>#N/A</v>
      </c>
      <c r="F1271" s="5" t="s">
        <v>1317</v>
      </c>
      <c r="G1271" s="21" t="str">
        <f t="shared" si="118"/>
        <v>53763.539</v>
      </c>
      <c r="H1271" s="43">
        <f t="shared" si="119"/>
        <v>3699</v>
      </c>
      <c r="I1271" s="52" t="s">
        <v>2962</v>
      </c>
      <c r="J1271" s="53" t="s">
        <v>2963</v>
      </c>
      <c r="K1271" s="52">
        <v>3699</v>
      </c>
      <c r="L1271" s="52" t="s">
        <v>2964</v>
      </c>
      <c r="M1271" s="53" t="s">
        <v>1496</v>
      </c>
      <c r="N1271" s="53" t="s">
        <v>3172</v>
      </c>
      <c r="O1271" s="54" t="s">
        <v>3434</v>
      </c>
      <c r="P1271" s="54" t="s">
        <v>3006</v>
      </c>
    </row>
    <row r="1272" spans="1:16" ht="13.5" thickBot="1" x14ac:dyDescent="0.25">
      <c r="A1272" s="43" t="str">
        <f t="shared" si="114"/>
        <v>VSB 50 </v>
      </c>
      <c r="B1272" s="5" t="str">
        <f t="shared" si="115"/>
        <v>I</v>
      </c>
      <c r="C1272" s="43">
        <f t="shared" si="116"/>
        <v>53875.721299999997</v>
      </c>
      <c r="D1272" s="21" t="str">
        <f t="shared" si="117"/>
        <v>vis</v>
      </c>
      <c r="E1272" s="51" t="e">
        <f>VLOOKUP(C1272,Active!C$21:E$974,3,FALSE)</f>
        <v>#N/A</v>
      </c>
      <c r="F1272" s="5" t="s">
        <v>1317</v>
      </c>
      <c r="G1272" s="21" t="str">
        <f t="shared" si="118"/>
        <v>53875.7213</v>
      </c>
      <c r="H1272" s="43">
        <f t="shared" si="119"/>
        <v>3744</v>
      </c>
      <c r="I1272" s="52" t="s">
        <v>2965</v>
      </c>
      <c r="J1272" s="53" t="s">
        <v>2966</v>
      </c>
      <c r="K1272" s="52">
        <v>3744</v>
      </c>
      <c r="L1272" s="52" t="s">
        <v>2967</v>
      </c>
      <c r="M1272" s="53" t="s">
        <v>2952</v>
      </c>
      <c r="N1272" s="53"/>
      <c r="O1272" s="54" t="s">
        <v>3010</v>
      </c>
      <c r="P1272" s="55" t="s">
        <v>3011</v>
      </c>
    </row>
    <row r="1273" spans="1:16" ht="13.5" thickBot="1" x14ac:dyDescent="0.25">
      <c r="A1273" s="43" t="str">
        <f t="shared" si="114"/>
        <v>VSB 50 </v>
      </c>
      <c r="B1273" s="5" t="str">
        <f t="shared" si="115"/>
        <v>I</v>
      </c>
      <c r="C1273" s="43">
        <f t="shared" si="116"/>
        <v>54057.717900000003</v>
      </c>
      <c r="D1273" s="21" t="str">
        <f t="shared" si="117"/>
        <v>vis</v>
      </c>
      <c r="E1273" s="51" t="e">
        <f>VLOOKUP(C1273,Active!C$21:E$974,3,FALSE)</f>
        <v>#N/A</v>
      </c>
      <c r="F1273" s="5" t="s">
        <v>1317</v>
      </c>
      <c r="G1273" s="21" t="str">
        <f t="shared" si="118"/>
        <v>54057.7179</v>
      </c>
      <c r="H1273" s="43">
        <f t="shared" si="119"/>
        <v>3817</v>
      </c>
      <c r="I1273" s="52" t="s">
        <v>2968</v>
      </c>
      <c r="J1273" s="53" t="s">
        <v>2969</v>
      </c>
      <c r="K1273" s="52">
        <v>3817</v>
      </c>
      <c r="L1273" s="52" t="s">
        <v>2970</v>
      </c>
      <c r="M1273" s="53" t="s">
        <v>2952</v>
      </c>
      <c r="N1273" s="53"/>
      <c r="O1273" s="54" t="s">
        <v>3010</v>
      </c>
      <c r="P1273" s="55" t="s">
        <v>3011</v>
      </c>
    </row>
    <row r="1274" spans="1:16" ht="13.5" thickBot="1" x14ac:dyDescent="0.25">
      <c r="A1274" s="43" t="str">
        <f t="shared" si="114"/>
        <v>VSB 50 </v>
      </c>
      <c r="B1274" s="5" t="str">
        <f t="shared" si="115"/>
        <v>I</v>
      </c>
      <c r="C1274" s="43">
        <f t="shared" si="116"/>
        <v>54077.669000000002</v>
      </c>
      <c r="D1274" s="21" t="str">
        <f t="shared" si="117"/>
        <v>vis</v>
      </c>
      <c r="E1274" s="51" t="e">
        <f>VLOOKUP(C1274,Active!C$21:E$974,3,FALSE)</f>
        <v>#N/A</v>
      </c>
      <c r="F1274" s="5" t="s">
        <v>1317</v>
      </c>
      <c r="G1274" s="21" t="str">
        <f t="shared" si="118"/>
        <v>54077.669</v>
      </c>
      <c r="H1274" s="43">
        <f t="shared" si="119"/>
        <v>3825</v>
      </c>
      <c r="I1274" s="52" t="s">
        <v>2972</v>
      </c>
      <c r="J1274" s="53" t="s">
        <v>2973</v>
      </c>
      <c r="K1274" s="52">
        <v>3825</v>
      </c>
      <c r="L1274" s="52" t="s">
        <v>2974</v>
      </c>
      <c r="M1274" s="53" t="s">
        <v>1496</v>
      </c>
      <c r="N1274" s="53"/>
      <c r="O1274" s="54" t="s">
        <v>3010</v>
      </c>
      <c r="P1274" s="55" t="s">
        <v>3011</v>
      </c>
    </row>
    <row r="1275" spans="1:16" ht="13.5" thickBot="1" x14ac:dyDescent="0.25">
      <c r="A1275" s="43" t="str">
        <f t="shared" si="114"/>
        <v> JAAVSO 39;94 </v>
      </c>
      <c r="B1275" s="5" t="str">
        <f t="shared" si="115"/>
        <v>I</v>
      </c>
      <c r="C1275" s="43">
        <f t="shared" si="116"/>
        <v>54107.5795</v>
      </c>
      <c r="D1275" s="21" t="str">
        <f t="shared" si="117"/>
        <v>vis</v>
      </c>
      <c r="E1275" s="51" t="e">
        <f>VLOOKUP(C1275,Active!C$21:E$974,3,FALSE)</f>
        <v>#N/A</v>
      </c>
      <c r="F1275" s="5" t="s">
        <v>1317</v>
      </c>
      <c r="G1275" s="21" t="str">
        <f t="shared" si="118"/>
        <v>54107.5795</v>
      </c>
      <c r="H1275" s="43">
        <f t="shared" si="119"/>
        <v>3837</v>
      </c>
      <c r="I1275" s="52" t="s">
        <v>2976</v>
      </c>
      <c r="J1275" s="53" t="s">
        <v>2977</v>
      </c>
      <c r="K1275" s="52">
        <v>3837</v>
      </c>
      <c r="L1275" s="52" t="s">
        <v>2978</v>
      </c>
      <c r="M1275" s="53" t="s">
        <v>2952</v>
      </c>
      <c r="N1275" s="53" t="s">
        <v>3172</v>
      </c>
      <c r="O1275" s="54" t="s">
        <v>3434</v>
      </c>
      <c r="P1275" s="54" t="s">
        <v>3021</v>
      </c>
    </row>
    <row r="1276" spans="1:16" ht="13.5" thickBot="1" x14ac:dyDescent="0.25">
      <c r="A1276" s="43" t="str">
        <f t="shared" si="114"/>
        <v>VSB 51 </v>
      </c>
      <c r="B1276" s="5" t="str">
        <f t="shared" si="115"/>
        <v>I</v>
      </c>
      <c r="C1276" s="43">
        <f t="shared" si="116"/>
        <v>54219.767999999996</v>
      </c>
      <c r="D1276" s="21" t="str">
        <f t="shared" si="117"/>
        <v>vis</v>
      </c>
      <c r="E1276" s="51" t="e">
        <f>VLOOKUP(C1276,Active!C$21:E$974,3,FALSE)</f>
        <v>#N/A</v>
      </c>
      <c r="F1276" s="5" t="s">
        <v>1317</v>
      </c>
      <c r="G1276" s="21" t="str">
        <f t="shared" si="118"/>
        <v>54219.7680</v>
      </c>
      <c r="H1276" s="43">
        <f t="shared" si="119"/>
        <v>3882</v>
      </c>
      <c r="I1276" s="52" t="s">
        <v>2979</v>
      </c>
      <c r="J1276" s="53" t="s">
        <v>2980</v>
      </c>
      <c r="K1276" s="52">
        <v>3882</v>
      </c>
      <c r="L1276" s="52" t="s">
        <v>2981</v>
      </c>
      <c r="M1276" s="53" t="s">
        <v>2952</v>
      </c>
      <c r="N1276" s="53"/>
      <c r="O1276" s="54" t="s">
        <v>3010</v>
      </c>
      <c r="P1276" s="55" t="s">
        <v>3025</v>
      </c>
    </row>
    <row r="1277" spans="1:16" ht="13.5" thickBot="1" x14ac:dyDescent="0.25">
      <c r="A1277" s="43" t="str">
        <f t="shared" si="114"/>
        <v>VSB 53 </v>
      </c>
      <c r="B1277" s="5" t="str">
        <f t="shared" si="115"/>
        <v>I</v>
      </c>
      <c r="C1277" s="43">
        <f t="shared" si="116"/>
        <v>54394.288999999997</v>
      </c>
      <c r="D1277" s="21" t="str">
        <f t="shared" si="117"/>
        <v>vis</v>
      </c>
      <c r="E1277" s="51" t="e">
        <f>VLOOKUP(C1277,Active!C$21:E$974,3,FALSE)</f>
        <v>#N/A</v>
      </c>
      <c r="F1277" s="5" t="s">
        <v>1317</v>
      </c>
      <c r="G1277" s="21" t="str">
        <f t="shared" si="118"/>
        <v>54394.289</v>
      </c>
      <c r="H1277" s="43">
        <f t="shared" si="119"/>
        <v>3952</v>
      </c>
      <c r="I1277" s="52" t="s">
        <v>2986</v>
      </c>
      <c r="J1277" s="53" t="s">
        <v>2987</v>
      </c>
      <c r="K1277" s="52">
        <v>3952</v>
      </c>
      <c r="L1277" s="52" t="s">
        <v>2988</v>
      </c>
      <c r="M1277" s="53" t="s">
        <v>1496</v>
      </c>
      <c r="N1277" s="53" t="s">
        <v>3029</v>
      </c>
      <c r="O1277" s="54" t="s">
        <v>3506</v>
      </c>
      <c r="P1277" s="55" t="s">
        <v>3030</v>
      </c>
    </row>
    <row r="1278" spans="1:16" ht="13.5" thickBot="1" x14ac:dyDescent="0.25">
      <c r="A1278" s="43" t="str">
        <f t="shared" si="114"/>
        <v> JAAVSO 41;122 </v>
      </c>
      <c r="B1278" s="5" t="str">
        <f t="shared" si="115"/>
        <v>I</v>
      </c>
      <c r="C1278" s="43">
        <f t="shared" si="116"/>
        <v>55067.417600000001</v>
      </c>
      <c r="D1278" s="21" t="str">
        <f t="shared" si="117"/>
        <v>vis</v>
      </c>
      <c r="E1278" s="51" t="e">
        <f>VLOOKUP(C1278,Active!C$21:E$974,3,FALSE)</f>
        <v>#N/A</v>
      </c>
      <c r="F1278" s="5" t="s">
        <v>1317</v>
      </c>
      <c r="G1278" s="21" t="str">
        <f t="shared" si="118"/>
        <v>55067.4176</v>
      </c>
      <c r="H1278" s="43">
        <f t="shared" si="119"/>
        <v>4222</v>
      </c>
      <c r="I1278" s="52" t="s">
        <v>2998</v>
      </c>
      <c r="J1278" s="53" t="s">
        <v>2999</v>
      </c>
      <c r="K1278" s="52">
        <v>4222</v>
      </c>
      <c r="L1278" s="52" t="s">
        <v>3000</v>
      </c>
      <c r="M1278" s="53" t="s">
        <v>2952</v>
      </c>
      <c r="N1278" s="53" t="s">
        <v>1317</v>
      </c>
      <c r="O1278" s="54" t="s">
        <v>3434</v>
      </c>
      <c r="P1278" s="54" t="s">
        <v>3034</v>
      </c>
    </row>
    <row r="1279" spans="1:16" ht="13.5" thickBot="1" x14ac:dyDescent="0.25">
      <c r="A1279" s="43" t="str">
        <f t="shared" si="114"/>
        <v>IBVS 6114 </v>
      </c>
      <c r="B1279" s="5" t="str">
        <f t="shared" si="115"/>
        <v>I</v>
      </c>
      <c r="C1279" s="43">
        <f t="shared" si="116"/>
        <v>55142.214</v>
      </c>
      <c r="D1279" s="21" t="str">
        <f t="shared" si="117"/>
        <v>vis</v>
      </c>
      <c r="E1279" s="51" t="e">
        <f>VLOOKUP(C1279,Active!C$21:E$974,3,FALSE)</f>
        <v>#N/A</v>
      </c>
      <c r="F1279" s="5" t="s">
        <v>1317</v>
      </c>
      <c r="G1279" s="21" t="str">
        <f t="shared" si="118"/>
        <v>55142.214</v>
      </c>
      <c r="H1279" s="43">
        <f t="shared" si="119"/>
        <v>4252</v>
      </c>
      <c r="I1279" s="52" t="s">
        <v>3007</v>
      </c>
      <c r="J1279" s="53" t="s">
        <v>3008</v>
      </c>
      <c r="K1279" s="52">
        <v>4252</v>
      </c>
      <c r="L1279" s="52" t="s">
        <v>3009</v>
      </c>
      <c r="M1279" s="53" t="s">
        <v>1496</v>
      </c>
      <c r="N1279" s="53" t="s">
        <v>1485</v>
      </c>
      <c r="O1279" s="54" t="s">
        <v>3038</v>
      </c>
      <c r="P1279" s="55" t="s">
        <v>3039</v>
      </c>
    </row>
    <row r="1280" spans="1:16" ht="13.5" thickBot="1" x14ac:dyDescent="0.25">
      <c r="A1280" s="43" t="str">
        <f t="shared" si="114"/>
        <v>IBVS 6114 </v>
      </c>
      <c r="B1280" s="5" t="str">
        <f t="shared" si="115"/>
        <v>I</v>
      </c>
      <c r="C1280" s="43">
        <f t="shared" si="116"/>
        <v>55167.135999999999</v>
      </c>
      <c r="D1280" s="21" t="str">
        <f t="shared" si="117"/>
        <v>vis</v>
      </c>
      <c r="E1280" s="51" t="e">
        <f>VLOOKUP(C1280,Active!C$21:E$974,3,FALSE)</f>
        <v>#N/A</v>
      </c>
      <c r="F1280" s="5" t="s">
        <v>1317</v>
      </c>
      <c r="G1280" s="21" t="str">
        <f t="shared" si="118"/>
        <v>55167.136</v>
      </c>
      <c r="H1280" s="43">
        <f t="shared" si="119"/>
        <v>4262</v>
      </c>
      <c r="I1280" s="52" t="s">
        <v>3012</v>
      </c>
      <c r="J1280" s="53" t="s">
        <v>3013</v>
      </c>
      <c r="K1280" s="52">
        <v>4262</v>
      </c>
      <c r="L1280" s="52" t="s">
        <v>3014</v>
      </c>
      <c r="M1280" s="53" t="s">
        <v>1496</v>
      </c>
      <c r="N1280" s="53" t="s">
        <v>1485</v>
      </c>
      <c r="O1280" s="54" t="s">
        <v>3038</v>
      </c>
      <c r="P1280" s="55" t="s">
        <v>3039</v>
      </c>
    </row>
    <row r="1281" spans="1:16" ht="13.5" thickBot="1" x14ac:dyDescent="0.25">
      <c r="A1281" s="43" t="str">
        <f t="shared" si="114"/>
        <v>IBVS 6114 </v>
      </c>
      <c r="B1281" s="5" t="str">
        <f t="shared" si="115"/>
        <v>I</v>
      </c>
      <c r="C1281" s="43">
        <f t="shared" si="116"/>
        <v>55172.123</v>
      </c>
      <c r="D1281" s="21" t="str">
        <f t="shared" si="117"/>
        <v>vis</v>
      </c>
      <c r="E1281" s="51" t="e">
        <f>VLOOKUP(C1281,Active!C$21:E$974,3,FALSE)</f>
        <v>#N/A</v>
      </c>
      <c r="F1281" s="5" t="s">
        <v>1317</v>
      </c>
      <c r="G1281" s="21" t="str">
        <f t="shared" si="118"/>
        <v>55172.123</v>
      </c>
      <c r="H1281" s="43">
        <f t="shared" si="119"/>
        <v>4264</v>
      </c>
      <c r="I1281" s="52" t="s">
        <v>3015</v>
      </c>
      <c r="J1281" s="53" t="s">
        <v>3016</v>
      </c>
      <c r="K1281" s="52">
        <v>4264</v>
      </c>
      <c r="L1281" s="52" t="s">
        <v>3017</v>
      </c>
      <c r="M1281" s="53" t="s">
        <v>1496</v>
      </c>
      <c r="N1281" s="53" t="s">
        <v>1485</v>
      </c>
      <c r="O1281" s="54" t="s">
        <v>3038</v>
      </c>
      <c r="P1281" s="55" t="s">
        <v>3039</v>
      </c>
    </row>
    <row r="1282" spans="1:16" ht="13.5" thickBot="1" x14ac:dyDescent="0.25">
      <c r="A1282" s="43" t="str">
        <f t="shared" si="114"/>
        <v> JAAVSO 42;426 </v>
      </c>
      <c r="B1282" s="5" t="str">
        <f t="shared" si="115"/>
        <v>I</v>
      </c>
      <c r="C1282" s="43">
        <f t="shared" si="116"/>
        <v>55521.154999999999</v>
      </c>
      <c r="D1282" s="21" t="str">
        <f t="shared" si="117"/>
        <v>vis</v>
      </c>
      <c r="E1282" s="51" t="e">
        <f>VLOOKUP(C1282,Active!C$21:E$974,3,FALSE)</f>
        <v>#N/A</v>
      </c>
      <c r="F1282" s="5" t="s">
        <v>1317</v>
      </c>
      <c r="G1282" s="21" t="str">
        <f t="shared" si="118"/>
        <v>55521.155</v>
      </c>
      <c r="H1282" s="43">
        <f t="shared" si="119"/>
        <v>4404</v>
      </c>
      <c r="I1282" s="52" t="s">
        <v>3022</v>
      </c>
      <c r="J1282" s="53" t="s">
        <v>3023</v>
      </c>
      <c r="K1282" s="52">
        <v>4404</v>
      </c>
      <c r="L1282" s="52" t="s">
        <v>3024</v>
      </c>
      <c r="M1282" s="53" t="s">
        <v>1496</v>
      </c>
      <c r="N1282" s="53" t="s">
        <v>1317</v>
      </c>
      <c r="O1282" s="54" t="s">
        <v>3434</v>
      </c>
      <c r="P1282" s="54" t="s">
        <v>3049</v>
      </c>
    </row>
    <row r="1283" spans="1:16" ht="13.5" thickBot="1" x14ac:dyDescent="0.25">
      <c r="A1283" s="43" t="str">
        <f t="shared" si="114"/>
        <v>OEJV 0172 </v>
      </c>
      <c r="B1283" s="5" t="str">
        <f t="shared" si="115"/>
        <v>I</v>
      </c>
      <c r="C1283" s="43">
        <f t="shared" si="116"/>
        <v>55860.218399999998</v>
      </c>
      <c r="D1283" s="21" t="str">
        <f t="shared" si="117"/>
        <v>vis</v>
      </c>
      <c r="E1283" s="51" t="e">
        <f>VLOOKUP(C1283,Active!C$21:E$974,3,FALSE)</f>
        <v>#N/A</v>
      </c>
      <c r="F1283" s="5" t="s">
        <v>1317</v>
      </c>
      <c r="G1283" s="21" t="str">
        <f t="shared" si="118"/>
        <v>55860.2184</v>
      </c>
      <c r="H1283" s="43">
        <f t="shared" si="119"/>
        <v>4540</v>
      </c>
      <c r="I1283" s="52" t="s">
        <v>3026</v>
      </c>
      <c r="J1283" s="53" t="s">
        <v>3027</v>
      </c>
      <c r="K1283" s="52">
        <v>4540</v>
      </c>
      <c r="L1283" s="52" t="s">
        <v>3028</v>
      </c>
      <c r="M1283" s="53" t="s">
        <v>2952</v>
      </c>
      <c r="N1283" s="53" t="s">
        <v>1207</v>
      </c>
      <c r="O1283" s="54" t="s">
        <v>2270</v>
      </c>
      <c r="P1283" s="55" t="s">
        <v>3053</v>
      </c>
    </row>
  </sheetData>
  <phoneticPr fontId="19" type="noConversion"/>
  <hyperlinks>
    <hyperlink ref="P249" r:id="rId1" display="http://www.bav-astro.de/sfs/BAVM_link.php?BAVMnr=4" xr:uid="{00000000-0004-0000-0100-000000000000}"/>
    <hyperlink ref="P251" r:id="rId2" display="http://www.bav-astro.de/sfs/BAVM_link.php?BAVMnr=4" xr:uid="{00000000-0004-0000-0100-000001000000}"/>
    <hyperlink ref="P253" r:id="rId3" display="http://www.bav-astro.de/sfs/BAVM_link.php?BAVMnr=4" xr:uid="{00000000-0004-0000-0100-000002000000}"/>
    <hyperlink ref="P254" r:id="rId4" display="http://www.bav-astro.de/sfs/BAVM_link.php?BAVMnr=8" xr:uid="{00000000-0004-0000-0100-000003000000}"/>
    <hyperlink ref="P255" r:id="rId5" display="http://www.bav-astro.de/sfs/BAVM_link.php?BAVMnr=8" xr:uid="{00000000-0004-0000-0100-000004000000}"/>
    <hyperlink ref="P261" r:id="rId6" display="http://www.bav-astro.de/sfs/BAVM_link.php?BAVMnr=8" xr:uid="{00000000-0004-0000-0100-000005000000}"/>
    <hyperlink ref="P262" r:id="rId7" display="http://www.bav-astro.de/sfs/BAVM_link.php?BAVMnr=8" xr:uid="{00000000-0004-0000-0100-000006000000}"/>
    <hyperlink ref="P265" r:id="rId8" display="http://www.bav-astro.de/sfs/BAVM_link.php?BAVMnr=8" xr:uid="{00000000-0004-0000-0100-000007000000}"/>
    <hyperlink ref="P268" r:id="rId9" display="http://www.bav-astro.de/sfs/BAVM_link.php?BAVMnr=10" xr:uid="{00000000-0004-0000-0100-000008000000}"/>
    <hyperlink ref="P272" r:id="rId10" display="http://www.bav-astro.de/sfs/BAVM_link.php?BAVMnr=10" xr:uid="{00000000-0004-0000-0100-000009000000}"/>
    <hyperlink ref="P273" r:id="rId11" display="http://www.bav-astro.de/sfs/BAVM_link.php?BAVMnr=10" xr:uid="{00000000-0004-0000-0100-00000A000000}"/>
    <hyperlink ref="P274" r:id="rId12" display="http://www.bav-astro.de/sfs/BAVM_link.php?BAVMnr=10" xr:uid="{00000000-0004-0000-0100-00000B000000}"/>
    <hyperlink ref="P277" r:id="rId13" display="http://www.bav-astro.de/sfs/BAVM_link.php?BAVMnr=12" xr:uid="{00000000-0004-0000-0100-00000C000000}"/>
    <hyperlink ref="P278" r:id="rId14" display="http://www.bav-astro.de/sfs/BAVM_link.php?BAVMnr=12" xr:uid="{00000000-0004-0000-0100-00000D000000}"/>
    <hyperlink ref="P289" r:id="rId15" display="http://www.bav-astro.de/sfs/BAVM_link.php?BAVMnr=12" xr:uid="{00000000-0004-0000-0100-00000E000000}"/>
    <hyperlink ref="P290" r:id="rId16" display="http://www.bav-astro.de/sfs/BAVM_link.php?BAVMnr=12" xr:uid="{00000000-0004-0000-0100-00000F000000}"/>
    <hyperlink ref="P291" r:id="rId17" display="http://www.bav-astro.de/sfs/BAVM_link.php?BAVMnr=12" xr:uid="{00000000-0004-0000-0100-000010000000}"/>
    <hyperlink ref="P292" r:id="rId18" display="http://www.bav-astro.de/sfs/BAVM_link.php?BAVMnr=12" xr:uid="{00000000-0004-0000-0100-000011000000}"/>
    <hyperlink ref="P295" r:id="rId19" display="http://www.bav-astro.de/sfs/BAVM_link.php?BAVMnr=12" xr:uid="{00000000-0004-0000-0100-000012000000}"/>
    <hyperlink ref="P296" r:id="rId20" display="http://www.bav-astro.de/sfs/BAVM_link.php?BAVMnr=12" xr:uid="{00000000-0004-0000-0100-000013000000}"/>
    <hyperlink ref="P298" r:id="rId21" display="http://www.bav-astro.de/sfs/BAVM_link.php?BAVMnr=12" xr:uid="{00000000-0004-0000-0100-000014000000}"/>
    <hyperlink ref="P299" r:id="rId22" display="http://www.bav-astro.de/sfs/BAVM_link.php?BAVMnr=12" xr:uid="{00000000-0004-0000-0100-000015000000}"/>
    <hyperlink ref="P301" r:id="rId23" display="http://vsolj.cetus-net.org/no47.pdf" xr:uid="{00000000-0004-0000-0100-000016000000}"/>
    <hyperlink ref="P302" r:id="rId24" display="http://www.bav-astro.de/sfs/BAVM_link.php?BAVMnr=13" xr:uid="{00000000-0004-0000-0100-000017000000}"/>
    <hyperlink ref="P303" r:id="rId25" display="http://www.bav-astro.de/sfs/BAVM_link.php?BAVMnr=13" xr:uid="{00000000-0004-0000-0100-000018000000}"/>
    <hyperlink ref="P304" r:id="rId26" display="http://www.bav-astro.de/sfs/BAVM_link.php?BAVMnr=13" xr:uid="{00000000-0004-0000-0100-000019000000}"/>
    <hyperlink ref="P305" r:id="rId27" display="http://www.bav-astro.de/sfs/BAVM_link.php?BAVMnr=13" xr:uid="{00000000-0004-0000-0100-00001A000000}"/>
    <hyperlink ref="P312" r:id="rId28" display="http://www.konkoly.hu/cgi-bin/IBVS?501" xr:uid="{00000000-0004-0000-0100-00001B000000}"/>
    <hyperlink ref="P314" r:id="rId29" display="http://www.konkoly.hu/cgi-bin/IBVS?501" xr:uid="{00000000-0004-0000-0100-00001C000000}"/>
    <hyperlink ref="P315" r:id="rId30" display="http://www.konkoly.hu/cgi-bin/IBVS?501" xr:uid="{00000000-0004-0000-0100-00001D000000}"/>
    <hyperlink ref="P316" r:id="rId31" display="http://www.konkoly.hu/cgi-bin/IBVS?501" xr:uid="{00000000-0004-0000-0100-00001E000000}"/>
    <hyperlink ref="P318" r:id="rId32" display="http://www.konkoly.hu/cgi-bin/IBVS?501" xr:uid="{00000000-0004-0000-0100-00001F000000}"/>
    <hyperlink ref="P320" r:id="rId33" display="http://www.bav-astro.de/sfs/BAVM_link.php?BAVMnr=15" xr:uid="{00000000-0004-0000-0100-000020000000}"/>
    <hyperlink ref="P321" r:id="rId34" display="http://www.bav-astro.de/sfs/BAVM_link.php?BAVMnr=15" xr:uid="{00000000-0004-0000-0100-000021000000}"/>
    <hyperlink ref="P322" r:id="rId35" display="http://www.bav-astro.de/sfs/BAVM_link.php?BAVMnr=15" xr:uid="{00000000-0004-0000-0100-000022000000}"/>
    <hyperlink ref="P326" r:id="rId36" display="http://www.bav-astro.de/sfs/BAVM_link.php?BAVMnr=15" xr:uid="{00000000-0004-0000-0100-000023000000}"/>
    <hyperlink ref="P327" r:id="rId37" display="http://www.bav-astro.de/sfs/BAVM_link.php?BAVMnr=15" xr:uid="{00000000-0004-0000-0100-000024000000}"/>
    <hyperlink ref="P328" r:id="rId38" display="http://www.bav-astro.de/sfs/BAVM_link.php?BAVMnr=15" xr:uid="{00000000-0004-0000-0100-000025000000}"/>
    <hyperlink ref="P332" r:id="rId39" display="http://www.bav-astro.de/sfs/BAVM_link.php?BAVMnr=15" xr:uid="{00000000-0004-0000-0100-000026000000}"/>
    <hyperlink ref="P333" r:id="rId40" display="http://www.bav-astro.de/sfs/BAVM_link.php?BAVMnr=15" xr:uid="{00000000-0004-0000-0100-000027000000}"/>
    <hyperlink ref="P334" r:id="rId41" display="http://www.bav-astro.de/sfs/BAVM_link.php?BAVMnr=15" xr:uid="{00000000-0004-0000-0100-000028000000}"/>
    <hyperlink ref="P335" r:id="rId42" display="http://www.bav-astro.de/sfs/BAVM_link.php?BAVMnr=15" xr:uid="{00000000-0004-0000-0100-000029000000}"/>
    <hyperlink ref="P336" r:id="rId43" display="http://www.bav-astro.de/sfs/BAVM_link.php?BAVMnr=15" xr:uid="{00000000-0004-0000-0100-00002A000000}"/>
    <hyperlink ref="P337" r:id="rId44" display="http://www.bav-astro.de/sfs/BAVM_link.php?BAVMnr=15" xr:uid="{00000000-0004-0000-0100-00002B000000}"/>
    <hyperlink ref="P338" r:id="rId45" display="http://www.bav-astro.de/sfs/BAVM_link.php?BAVMnr=15" xr:uid="{00000000-0004-0000-0100-00002C000000}"/>
    <hyperlink ref="P339" r:id="rId46" display="http://www.bav-astro.de/sfs/BAVM_link.php?BAVMnr=15" xr:uid="{00000000-0004-0000-0100-00002D000000}"/>
    <hyperlink ref="P340" r:id="rId47" display="http://www.bav-astro.de/sfs/BAVM_link.php?BAVMnr=15" xr:uid="{00000000-0004-0000-0100-00002E000000}"/>
    <hyperlink ref="P341" r:id="rId48" display="http://www.bav-astro.de/sfs/BAVM_link.php?BAVMnr=15" xr:uid="{00000000-0004-0000-0100-00002F000000}"/>
    <hyperlink ref="P342" r:id="rId49" display="http://www.bav-astro.de/sfs/BAVM_link.php?BAVMnr=15" xr:uid="{00000000-0004-0000-0100-000030000000}"/>
    <hyperlink ref="P343" r:id="rId50" display="http://www.bav-astro.de/sfs/BAVM_link.php?BAVMnr=15" xr:uid="{00000000-0004-0000-0100-000031000000}"/>
    <hyperlink ref="P344" r:id="rId51" display="http://www.bav-astro.de/sfs/BAVM_link.php?BAVMnr=15" xr:uid="{00000000-0004-0000-0100-000032000000}"/>
    <hyperlink ref="P345" r:id="rId52" display="http://www.bav-astro.de/sfs/BAVM_link.php?BAVMnr=15" xr:uid="{00000000-0004-0000-0100-000033000000}"/>
    <hyperlink ref="P349" r:id="rId53" display="http://www.bav-astro.de/sfs/BAVM_link.php?BAVMnr=15" xr:uid="{00000000-0004-0000-0100-000034000000}"/>
    <hyperlink ref="P350" r:id="rId54" display="http://www.konkoly.hu/cgi-bin/IBVS?35" xr:uid="{00000000-0004-0000-0100-000035000000}"/>
    <hyperlink ref="P351" r:id="rId55" display="http://www.konkoly.hu/cgi-bin/IBVS?187" xr:uid="{00000000-0004-0000-0100-000036000000}"/>
    <hyperlink ref="P352" r:id="rId56" display="http://www.konkoly.hu/cgi-bin/IBVS?187" xr:uid="{00000000-0004-0000-0100-000037000000}"/>
    <hyperlink ref="P353" r:id="rId57" display="http://www.konkoly.hu/cgi-bin/IBVS?187" xr:uid="{00000000-0004-0000-0100-000038000000}"/>
    <hyperlink ref="P354" r:id="rId58" display="http://www.konkoly.hu/cgi-bin/IBVS?187" xr:uid="{00000000-0004-0000-0100-000039000000}"/>
    <hyperlink ref="P356" r:id="rId59" display="http://www.konkoly.hu/cgi-bin/IBVS?187" xr:uid="{00000000-0004-0000-0100-00003A000000}"/>
    <hyperlink ref="P358" r:id="rId60" display="http://www.konkoly.hu/cgi-bin/IBVS?187" xr:uid="{00000000-0004-0000-0100-00003B000000}"/>
    <hyperlink ref="P361" r:id="rId61" display="http://www.konkoly.hu/cgi-bin/IBVS?187" xr:uid="{00000000-0004-0000-0100-00003C000000}"/>
    <hyperlink ref="P362" r:id="rId62" display="http://www.bav-astro.de/sfs/BAVM_link.php?BAVMnr=18" xr:uid="{00000000-0004-0000-0100-00003D000000}"/>
    <hyperlink ref="P369" r:id="rId63" display="http://www.konkoly.hu/cgi-bin/IBVS?111" xr:uid="{00000000-0004-0000-0100-00003E000000}"/>
    <hyperlink ref="P371" r:id="rId64" display="http://www.bav-astro.de/sfs/BAVM_link.php?BAVMnr=18" xr:uid="{00000000-0004-0000-0100-00003F000000}"/>
    <hyperlink ref="P373" r:id="rId65" display="http://www.konkoly.hu/cgi-bin/IBVS?180" xr:uid="{00000000-0004-0000-0100-000040000000}"/>
    <hyperlink ref="P374" r:id="rId66" display="http://www.konkoly.hu/cgi-bin/IBVS?187" xr:uid="{00000000-0004-0000-0100-000041000000}"/>
    <hyperlink ref="P375" r:id="rId67" display="http://www.konkoly.hu/cgi-bin/IBVS?187" xr:uid="{00000000-0004-0000-0100-000042000000}"/>
    <hyperlink ref="P376" r:id="rId68" display="http://www.bav-astro.de/sfs/BAVM_link.php?BAVMnr=18" xr:uid="{00000000-0004-0000-0100-000043000000}"/>
    <hyperlink ref="P377" r:id="rId69" display="http://www.bav-astro.de/sfs/BAVM_link.php?BAVMnr=18" xr:uid="{00000000-0004-0000-0100-000044000000}"/>
    <hyperlink ref="P379" r:id="rId70" display="http://www.bav-astro.de/sfs/BAVM_link.php?BAVMnr=18" xr:uid="{00000000-0004-0000-0100-000045000000}"/>
    <hyperlink ref="P380" r:id="rId71" display="http://www.bav-astro.de/sfs/BAVM_link.php?BAVMnr=18" xr:uid="{00000000-0004-0000-0100-000046000000}"/>
    <hyperlink ref="P381" r:id="rId72" display="http://www.bav-astro.de/sfs/BAVM_link.php?BAVMnr=18" xr:uid="{00000000-0004-0000-0100-000047000000}"/>
    <hyperlink ref="P382" r:id="rId73" display="http://www.konkoly.hu/cgi-bin/IBVS?187" xr:uid="{00000000-0004-0000-0100-000048000000}"/>
    <hyperlink ref="P383" r:id="rId74" display="http://www.bav-astro.de/sfs/BAVM_link.php?BAVMnr=18" xr:uid="{00000000-0004-0000-0100-000049000000}"/>
    <hyperlink ref="P384" r:id="rId75" display="http://www.konkoly.hu/cgi-bin/IBVS?187" xr:uid="{00000000-0004-0000-0100-00004A000000}"/>
    <hyperlink ref="P385" r:id="rId76" display="http://www.bav-astro.de/sfs/BAVM_link.php?BAVMnr=18" xr:uid="{00000000-0004-0000-0100-00004B000000}"/>
    <hyperlink ref="P387" r:id="rId77" display="http://www.bav-astro.de/sfs/BAVM_link.php?BAVMnr=18" xr:uid="{00000000-0004-0000-0100-00004C000000}"/>
    <hyperlink ref="P389" r:id="rId78" display="http://www.bav-astro.de/sfs/BAVM_link.php?BAVMnr=18" xr:uid="{00000000-0004-0000-0100-00004D000000}"/>
    <hyperlink ref="P390" r:id="rId79" display="http://www.konkoly.hu/cgi-bin/IBVS?187" xr:uid="{00000000-0004-0000-0100-00004E000000}"/>
    <hyperlink ref="P391" r:id="rId80" display="http://www.konkoly.hu/cgi-bin/IBVS?129" xr:uid="{00000000-0004-0000-0100-00004F000000}"/>
    <hyperlink ref="P392" r:id="rId81" display="http://www.konkoly.hu/cgi-bin/IBVS?129" xr:uid="{00000000-0004-0000-0100-000050000000}"/>
    <hyperlink ref="P393" r:id="rId82" display="http://www.konkoly.hu/cgi-bin/IBVS?187" xr:uid="{00000000-0004-0000-0100-000051000000}"/>
    <hyperlink ref="P394" r:id="rId83" display="http://www.konkoly.hu/cgi-bin/IBVS?129" xr:uid="{00000000-0004-0000-0100-000052000000}"/>
    <hyperlink ref="P403" r:id="rId84" display="http://www.konkoly.hu/cgi-bin/IBVS?180" xr:uid="{00000000-0004-0000-0100-000053000000}"/>
    <hyperlink ref="P404" r:id="rId85" display="http://www.konkoly.hu/cgi-bin/IBVS?221" xr:uid="{00000000-0004-0000-0100-000054000000}"/>
    <hyperlink ref="P405" r:id="rId86" display="http://www.konkoly.hu/cgi-bin/IBVS?221" xr:uid="{00000000-0004-0000-0100-000055000000}"/>
    <hyperlink ref="P406" r:id="rId87" display="http://www.konkoly.hu/cgi-bin/IBVS?221" xr:uid="{00000000-0004-0000-0100-000056000000}"/>
    <hyperlink ref="P407" r:id="rId88" display="http://www.konkoly.hu/cgi-bin/IBVS?221" xr:uid="{00000000-0004-0000-0100-000057000000}"/>
    <hyperlink ref="P408" r:id="rId89" display="http://vsolj.cetus-net.org/no47.pdf" xr:uid="{00000000-0004-0000-0100-000058000000}"/>
    <hyperlink ref="P409" r:id="rId90" display="http://vsolj.cetus-net.org/no47.pdf" xr:uid="{00000000-0004-0000-0100-000059000000}"/>
    <hyperlink ref="P410" r:id="rId91" display="http://vsolj.cetus-net.org/no47.pdf" xr:uid="{00000000-0004-0000-0100-00005A000000}"/>
    <hyperlink ref="P411" r:id="rId92" display="http://vsolj.cetus-net.org/no47.pdf" xr:uid="{00000000-0004-0000-0100-00005B000000}"/>
    <hyperlink ref="P412" r:id="rId93" display="http://vsolj.cetus-net.org/no47.pdf" xr:uid="{00000000-0004-0000-0100-00005C000000}"/>
    <hyperlink ref="P413" r:id="rId94" display="http://vsolj.cetus-net.org/no47.pdf" xr:uid="{00000000-0004-0000-0100-00005D000000}"/>
    <hyperlink ref="P414" r:id="rId95" display="http://vsolj.cetus-net.org/no47.pdf" xr:uid="{00000000-0004-0000-0100-00005E000000}"/>
    <hyperlink ref="P420" r:id="rId96" display="http://www.konkoly.hu/cgi-bin/IBVS?795" xr:uid="{00000000-0004-0000-0100-00005F000000}"/>
    <hyperlink ref="P421" r:id="rId97" display="http://www.konkoly.hu/cgi-bin/IBVS?795" xr:uid="{00000000-0004-0000-0100-000060000000}"/>
    <hyperlink ref="P422" r:id="rId98" display="http://www.konkoly.hu/cgi-bin/IBVS?795" xr:uid="{00000000-0004-0000-0100-000061000000}"/>
    <hyperlink ref="P423" r:id="rId99" display="http://www.konkoly.hu/cgi-bin/IBVS?795" xr:uid="{00000000-0004-0000-0100-000062000000}"/>
    <hyperlink ref="P424" r:id="rId100" display="http://www.konkoly.hu/cgi-bin/IBVS?795" xr:uid="{00000000-0004-0000-0100-000063000000}"/>
    <hyperlink ref="P425" r:id="rId101" display="http://vsolj.cetus-net.org/no47.pdf" xr:uid="{00000000-0004-0000-0100-000064000000}"/>
    <hyperlink ref="P426" r:id="rId102" display="http://www.konkoly.hu/cgi-bin/IBVS?795" xr:uid="{00000000-0004-0000-0100-000065000000}"/>
    <hyperlink ref="P427" r:id="rId103" display="http://vsolj.cetus-net.org/no47.pdf" xr:uid="{00000000-0004-0000-0100-000066000000}"/>
    <hyperlink ref="P428" r:id="rId104" display="http://vsolj.cetus-net.org/no47.pdf" xr:uid="{00000000-0004-0000-0100-000067000000}"/>
    <hyperlink ref="P429" r:id="rId105" display="http://vsolj.cetus-net.org/no47.pdf" xr:uid="{00000000-0004-0000-0100-000068000000}"/>
    <hyperlink ref="P430" r:id="rId106" display="http://vsolj.cetus-net.org/no47.pdf" xr:uid="{00000000-0004-0000-0100-000069000000}"/>
    <hyperlink ref="P431" r:id="rId107" display="http://vsolj.cetus-net.org/no47.pdf" xr:uid="{00000000-0004-0000-0100-00006A000000}"/>
    <hyperlink ref="P432" r:id="rId108" display="http://vsolj.cetus-net.org/no47.pdf" xr:uid="{00000000-0004-0000-0100-00006B000000}"/>
    <hyperlink ref="P433" r:id="rId109" display="http://vsolj.cetus-net.org/no47.pdf" xr:uid="{00000000-0004-0000-0100-00006C000000}"/>
    <hyperlink ref="P437" r:id="rId110" display="http://www.konkoly.hu/cgi-bin/IBVS?456" xr:uid="{00000000-0004-0000-0100-00006D000000}"/>
    <hyperlink ref="P438" r:id="rId111" display="http://www.konkoly.hu/cgi-bin/IBVS?394" xr:uid="{00000000-0004-0000-0100-00006E000000}"/>
    <hyperlink ref="P439" r:id="rId112" display="http://www.konkoly.hu/cgi-bin/IBVS?394" xr:uid="{00000000-0004-0000-0100-00006F000000}"/>
    <hyperlink ref="P441" r:id="rId113" display="http://www.konkoly.hu/cgi-bin/IBVS?456" xr:uid="{00000000-0004-0000-0100-000070000000}"/>
    <hyperlink ref="P442" r:id="rId114" display="http://www.konkoly.hu/cgi-bin/IBVS?394" xr:uid="{00000000-0004-0000-0100-000071000000}"/>
    <hyperlink ref="P443" r:id="rId115" display="http://www.konkoly.hu/cgi-bin/IBVS?394" xr:uid="{00000000-0004-0000-0100-000072000000}"/>
    <hyperlink ref="P444" r:id="rId116" display="http://www.konkoly.hu/cgi-bin/IBVS?394" xr:uid="{00000000-0004-0000-0100-000073000000}"/>
    <hyperlink ref="P446" r:id="rId117" display="http://www.konkoly.hu/cgi-bin/IBVS?456" xr:uid="{00000000-0004-0000-0100-000074000000}"/>
    <hyperlink ref="P447" r:id="rId118" display="http://www.konkoly.hu/cgi-bin/IBVS?456" xr:uid="{00000000-0004-0000-0100-000075000000}"/>
    <hyperlink ref="P449" r:id="rId119" display="http://www.konkoly.hu/cgi-bin/IBVS?394" xr:uid="{00000000-0004-0000-0100-000076000000}"/>
    <hyperlink ref="P453" r:id="rId120" display="http://www.konkoly.hu/cgi-bin/IBVS?795" xr:uid="{00000000-0004-0000-0100-000077000000}"/>
    <hyperlink ref="P458" r:id="rId121" display="http://www.konkoly.hu/cgi-bin/IBVS?501" xr:uid="{00000000-0004-0000-0100-000078000000}"/>
    <hyperlink ref="P464" r:id="rId122" display="http://www.konkoly.hu/cgi-bin/IBVS?795" xr:uid="{00000000-0004-0000-0100-000079000000}"/>
    <hyperlink ref="P475" r:id="rId123" display="http://www.konkoly.hu/cgi-bin/IBVS?844" xr:uid="{00000000-0004-0000-0100-00007A000000}"/>
    <hyperlink ref="P476" r:id="rId124" display="http://www.konkoly.hu/cgi-bin/IBVS?795" xr:uid="{00000000-0004-0000-0100-00007B000000}"/>
    <hyperlink ref="P480" r:id="rId125" display="http://www.konkoly.hu/cgi-bin/IBVS?795" xr:uid="{00000000-0004-0000-0100-00007C000000}"/>
    <hyperlink ref="P481" r:id="rId126" display="http://www.konkoly.hu/cgi-bin/IBVS?795" xr:uid="{00000000-0004-0000-0100-00007D000000}"/>
    <hyperlink ref="P484" r:id="rId127" display="http://www.konkoly.hu/cgi-bin/IBVS?847" xr:uid="{00000000-0004-0000-0100-00007E000000}"/>
    <hyperlink ref="P490" r:id="rId128" display="http://www.konkoly.hu/cgi-bin/IBVS?847" xr:uid="{00000000-0004-0000-0100-00007F000000}"/>
    <hyperlink ref="P494" r:id="rId129" display="http://www.konkoly.hu/cgi-bin/IBVS?501" xr:uid="{00000000-0004-0000-0100-000080000000}"/>
    <hyperlink ref="P495" r:id="rId130" display="http://www.konkoly.hu/cgi-bin/IBVS?501" xr:uid="{00000000-0004-0000-0100-000081000000}"/>
    <hyperlink ref="P498" r:id="rId131" display="http://www.bav-astro.de/sfs/BAVM_link.php?BAVMnr=25" xr:uid="{00000000-0004-0000-0100-000082000000}"/>
    <hyperlink ref="P499" r:id="rId132" display="http://www.konkoly.hu/cgi-bin/IBVS?530" xr:uid="{00000000-0004-0000-0100-000083000000}"/>
    <hyperlink ref="P512" r:id="rId133" display="http://www.konkoly.hu/cgi-bin/IBVS?530" xr:uid="{00000000-0004-0000-0100-000084000000}"/>
    <hyperlink ref="P514" r:id="rId134" display="http://www.bav-astro.de/sfs/BAVM_link.php?BAVMnr=25" xr:uid="{00000000-0004-0000-0100-000085000000}"/>
    <hyperlink ref="P515" r:id="rId135" display="http://www.bav-astro.de/sfs/BAVM_link.php?BAVMnr=25" xr:uid="{00000000-0004-0000-0100-000086000000}"/>
    <hyperlink ref="P519" r:id="rId136" display="http://www.konkoly.hu/cgi-bin/IBVS?530" xr:uid="{00000000-0004-0000-0100-000087000000}"/>
    <hyperlink ref="P540" r:id="rId137" display="http://www.konkoly.hu/cgi-bin/IBVS?844" xr:uid="{00000000-0004-0000-0100-000088000000}"/>
    <hyperlink ref="P542" r:id="rId138" display="http://www.konkoly.hu/cgi-bin/IBVS?775" xr:uid="{00000000-0004-0000-0100-000089000000}"/>
    <hyperlink ref="P544" r:id="rId139" display="http://www.konkoly.hu/cgi-bin/IBVS?647" xr:uid="{00000000-0004-0000-0100-00008A000000}"/>
    <hyperlink ref="P547" r:id="rId140" display="http://www.konkoly.hu/cgi-bin/IBVS?844" xr:uid="{00000000-0004-0000-0100-00008B000000}"/>
    <hyperlink ref="P548" r:id="rId141" display="http://www.konkoly.hu/cgi-bin/IBVS?844" xr:uid="{00000000-0004-0000-0100-00008C000000}"/>
    <hyperlink ref="P549" r:id="rId142" display="http://www.konkoly.hu/cgi-bin/IBVS?775" xr:uid="{00000000-0004-0000-0100-00008D000000}"/>
    <hyperlink ref="P550" r:id="rId143" display="http://www.konkoly.hu/cgi-bin/IBVS?775" xr:uid="{00000000-0004-0000-0100-00008E000000}"/>
    <hyperlink ref="P552" r:id="rId144" display="http://www.konkoly.hu/cgi-bin/IBVS?637" xr:uid="{00000000-0004-0000-0100-00008F000000}"/>
    <hyperlink ref="P555" r:id="rId145" display="http://www.bav-astro.de/sfs/BAVM_link.php?BAVMnr=26" xr:uid="{00000000-0004-0000-0100-000090000000}"/>
    <hyperlink ref="P557" r:id="rId146" display="http://www.bav-astro.de/sfs/BAVM_link.php?BAVMnr=26" xr:uid="{00000000-0004-0000-0100-000091000000}"/>
    <hyperlink ref="P558" r:id="rId147" display="http://www.konkoly.hu/cgi-bin/IBVS?937" xr:uid="{00000000-0004-0000-0100-000092000000}"/>
    <hyperlink ref="P559" r:id="rId148" display="http://www.bav-astro.de/sfs/BAVM_link.php?BAVMnr=26" xr:uid="{00000000-0004-0000-0100-000093000000}"/>
    <hyperlink ref="P564" r:id="rId149" display="http://www.bav-astro.de/sfs/BAVM_link.php?BAVMnr=26" xr:uid="{00000000-0004-0000-0100-000094000000}"/>
    <hyperlink ref="P573" r:id="rId150" display="http://www.bav-astro.de/sfs/BAVM_link.php?BAVMnr=26" xr:uid="{00000000-0004-0000-0100-000095000000}"/>
    <hyperlink ref="P584" r:id="rId151" display="http://www.bav-astro.de/sfs/BAVM_link.php?BAVMnr=28" xr:uid="{00000000-0004-0000-0100-000096000000}"/>
    <hyperlink ref="P600" r:id="rId152" display="http://www.konkoly.hu/cgi-bin/IBVS?844" xr:uid="{00000000-0004-0000-0100-000097000000}"/>
    <hyperlink ref="P615" r:id="rId153" display="http://www.bav-astro.de/sfs/BAVM_link.php?BAVMnr=28" xr:uid="{00000000-0004-0000-0100-000098000000}"/>
    <hyperlink ref="P651" r:id="rId154" display="http://www.konkoly.hu/cgi-bin/IBVS?1249" xr:uid="{00000000-0004-0000-0100-000099000000}"/>
    <hyperlink ref="P654" r:id="rId155" display="http://www.konkoly.hu/cgi-bin/IBVS?1163" xr:uid="{00000000-0004-0000-0100-00009A000000}"/>
    <hyperlink ref="P673" r:id="rId156" display="http://www.bav-astro.de/sfs/BAVM_link.php?BAVMnr=29" xr:uid="{00000000-0004-0000-0100-00009B000000}"/>
    <hyperlink ref="P690" r:id="rId157" display="http://www.konkoly.hu/cgi-bin/IBVS?1249" xr:uid="{00000000-0004-0000-0100-00009C000000}"/>
    <hyperlink ref="P696" r:id="rId158" display="http://www.konkoly.hu/cgi-bin/IBVS?1358" xr:uid="{00000000-0004-0000-0100-00009D000000}"/>
    <hyperlink ref="P702" r:id="rId159" display="http://www.bav-astro.de/sfs/BAVM_link.php?BAVMnr=29" xr:uid="{00000000-0004-0000-0100-00009E000000}"/>
    <hyperlink ref="P717" r:id="rId160" display="http://www.konkoly.hu/cgi-bin/IBVS?1358" xr:uid="{00000000-0004-0000-0100-00009F000000}"/>
    <hyperlink ref="P737" r:id="rId161" display="http://vsolj.cetus-net.org/no47.pdf" xr:uid="{00000000-0004-0000-0100-0000A0000000}"/>
    <hyperlink ref="P738" r:id="rId162" display="http://vsolj.cetus-net.org/no47.pdf" xr:uid="{00000000-0004-0000-0100-0000A1000000}"/>
    <hyperlink ref="P746" r:id="rId163" display="http://www.konkoly.hu/cgi-bin/IBVS?1335" xr:uid="{00000000-0004-0000-0100-0000A2000000}"/>
    <hyperlink ref="P748" r:id="rId164" display="http://www.konkoly.hu/cgi-bin/IBVS?1335" xr:uid="{00000000-0004-0000-0100-0000A3000000}"/>
    <hyperlink ref="P749" r:id="rId165" display="http://www.konkoly.hu/cgi-bin/IBVS?1335" xr:uid="{00000000-0004-0000-0100-0000A4000000}"/>
    <hyperlink ref="P750" r:id="rId166" display="http://www.konkoly.hu/cgi-bin/IBVS?1335" xr:uid="{00000000-0004-0000-0100-0000A5000000}"/>
    <hyperlink ref="P752" r:id="rId167" display="http://www.konkoly.hu/cgi-bin/IBVS?1335" xr:uid="{00000000-0004-0000-0100-0000A6000000}"/>
    <hyperlink ref="P791" r:id="rId168" display="http://www.konkoly.hu/cgi-bin/IBVS?1512" xr:uid="{00000000-0004-0000-0100-0000A7000000}"/>
    <hyperlink ref="P892" r:id="rId169" display="http://www.konkoly.hu/cgi-bin/IBVS?2707" xr:uid="{00000000-0004-0000-0100-0000A8000000}"/>
    <hyperlink ref="P900" r:id="rId170" display="http://www.konkoly.hu/cgi-bin/IBVS?2707" xr:uid="{00000000-0004-0000-0100-0000A9000000}"/>
    <hyperlink ref="P915" r:id="rId171" display="http://www.konkoly.hu/cgi-bin/IBVS?2707" xr:uid="{00000000-0004-0000-0100-0000AA000000}"/>
    <hyperlink ref="P917" r:id="rId172" display="http://www.konkoly.hu/cgi-bin/IBVS?2707" xr:uid="{00000000-0004-0000-0100-0000AB000000}"/>
    <hyperlink ref="P951" r:id="rId173" display="http://www.konkoly.hu/cgi-bin/IBVS?2707" xr:uid="{00000000-0004-0000-0100-0000AC000000}"/>
    <hyperlink ref="P953" r:id="rId174" display="http://www.konkoly.hu/cgi-bin/IBVS?2321" xr:uid="{00000000-0004-0000-0100-0000AD000000}"/>
    <hyperlink ref="P955" r:id="rId175" display="http://www.konkoly.hu/cgi-bin/IBVS?2321" xr:uid="{00000000-0004-0000-0100-0000AE000000}"/>
    <hyperlink ref="P956" r:id="rId176" display="http://www.konkoly.hu/cgi-bin/IBVS?2321" xr:uid="{00000000-0004-0000-0100-0000AF000000}"/>
    <hyperlink ref="P985" r:id="rId177" display="http://www.konkoly.hu/cgi-bin/IBVS?2707" xr:uid="{00000000-0004-0000-0100-0000B0000000}"/>
    <hyperlink ref="P1000" r:id="rId178" display="http://www.konkoly.hu/cgi-bin/IBVS?2707" xr:uid="{00000000-0004-0000-0100-0000B1000000}"/>
    <hyperlink ref="P1020" r:id="rId179" display="http://www.konkoly.hu/cgi-bin/IBVS?2707" xr:uid="{00000000-0004-0000-0100-0000B2000000}"/>
    <hyperlink ref="P1035" r:id="rId180" display="http://www.bav-astro.de/sfs/BAVM_link.php?BAVMnr=39" xr:uid="{00000000-0004-0000-0100-0000B3000000}"/>
    <hyperlink ref="P1036" r:id="rId181" display="http://www.bav-astro.de/sfs/BAVM_link.php?BAVMnr=39" xr:uid="{00000000-0004-0000-0100-0000B4000000}"/>
    <hyperlink ref="P1041" r:id="rId182" display="http://www.konkoly.hu/cgi-bin/IBVS?2872" xr:uid="{00000000-0004-0000-0100-0000B5000000}"/>
    <hyperlink ref="P1050" r:id="rId183" display="http://www.konkoly.hu/cgi-bin/IBVS?3040" xr:uid="{00000000-0004-0000-0100-0000B6000000}"/>
    <hyperlink ref="P1051" r:id="rId184" display="http://www.konkoly.hu/cgi-bin/IBVS?3040" xr:uid="{00000000-0004-0000-0100-0000B7000000}"/>
    <hyperlink ref="P1056" r:id="rId185" display="http://www.konkoly.hu/cgi-bin/IBVS?3040" xr:uid="{00000000-0004-0000-0100-0000B8000000}"/>
    <hyperlink ref="P1078" r:id="rId186" display="http://www.bav-astro.de/sfs/BAVM_link.php?BAVMnr=50" xr:uid="{00000000-0004-0000-0100-0000B9000000}"/>
    <hyperlink ref="P1090" r:id="rId187" display="http://www.konkoly.hu/cgi-bin/IBVS?3435" xr:uid="{00000000-0004-0000-0100-0000BA000000}"/>
    <hyperlink ref="P1091" r:id="rId188" display="http://www.konkoly.hu/cgi-bin/IBVS?3435" xr:uid="{00000000-0004-0000-0100-0000BB000000}"/>
    <hyperlink ref="P1149" r:id="rId189" display="http://www.bav-astro.de/sfs/BAVM_link.php?BAVMnr=60" xr:uid="{00000000-0004-0000-0100-0000BC000000}"/>
    <hyperlink ref="P1150" r:id="rId190" display="http://www.bav-astro.de/sfs/BAVM_link.php?BAVMnr=60" xr:uid="{00000000-0004-0000-0100-0000BD000000}"/>
    <hyperlink ref="P1153" r:id="rId191" display="http://var.astro.cz/oejv/issues/oejv0060.pdf" xr:uid="{00000000-0004-0000-0100-0000BE000000}"/>
    <hyperlink ref="P1166" r:id="rId192" display="http://www.bav-astro.de/sfs/BAVM_link.php?BAVMnr=68" xr:uid="{00000000-0004-0000-0100-0000BF000000}"/>
    <hyperlink ref="P1171" r:id="rId193" display="http://vsolj.cetus-net.org/no47.pdf" xr:uid="{00000000-0004-0000-0100-0000C0000000}"/>
    <hyperlink ref="P1174" r:id="rId194" display="http://vsolj.cetus-net.org/no47.pdf" xr:uid="{00000000-0004-0000-0100-0000C1000000}"/>
    <hyperlink ref="P1175" r:id="rId195" display="http://www.konkoly.hu/cgi-bin/IBVS?4181" xr:uid="{00000000-0004-0000-0100-0000C2000000}"/>
    <hyperlink ref="P1185" r:id="rId196" display="http://vsolj.cetus-net.org/no47.pdf" xr:uid="{00000000-0004-0000-0100-0000C3000000}"/>
    <hyperlink ref="P1189" r:id="rId197" display="http://www.bav-astro.de/sfs/BAVM_link.php?BAVMnr=99" xr:uid="{00000000-0004-0000-0100-0000C4000000}"/>
    <hyperlink ref="P1191" r:id="rId198" display="http://vsolj.cetus-net.org/no47.pdf" xr:uid="{00000000-0004-0000-0100-0000C5000000}"/>
    <hyperlink ref="P1204" r:id="rId199" display="http://www.bav-astro.de/sfs/BAVM_link.php?BAVMnr=122" xr:uid="{00000000-0004-0000-0100-0000C6000000}"/>
    <hyperlink ref="P1205" r:id="rId200" display="http://www.bav-astro.de/sfs/BAVM_link.php?BAVMnr=122" xr:uid="{00000000-0004-0000-0100-0000C7000000}"/>
    <hyperlink ref="P1206" r:id="rId201" display="http://www.konkoly.hu/cgi-bin/IBVS?5361" xr:uid="{00000000-0004-0000-0100-0000C8000000}"/>
    <hyperlink ref="P1210" r:id="rId202" display="http://www.konkoly.hu/cgi-bin/IBVS?5361" xr:uid="{00000000-0004-0000-0100-0000C9000000}"/>
    <hyperlink ref="P1211" r:id="rId203" display="http://vsolj.cetus-net.org/no47.pdf" xr:uid="{00000000-0004-0000-0100-0000CA000000}"/>
    <hyperlink ref="P1223" r:id="rId204" display="http://www.bav-astro.de/sfs/BAVM_link.php?BAVMnr=143" xr:uid="{00000000-0004-0000-0100-0000CB000000}"/>
    <hyperlink ref="P1224" r:id="rId205" display="http://www.bav-astro.de/sfs/BAVM_link.php?BAVMnr=152" xr:uid="{00000000-0004-0000-0100-0000CC000000}"/>
    <hyperlink ref="P1225" r:id="rId206" display="http://www.bav-astro.de/sfs/BAVM_link.php?BAVMnr=143" xr:uid="{00000000-0004-0000-0100-0000CD000000}"/>
    <hyperlink ref="P1226" r:id="rId207" display="http://www.bav-astro.de/sfs/BAVM_link.php?BAVMnr=143" xr:uid="{00000000-0004-0000-0100-0000CE000000}"/>
    <hyperlink ref="P1228" r:id="rId208" display="http://www.bav-astro.de/sfs/BAVM_link.php?BAVMnr=143" xr:uid="{00000000-0004-0000-0100-0000CF000000}"/>
    <hyperlink ref="P1234" r:id="rId209" display="http://var.astro.cz/oejv/issues/oejv0074.pdf" xr:uid="{00000000-0004-0000-0100-0000D0000000}"/>
    <hyperlink ref="P1235" r:id="rId210" display="http://www.bav-astro.de/sfs/BAVM_link.php?BAVMnr=154" xr:uid="{00000000-0004-0000-0100-0000D1000000}"/>
    <hyperlink ref="P1236" r:id="rId211" display="http://var.astro.cz/oejv/issues/oejv0074.pdf" xr:uid="{00000000-0004-0000-0100-0000D2000000}"/>
    <hyperlink ref="P1239" r:id="rId212" display="http://vsolj.cetus-net.org/no40.pdf" xr:uid="{00000000-0004-0000-0100-0000D3000000}"/>
    <hyperlink ref="P1241" r:id="rId213" display="http://www.bav-astro.de/sfs/BAVM_link.php?BAVMnr=154" xr:uid="{00000000-0004-0000-0100-0000D4000000}"/>
    <hyperlink ref="P1242" r:id="rId214" display="http://www.bav-astro.de/sfs/BAVM_link.php?BAVMnr=154" xr:uid="{00000000-0004-0000-0100-0000D5000000}"/>
    <hyperlink ref="P1253" r:id="rId215" display="http://vsolj.cetus-net.org/no43.pdf" xr:uid="{00000000-0004-0000-0100-0000D6000000}"/>
    <hyperlink ref="P1254" r:id="rId216" display="http://vsolj.cetus-net.org/no43.pdf" xr:uid="{00000000-0004-0000-0100-0000D7000000}"/>
    <hyperlink ref="P1258" r:id="rId217" display="http://www.bav-astro.de/sfs/BAVM_link.php?BAVMnr=179" xr:uid="{00000000-0004-0000-0100-0000D8000000}"/>
    <hyperlink ref="P1263" r:id="rId218" display="http://www.bav-astro.de/sfs/BAVM_link.php?BAVMnr=192" xr:uid="{00000000-0004-0000-0100-0000D9000000}"/>
    <hyperlink ref="P1266" r:id="rId219" display="http://www.aavso.org/sites/default/files/jaavso/v36n2/171.pdf" xr:uid="{00000000-0004-0000-0100-0000DA000000}"/>
    <hyperlink ref="P1267" r:id="rId220" display="http://vsolj.cetus-net.org/no46.pdf" xr:uid="{00000000-0004-0000-0100-0000DB000000}"/>
    <hyperlink ref="P1270" r:id="rId221" display="http://www.bav-astro.de/sfs/BAVM_link.php?BAVMnr=212" xr:uid="{00000000-0004-0000-0100-0000DC000000}"/>
    <hyperlink ref="P1272" r:id="rId222" display="http://vsolj.cetus-net.org/vsoljno50.pdf" xr:uid="{00000000-0004-0000-0100-0000DD000000}"/>
    <hyperlink ref="P1273" r:id="rId223" display="http://vsolj.cetus-net.org/vsoljno50.pdf" xr:uid="{00000000-0004-0000-0100-0000DE000000}"/>
    <hyperlink ref="P1274" r:id="rId224" display="http://vsolj.cetus-net.org/vsoljno50.pdf" xr:uid="{00000000-0004-0000-0100-0000DF000000}"/>
    <hyperlink ref="P1276" r:id="rId225" display="http://vsolj.cetus-net.org/vsoljno51.pdf" xr:uid="{00000000-0004-0000-0100-0000E0000000}"/>
    <hyperlink ref="P1277" r:id="rId226" display="http://vsolj.cetus-net.org/vsoljno53.pdf" xr:uid="{00000000-0004-0000-0100-0000E1000000}"/>
    <hyperlink ref="P1279" r:id="rId227" display="http://www.konkoly.hu/cgi-bin/IBVS?6114" xr:uid="{00000000-0004-0000-0100-0000E2000000}"/>
    <hyperlink ref="P1280" r:id="rId228" display="http://www.konkoly.hu/cgi-bin/IBVS?6114" xr:uid="{00000000-0004-0000-0100-0000E3000000}"/>
    <hyperlink ref="P1281" r:id="rId229" display="http://www.konkoly.hu/cgi-bin/IBVS?6114" xr:uid="{00000000-0004-0000-0100-0000E4000000}"/>
    <hyperlink ref="P1283" r:id="rId230" display="http://var.astro.cz/oejv/issues/oejv0172.pdf" xr:uid="{00000000-0004-0000-0100-0000E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2023-08-06T23:48:22Z</dcterms:modified>
</cp:coreProperties>
</file>