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59442B8-B7B3-48FD-8316-DDB84DB1B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<sst xmlns="http://schemas.openxmlformats.org/spreadsheetml/2006/main" count="427" uniqueCount="67">
  <si>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</si>
  <si>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</si>
  <si>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</si>
  <si>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</si>
  <si>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</si>
  <si>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</si>
  <si>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</si>
  <si>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</si>
  <si>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</si>
  <si>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</si>
  <si>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</si>
  <si>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</si>
  <si>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</si>
  <si>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</si>
  <si>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</si>
  <si>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</si>
  <si>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</si>
  <si>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</si>
  <si>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</si>
  <si>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</si>
  <si>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</si>
  <si>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</si>
  <si>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</si>
  <si>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</si>
  <si>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</si>
  <si>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</si>
  <si>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</si>
  <si>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</si>
  <si>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</si>
  <si>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</si>
  <si>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</si>
  <si>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</si>
  <si>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</si>
  <si>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</si>
  <si>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</si>
  <si>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</si>
  <si>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</si>
  <si>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</si>
  <si>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</si>
  <si>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</si>
  <si>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</si>
  <si>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</si>
  <si>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</si>
  <si>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</si>
  <si>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</si>
  <si>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</si>
  <si>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</si>
  <si>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</si>
  <si>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</si>
  <si>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</si>
  <si>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</si>
  <si>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</si>
  <si>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</si>
  <si>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</si>
  <si>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</si>
  <si>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</si>
  <si>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</si>
  <si>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V0886 Cep</t>
  </si>
  <si>
    <t>G4276-0398</t>
  </si>
  <si>
    <t xml:space="preserve"> V0886 Cep </t>
  </si>
  <si>
    <t>EA</t>
  </si>
  <si>
    <t>pr_6</t>
  </si>
  <si>
    <t xml:space="preserve">OBe </t>
  </si>
  <si>
    <t>V0886 Cep / GSC 4276-0398</t>
  </si>
  <si>
    <t>GCVS</t>
  </si>
  <si>
    <t>as of 2019-06-22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</si>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</sst>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V0886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3-467E-8819-DEE177241D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0.13649999999324791</c:v>
                </c:pt>
                <c:pt idx="2">
                  <c:v>0.12769999999727588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3-467E-8819-DEE177241D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83-467E-8819-DEE177241D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83-467E-8819-DEE177241D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83-467E-8819-DEE177241D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83-467E-8819-DEE177241D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83-467E-8819-DEE177241D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3.3717508122329404E-3</c:v>
                </c:pt>
                <c:pt idx="1">
                  <c:v>0.11781488090879047</c:v>
                </c:pt>
                <c:pt idx="2">
                  <c:v>0.1430133682695004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83-467E-8819-DEE177241D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83-467E-8819-DEE17724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35528"/>
        <c:axId val="1"/>
      </c:scatterChart>
      <c:valAx>
        <c:axId val="81403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03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249D09-C26D-59B9-D878-E3AA61122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>
        <v>2010</v>
      </c>
      <c r="H1" s="51"/>
      <c r="I1" s="52" t="s">
        <v>58</v>
      </c>
      <c r="J1" s="53" t="s">
        <v>59</v>
      </c>
      <c r="K1" s="54">
        <v>22.305713000000001</v>
      </c>
      <c r="L1" s="32">
        <v>65.530619999999999</v>
      </c>
      <c r="M1" s="33">
        <v>51364.751000000004</v>
      </c>
      <c r="N1" s="33">
        <v>3.8052999999999999</v>
      </c>
      <c r="O1" s="31" t="s">
        <v>60</v>
      </c>
      <c r="P1" s="32">
        <v>10.76</v>
      </c>
      <c r="Q1" s="32">
        <v>10.98</v>
      </c>
      <c r="R1" s="55" t="s">
        <v>61</v>
      </c>
      <c r="S1" s="31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51364.750999999997</v>
      </c>
      <c r="D4" s="27">
        <v>3.8052999999999999</v>
      </c>
      <c r="E4" s="56" t="s">
        <v>65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51364.751000000004</v>
      </c>
      <c r="D7" s="28" t="s">
        <v>64</v>
      </c>
    </row>
    <row r="8" spans="1:19" x14ac:dyDescent="0.2">
      <c r="A8" t="s">
        <v>5</v>
      </c>
      <c r="C8" s="8">
        <v>3.8052999999999999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3.3717508122329404E-3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6.5621060835182067E-5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59462.572413368274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3.8053656210608349</v>
      </c>
      <c r="E16" s="14" t="s">
        <v>32</v>
      </c>
      <c r="F16" s="35">
        <f ca="1">NOW()+15018.5+$C$5/24</f>
        <v>59970.833936111107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2262.5</v>
      </c>
    </row>
    <row r="18" spans="1:21" ht="14.25" thickTop="1" thickBot="1" x14ac:dyDescent="0.25">
      <c r="A18" s="16" t="s">
        <v>7</v>
      </c>
      <c r="B18" s="10"/>
      <c r="C18" s="19">
        <f ca="1">+C15</f>
        <v>59462.572413368274</v>
      </c>
      <c r="D18" s="20">
        <f ca="1">+C16</f>
        <v>3.8053656210608349</v>
      </c>
      <c r="E18" s="14" t="s">
        <v>38</v>
      </c>
      <c r="F18" s="23">
        <f ca="1">ROUND(2*(F16-$C$15)/$C$16,0)/2+F15</f>
        <v>134.5</v>
      </c>
    </row>
    <row r="19" spans="1:21" ht="13.5" thickTop="1" x14ac:dyDescent="0.2">
      <c r="E19" s="14" t="s">
        <v>33</v>
      </c>
      <c r="F19" s="18">
        <f ca="1">+$C$15+$C$16*F18-15018.5-$C$5/24</f>
        <v>44956.289922734293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51364.751000000004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3.3717508122329404E-3</v>
      </c>
      <c r="Q21" s="2">
        <f>+C21-15018.5</f>
        <v>36346.251000000004</v>
      </c>
    </row>
    <row r="22" spans="1:21" x14ac:dyDescent="0.2">
      <c r="A22" s="57" t="s">
        <v>0</v>
      </c>
      <c r="B22" s="58" t="s">
        <v>1</v>
      </c>
      <c r="C22" s="58">
        <v>58001.330699999999</v>
      </c>
      <c r="D22" s="58">
        <v>2.2000000000000001E-3</v>
      </c>
      <c r="E22">
        <f>+(C22-C$7)/C$8</f>
        <v>1744.0358710219944</v>
      </c>
      <c r="F22">
        <f>ROUND(2*E22,0)/2</f>
        <v>1744</v>
      </c>
      <c r="G22">
        <f>+C22-(C$7+F22*C$8)</f>
        <v>0.13649999999324791</v>
      </c>
      <c r="I22">
        <f>+G22</f>
        <v>0.13649999999324791</v>
      </c>
      <c r="O22">
        <f ca="1">+C$11+C$12*$F22</f>
        <v>0.11781488090879047</v>
      </c>
      <c r="Q22" s="2">
        <f>+C22-15018.5</f>
        <v>42982.830699999999</v>
      </c>
    </row>
    <row r="23" spans="1:21" x14ac:dyDescent="0.2">
      <c r="A23" s="59" t="s">
        <v>66</v>
      </c>
      <c r="B23" s="60" t="s">
        <v>1</v>
      </c>
      <c r="C23" s="61">
        <v>59462.557099999998</v>
      </c>
      <c r="D23" s="59">
        <v>2.5000000000000001E-3</v>
      </c>
      <c r="E23">
        <f>+(C23-C$7)/C$8</f>
        <v>2128.0335584579389</v>
      </c>
      <c r="F23">
        <f>ROUND(2*E23,0)/2</f>
        <v>2128</v>
      </c>
      <c r="G23">
        <f>+C23-(C$7+F23*C$8)</f>
        <v>0.12769999999727588</v>
      </c>
      <c r="I23">
        <f>+G23</f>
        <v>0.12769999999727588</v>
      </c>
      <c r="O23">
        <f ca="1">+C$11+C$12*$F23</f>
        <v>0.1430133682695004</v>
      </c>
      <c r="Q23" s="2">
        <f>+C23-15018.5</f>
        <v>44444.057099999998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97" r:id="rId1" display="http://vsolj.cetus-net.org/bulletin.html" xr:uid="{00000000-0004-0000-0000-000000000000}"/>
    <hyperlink ref="H64890" r:id="rId2" display="https://www.aavso.org/ejaavso" xr:uid="{00000000-0004-0000-0000-000001000000}"/>
    <hyperlink ref="AP1041" r:id="rId3" display="http://cdsbib.u-strasbg.fr/cgi-bin/cdsbib?1990RMxAA..21..381G" xr:uid="{00000000-0004-0000-0000-000002000000}"/>
    <hyperlink ref="AP1045" r:id="rId4" display="http://cdsbib.u-strasbg.fr/cgi-bin/cdsbib?1990RMxAA..21..381G" xr:uid="{00000000-0004-0000-0000-000003000000}"/>
    <hyperlink ref="AP1044" r:id="rId5" display="http://cdsbib.u-strasbg.fr/cgi-bin/cdsbib?1990RMxAA..21..381G" xr:uid="{00000000-0004-0000-0000-000004000000}"/>
    <hyperlink ref="AP1025" r:id="rId6" display="http://cdsbib.u-strasbg.fr/cgi-bin/cdsbib?1990RMxAA..21..381G" xr:uid="{00000000-0004-0000-0000-000005000000}"/>
    <hyperlink ref="I64897" r:id="rId7" display="http://vsolj.cetus-net.org/bulletin.html" xr:uid="{00000000-0004-0000-0000-000006000000}"/>
    <hyperlink ref="AQ1181" r:id="rId8" display="http://cdsbib.u-strasbg.fr/cgi-bin/cdsbib?1990RMxAA..21..381G" xr:uid="{00000000-0004-0000-0000-000007000000}"/>
    <hyperlink ref="AQ55947" r:id="rId9" display="http://cdsbib.u-strasbg.fr/cgi-bin/cdsbib?1990RMxAA..21..381G" xr:uid="{00000000-0004-0000-0000-000008000000}"/>
    <hyperlink ref="AQ1182" r:id="rId10" display="http://cdsbib.u-strasbg.fr/cgi-bin/cdsbib?1990RMxAA..21..381G" xr:uid="{00000000-0004-0000-0000-000009000000}"/>
    <hyperlink ref="H64894" r:id="rId11" display="https://www.aavso.org/ejaavso" xr:uid="{00000000-0004-0000-0000-00000A000000}"/>
    <hyperlink ref="H2067" r:id="rId12" display="http://vsolj.cetus-net.org/bulletin.html" xr:uid="{00000000-0004-0000-0000-00000B000000}"/>
    <hyperlink ref="AP3311" r:id="rId13" display="http://cdsbib.u-strasbg.fr/cgi-bin/cdsbib?1990RMxAA..21..381G" xr:uid="{00000000-0004-0000-0000-00000C000000}"/>
    <hyperlink ref="AP3314" r:id="rId14" display="http://cdsbib.u-strasbg.fr/cgi-bin/cdsbib?1990RMxAA..21..381G" xr:uid="{00000000-0004-0000-0000-00000D000000}"/>
    <hyperlink ref="AP3312" r:id="rId15" display="http://cdsbib.u-strasbg.fr/cgi-bin/cdsbib?1990RMxAA..21..381G" xr:uid="{00000000-0004-0000-0000-00000E000000}"/>
    <hyperlink ref="AP3296" r:id="rId16" display="http://cdsbib.u-strasbg.fr/cgi-bin/cdsbib?1990RMxAA..21..381G" xr:uid="{00000000-0004-0000-0000-00000F000000}"/>
    <hyperlink ref="I2067" r:id="rId17" display="http://vsolj.cetus-net.org/bulletin.html" xr:uid="{00000000-0004-0000-0000-000010000000}"/>
    <hyperlink ref="AQ3525" r:id="rId18" display="http://cdsbib.u-strasbg.fr/cgi-bin/cdsbib?1990RMxAA..21..381G" xr:uid="{00000000-0004-0000-0000-000011000000}"/>
    <hyperlink ref="AQ226" r:id="rId19" display="http://cdsbib.u-strasbg.fr/cgi-bin/cdsbib?1990RMxAA..21..381G" xr:uid="{00000000-0004-0000-0000-000012000000}"/>
    <hyperlink ref="AQ35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2023-01-26T07:00:52Z</dcterms:modified>
</cp:coreProperties>
</file>