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FBB8DE7-0CA5-49CF-9386-393367A3C374}" xr6:coauthVersionLast="47" xr6:coauthVersionMax="47" xr10:uidLastSave="{00000000-0000-0000-0000-000000000000}"/>
  <bookViews>
    <workbookView xWindow="210" yWindow="0" windowWidth="14325" windowHeight="147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O25" i="1"/>
  <c r="O24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<sst xmlns="http://schemas.openxmlformats.org/spreadsheetml/2006/main" count="58" uniqueCount="52">
  <si>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</si>
  <si>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</si>
  <si>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</si>
  <si>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</si>
  <si>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</si>
  <si>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</si>
  <si>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</si>
  <si>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</si>
  <si>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</si>
  <si>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</si>
  <si>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</si>
  <si>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</si>
  <si>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</si>
  <si>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</si>
  <si>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</si>
  <si>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</si>
  <si>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</si>
  <si>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</si>
  <si>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</si>
  <si>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</si>
  <si>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</si>
  <si>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</si>
  <si>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</si>
  <si>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</si>
  <si>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</si>
  <si>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</si>
  <si>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</si>
  <si>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</si>
  <si>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</si>
  <si>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</si>
  <si>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</si>
  <si>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</si>
  <si>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</si>
  <si>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</si>
  <si>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</si>
  <si>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</si>
  <si>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</si>
  <si>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</si>
  <si>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</si>
  <si>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</si>
  <si>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</si>
  <si>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</si>
  <si>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</si>
  <si>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</si>
  <si>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V1106 Cep</t>
  </si>
  <si>
    <t>EW</t>
  </si>
  <si>
    <t>VSX</t>
  </si>
  <si>
    <t>JBAV, 55</t>
  </si>
  <si>
    <t>I</t>
  </si>
  <si>
    <t>JBAV, 63</t>
  </si>
  <si>
    <t>II</t>
  </si>
  <si>
    <t>OEJV 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</si>
</sst>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9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V1106 Cep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1.5409999999974389E-2</c:v>
                </c:pt>
                <c:pt idx="2">
                  <c:v>3.4220000001369044E-2</c:v>
                </c:pt>
                <c:pt idx="3">
                  <c:v>8.9220000045315828E-2</c:v>
                </c:pt>
                <c:pt idx="4">
                  <c:v>0.10230999999475898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0.10230999999475898</c:v>
                </c:pt>
                <c:pt idx="2">
                  <c:v>0.10230999999475898</c:v>
                </c:pt>
                <c:pt idx="3">
                  <c:v>8.9220000045315828E-2</c:v>
                </c:pt>
                <c:pt idx="4">
                  <c:v>0.10230999999475898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  <c:pt idx="2">
                    <c:v>1.2E-2</c:v>
                  </c:pt>
                  <c:pt idx="3">
                    <c:v>8.0000000000000002E-3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-9.9263414992848895E-3</c:v>
                </c:pt>
                <c:pt idx="1">
                  <c:v>5.567466636516586E-2</c:v>
                </c:pt>
                <c:pt idx="2">
                  <c:v>5.8351574416573106E-2</c:v>
                </c:pt>
                <c:pt idx="3">
                  <c:v>6.6971314116990033E-2</c:v>
                </c:pt>
                <c:pt idx="4">
                  <c:v>7.0088786641974155E-2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13699</c:v>
                </c:pt>
                <c:pt idx="2">
                  <c:v>14258</c:v>
                </c:pt>
                <c:pt idx="3">
                  <c:v>16058</c:v>
                </c:pt>
                <c:pt idx="4">
                  <c:v>16709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51300.18</v>
      </c>
      <c r="D7" s="29" t="s">
        <v>46</v>
      </c>
    </row>
    <row r="8" spans="1:15" x14ac:dyDescent="0.2">
      <c r="A8" t="s">
        <v>3</v>
      </c>
      <c r="C8" s="8">
        <v>0.49041000000000001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-9.9263414992848895E-3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4.7887442780093981E-6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59494.510778786644</v>
      </c>
      <c r="E15" s="14" t="s">
        <v>30</v>
      </c>
      <c r="F15" s="33">
        <f ca="1">NOW()+15018.5+$C$5/24</f>
        <v>60186.748561574073</v>
      </c>
    </row>
    <row r="16" spans="1:15" x14ac:dyDescent="0.2">
      <c r="A16" s="16" t="s">
        <v>4</v>
      </c>
      <c r="B16" s="10"/>
      <c r="C16" s="17">
        <f ca="1">+C8+C12</f>
        <v>0.49041478874427802</v>
      </c>
      <c r="E16" s="14" t="s">
        <v>35</v>
      </c>
      <c r="F16" s="15">
        <f ca="1">ROUND(2*(F15-$C$7)/$C$8,0)/2+F14</f>
        <v>18121.5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1412.5</v>
      </c>
    </row>
    <row r="18" spans="1:21" ht="14.25" thickTop="1" thickBot="1" x14ac:dyDescent="0.25">
      <c r="A18" s="16" t="s">
        <v>5</v>
      </c>
      <c r="B18" s="10"/>
      <c r="C18" s="19">
        <f ca="1">+C15</f>
        <v>59494.510778786644</v>
      </c>
      <c r="D18" s="20">
        <f ca="1">+C16</f>
        <v>0.49041478874427802</v>
      </c>
      <c r="E18" s="14" t="s">
        <v>31</v>
      </c>
      <c r="F18" s="18">
        <f ca="1">+$C$15+$C$16*F17-15018.5-$C$5/24</f>
        <v>45169.11750122127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51300.18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-9.9263414992848895E-3</v>
      </c>
      <c r="Q21" s="43">
        <f>+C21-15018.5</f>
        <v>36281.68</v>
      </c>
    </row>
    <row r="22" spans="1:21" x14ac:dyDescent="0.2">
      <c r="A22" s="48" t="s">
        <v>51</v>
      </c>
      <c r="B22" s="3" t="s">
        <v>48</v>
      </c>
      <c r="C22" s="8">
        <v>58018.322</v>
      </c>
      <c r="D22" s="8">
        <v>8.0000000000000002E-3</v>
      </c>
      <c r="E22">
        <f>+(C22-C$7)/C$8</f>
        <v>13699.031422687138</v>
      </c>
      <c r="F22">
        <f>ROUND(2*E22,0)/2</f>
        <v>13699</v>
      </c>
      <c r="G22">
        <f>+C22-(C$7+F22*C$8)</f>
        <v>1.5409999999974389E-2</v>
      </c>
      <c r="I22">
        <f>+G22</f>
        <v>1.5409999999974389E-2</v>
      </c>
      <c r="K22">
        <v>0.10230999999475898</v>
      </c>
      <c r="O22">
        <f ca="1">+C$11+C$12*$F22</f>
        <v>5.567466636516586E-2</v>
      </c>
      <c r="Q22" s="43">
        <f>+C22-15018.5</f>
        <v>42999.822</v>
      </c>
    </row>
    <row r="23" spans="1:21" x14ac:dyDescent="0.2">
      <c r="A23" s="48" t="s">
        <v>51</v>
      </c>
      <c r="B23" s="3" t="s">
        <v>48</v>
      </c>
      <c r="C23" s="8">
        <v>58292.480000000003</v>
      </c>
      <c r="D23" s="8">
        <v>1.2E-2</v>
      </c>
      <c r="E23">
        <f>+(C23-C$7)/C$8</f>
        <v>14258.069778348734</v>
      </c>
      <c r="F23">
        <f>ROUND(2*E23,0)/2</f>
        <v>14258</v>
      </c>
      <c r="G23">
        <f>+C23-(C$7+F23*C$8)</f>
        <v>3.4220000001369044E-2</v>
      </c>
      <c r="I23">
        <f>+G23</f>
        <v>3.4220000001369044E-2</v>
      </c>
      <c r="K23">
        <v>0.10230999999475898</v>
      </c>
      <c r="O23">
        <f ca="1">+C$11+C$12*$F23</f>
        <v>5.8351574416573106E-2</v>
      </c>
      <c r="Q23" s="43">
        <f>+C23-15018.5</f>
        <v>43273.98</v>
      </c>
    </row>
    <row r="24" spans="1:21" x14ac:dyDescent="0.2">
      <c r="A24" s="45" t="s">
        <v>47</v>
      </c>
      <c r="B24" s="46" t="s">
        <v>48</v>
      </c>
      <c r="C24" s="47">
        <v>59175.273000000045</v>
      </c>
      <c r="D24" s="45">
        <v>8.0000000000000002E-3</v>
      </c>
      <c r="E24">
        <f>+(C24-C$7)/C$8</f>
        <v>16058.181929406097</v>
      </c>
      <c r="F24">
        <f>ROUND(2*E24,0)/2</f>
        <v>16058</v>
      </c>
      <c r="G24">
        <f>+C24-(C$7+F24*C$8)</f>
        <v>8.9220000045315828E-2</v>
      </c>
      <c r="I24">
        <f>+G24</f>
        <v>8.9220000045315828E-2</v>
      </c>
      <c r="K24">
        <v>8.9220000045315828E-2</v>
      </c>
      <c r="O24">
        <f ca="1">+C$11+C$12*$F24</f>
        <v>6.6971314116990033E-2</v>
      </c>
      <c r="Q24" s="43">
        <f>+C24-15018.5</f>
        <v>44156.773000000045</v>
      </c>
    </row>
    <row r="25" spans="1:21" x14ac:dyDescent="0.2">
      <c r="A25" s="45" t="s">
        <v>49</v>
      </c>
      <c r="B25" s="46" t="s">
        <v>50</v>
      </c>
      <c r="C25" s="47">
        <v>59494.542999999998</v>
      </c>
      <c r="D25" s="45">
        <v>8.0000000000000002E-3</v>
      </c>
      <c r="E25">
        <f>+(C25-C$7)/C$8</f>
        <v>16709.208621357633</v>
      </c>
      <c r="F25">
        <f>ROUND(2*E25,0)/2</f>
        <v>16709</v>
      </c>
      <c r="G25">
        <f>+C25-(C$7+F25*C$8)</f>
        <v>0.10230999999475898</v>
      </c>
      <c r="I25">
        <f>+G25</f>
        <v>0.10230999999475898</v>
      </c>
      <c r="K25">
        <v>0.10230999999475898</v>
      </c>
      <c r="O25">
        <f ca="1">+C$11+C$12*$F25</f>
        <v>7.0088786641974155E-2</v>
      </c>
      <c r="Q25" s="43">
        <f>+C25-15018.5</f>
        <v>44476.042999999998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6">
    <sortCondition ref="C21:C26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2023-08-30T05:57:55Z</dcterms:modified>
</cp:coreProperties>
</file>