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DAC6255-09C4-4C9F-9BD7-040D62FD10FC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 s="1"/>
  <c r="G24" i="1" s="1"/>
  <c r="I24" i="1" s="1"/>
  <c r="Q24" i="1"/>
  <c r="E25" i="1"/>
  <c r="F25" i="1"/>
  <c r="G25" i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 s="1"/>
  <c r="G28" i="1" s="1"/>
  <c r="I28" i="1" s="1"/>
  <c r="Q28" i="1"/>
  <c r="E29" i="1"/>
  <c r="F29" i="1"/>
  <c r="G29" i="1"/>
  <c r="I29" i="1" s="1"/>
  <c r="Q29" i="1"/>
  <c r="E30" i="1"/>
  <c r="F30" i="1" s="1"/>
  <c r="G30" i="1" s="1"/>
  <c r="I30" i="1" s="1"/>
  <c r="Q30" i="1"/>
  <c r="E31" i="1"/>
  <c r="F31" i="1"/>
  <c r="G31" i="1" s="1"/>
  <c r="I31" i="1" s="1"/>
  <c r="Q31" i="1"/>
  <c r="E32" i="1"/>
  <c r="F32" i="1" s="1"/>
  <c r="G32" i="1" s="1"/>
  <c r="I32" i="1" s="1"/>
  <c r="Q32" i="1"/>
  <c r="E33" i="1"/>
  <c r="F33" i="1"/>
  <c r="G33" i="1"/>
  <c r="I33" i="1" s="1"/>
  <c r="Q33" i="1"/>
  <c r="E34" i="1"/>
  <c r="F34" i="1" s="1"/>
  <c r="G34" i="1" s="1"/>
  <c r="I34" i="1" s="1"/>
  <c r="Q34" i="1"/>
  <c r="E35" i="1"/>
  <c r="F35" i="1"/>
  <c r="G35" i="1" s="1"/>
  <c r="I35" i="1" s="1"/>
  <c r="Q35" i="1"/>
  <c r="E36" i="1"/>
  <c r="F36" i="1" s="1"/>
  <c r="G36" i="1" s="1"/>
  <c r="I36" i="1" s="1"/>
  <c r="Q36" i="1"/>
  <c r="E37" i="1"/>
  <c r="F37" i="1"/>
  <c r="G37" i="1"/>
  <c r="I37" i="1" s="1"/>
  <c r="Q37" i="1"/>
  <c r="E38" i="1"/>
  <c r="F38" i="1" s="1"/>
  <c r="G38" i="1" s="1"/>
  <c r="I38" i="1" s="1"/>
  <c r="Q38" i="1"/>
  <c r="E39" i="1"/>
  <c r="F39" i="1"/>
  <c r="G39" i="1" s="1"/>
  <c r="I39" i="1" s="1"/>
  <c r="Q39" i="1"/>
  <c r="E40" i="1"/>
  <c r="F40" i="1" s="1"/>
  <c r="G40" i="1" s="1"/>
  <c r="I40" i="1" s="1"/>
  <c r="Q40" i="1"/>
  <c r="E41" i="1"/>
  <c r="F41" i="1"/>
  <c r="G41" i="1"/>
  <c r="I41" i="1" s="1"/>
  <c r="Q41" i="1"/>
  <c r="E42" i="1"/>
  <c r="F42" i="1" s="1"/>
  <c r="G42" i="1" s="1"/>
  <c r="I42" i="1" s="1"/>
  <c r="Q42" i="1"/>
  <c r="E43" i="1"/>
  <c r="F43" i="1"/>
  <c r="G43" i="1" s="1"/>
  <c r="I43" i="1" s="1"/>
  <c r="Q43" i="1"/>
  <c r="E44" i="1"/>
  <c r="F44" i="1" s="1"/>
  <c r="G44" i="1" s="1"/>
  <c r="I44" i="1" s="1"/>
  <c r="Q44" i="1"/>
  <c r="E45" i="1"/>
  <c r="F45" i="1"/>
  <c r="G45" i="1"/>
  <c r="I45" i="1" s="1"/>
  <c r="Q45" i="1"/>
  <c r="E46" i="1"/>
  <c r="F46" i="1" s="1"/>
  <c r="G46" i="1" s="1"/>
  <c r="I46" i="1" s="1"/>
  <c r="Q46" i="1"/>
  <c r="E47" i="1"/>
  <c r="F47" i="1"/>
  <c r="G47" i="1" s="1"/>
  <c r="I47" i="1" s="1"/>
  <c r="Q47" i="1"/>
  <c r="E48" i="1"/>
  <c r="F48" i="1" s="1"/>
  <c r="G48" i="1" s="1"/>
  <c r="I48" i="1" s="1"/>
  <c r="Q48" i="1"/>
  <c r="E49" i="1"/>
  <c r="F49" i="1"/>
  <c r="G49" i="1"/>
  <c r="I49" i="1" s="1"/>
  <c r="Q49" i="1"/>
  <c r="E50" i="1"/>
  <c r="F50" i="1" s="1"/>
  <c r="G50" i="1" s="1"/>
  <c r="I50" i="1" s="1"/>
  <c r="Q50" i="1"/>
  <c r="E51" i="1"/>
  <c r="F51" i="1"/>
  <c r="G51" i="1" s="1"/>
  <c r="I51" i="1" s="1"/>
  <c r="Q51" i="1"/>
  <c r="E52" i="1"/>
  <c r="F52" i="1" s="1"/>
  <c r="G52" i="1" s="1"/>
  <c r="I52" i="1" s="1"/>
  <c r="Q52" i="1"/>
  <c r="E53" i="1"/>
  <c r="F53" i="1"/>
  <c r="G53" i="1"/>
  <c r="I53" i="1" s="1"/>
  <c r="Q53" i="1"/>
  <c r="E54" i="1"/>
  <c r="F54" i="1" s="1"/>
  <c r="G54" i="1" s="1"/>
  <c r="I54" i="1" s="1"/>
  <c r="Q54" i="1"/>
  <c r="E55" i="1"/>
  <c r="F55" i="1"/>
  <c r="G55" i="1" s="1"/>
  <c r="I55" i="1" s="1"/>
  <c r="Q55" i="1"/>
  <c r="E56" i="1"/>
  <c r="F56" i="1" s="1"/>
  <c r="G56" i="1" s="1"/>
  <c r="I56" i="1" s="1"/>
  <c r="Q56" i="1"/>
  <c r="E57" i="1"/>
  <c r="F57" i="1"/>
  <c r="G57" i="1"/>
  <c r="I57" i="1" s="1"/>
  <c r="Q57" i="1"/>
  <c r="E58" i="1"/>
  <c r="F58" i="1" s="1"/>
  <c r="G58" i="1" s="1"/>
  <c r="I58" i="1" s="1"/>
  <c r="Q58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44" i="1"/>
  <c r="O48" i="1"/>
  <c r="O52" i="1"/>
  <c r="O56" i="1"/>
  <c r="O50" i="1"/>
  <c r="O54" i="1"/>
  <c r="O58" i="1"/>
  <c r="O34" i="1"/>
  <c r="O23" i="1"/>
  <c r="O27" i="1"/>
  <c r="O31" i="1"/>
  <c r="O35" i="1"/>
  <c r="O39" i="1"/>
  <c r="O43" i="1"/>
  <c r="O47" i="1"/>
  <c r="O51" i="1"/>
  <c r="O55" i="1"/>
  <c r="O22" i="1"/>
  <c r="O26" i="1"/>
  <c r="O38" i="1"/>
  <c r="O46" i="1"/>
  <c r="O30" i="1"/>
  <c r="O42" i="1"/>
  <c r="O33" i="1"/>
  <c r="O37" i="1"/>
  <c r="O49" i="1"/>
  <c r="O53" i="1"/>
  <c r="O57" i="1"/>
  <c r="O25" i="1"/>
  <c r="O29" i="1"/>
  <c r="O41" i="1"/>
  <c r="O45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<sst xmlns="http://schemas.openxmlformats.org/spreadsheetml/2006/main" count="125" uniqueCount="50">
  <si>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</si>
  <si>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</si>
  <si>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</si>
  <si>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</si>
  <si>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</si>
  <si>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</si>
  <si>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</si>
  <si>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</si>
  <si>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</si>
  <si>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</si>
  <si>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</si>
  <si>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</si>
  <si>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</si>
  <si>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</si>
  <si>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</si>
  <si>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</si>
  <si>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</si>
  <si>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</si>
  <si>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</si>
  <si>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</si>
  <si>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</si>
  <si>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</si>
  <si>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</si>
  <si>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</si>
  <si>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</si>
  <si>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</si>
  <si>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</si>
  <si>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</si>
  <si>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</si>
  <si>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</si>
  <si>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</si>
  <si>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</si>
  <si>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</si>
  <si>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</si>
  <si>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</si>
  <si>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</si>
  <si>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</si>
  <si>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</si>
  <si>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</si>
  <si>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</si>
  <si>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</si>
  <si>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</si>
  <si>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</si>
  <si>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</si>
  <si>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</si>
  <si>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NL/VY+E</t>
  </si>
  <si>
    <t>VSX</t>
  </si>
  <si>
    <t>HS 0220-0603 Cet</t>
  </si>
  <si>
    <t>I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</si>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</sst>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HS 0220-0603 -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1.3755221880273893E-4</c:v>
                </c:pt>
                <c:pt idx="2">
                  <c:v>6.2882099882699549E-6</c:v>
                </c:pt>
                <c:pt idx="3">
                  <c:v>3.8591919292230159E-5</c:v>
                </c:pt>
                <c:pt idx="4">
                  <c:v>-1.5376092051155865E-5</c:v>
                </c:pt>
                <c:pt idx="5">
                  <c:v>-1.5339217497967184E-4</c:v>
                </c:pt>
                <c:pt idx="6">
                  <c:v>1.4196798292687163E-4</c:v>
                </c:pt>
                <c:pt idx="7">
                  <c:v>1.162880435003899E-4</c:v>
                </c:pt>
                <c:pt idx="8">
                  <c:v>-4.6473609108943492E-4</c:v>
                </c:pt>
                <c:pt idx="9">
                  <c:v>-1.7996779206441715E-4</c:v>
                </c:pt>
                <c:pt idx="10">
                  <c:v>1.8815931980498135E-5</c:v>
                </c:pt>
                <c:pt idx="11">
                  <c:v>1.7472040781285614E-5</c:v>
                </c:pt>
                <c:pt idx="12">
                  <c:v>-1.4987219037720934E-4</c:v>
                </c:pt>
                <c:pt idx="13">
                  <c:v>-5.4428791918326169E-4</c:v>
                </c:pt>
                <c:pt idx="14">
                  <c:v>-2.8815987752750516E-4</c:v>
                </c:pt>
                <c:pt idx="15">
                  <c:v>-3.1163189851213247E-4</c:v>
                </c:pt>
                <c:pt idx="16">
                  <c:v>-3.370400590938516E-4</c:v>
                </c:pt>
                <c:pt idx="17">
                  <c:v>-4.9267205031355843E-4</c:v>
                </c:pt>
                <c:pt idx="18">
                  <c:v>-1.6175981727428734E-4</c:v>
                </c:pt>
                <c:pt idx="19">
                  <c:v>-6.2096012698020786E-4</c:v>
                </c:pt>
                <c:pt idx="20">
                  <c:v>-7.3086418706225231E-4</c:v>
                </c:pt>
                <c:pt idx="21">
                  <c:v>-1.037456160702277E-3</c:v>
                </c:pt>
                <c:pt idx="22">
                  <c:v>-1.1352480723871849E-3</c:v>
                </c:pt>
                <c:pt idx="23">
                  <c:v>-6.3672011310700327E-4</c:v>
                </c:pt>
                <c:pt idx="24">
                  <c:v>-1.1401440497138537E-3</c:v>
                </c:pt>
                <c:pt idx="25">
                  <c:v>-1.3028001849306747E-3</c:v>
                </c:pt>
                <c:pt idx="26">
                  <c:v>-1.4519519827445038E-3</c:v>
                </c:pt>
                <c:pt idx="27">
                  <c:v>-1.7032641699188389E-3</c:v>
                </c:pt>
                <c:pt idx="28">
                  <c:v>-1.5405602025566623E-3</c:v>
                </c:pt>
                <c:pt idx="29">
                  <c:v>-1.980144006665796E-3</c:v>
                </c:pt>
                <c:pt idx="30">
                  <c:v>-1.5601920749759302E-3</c:v>
                </c:pt>
                <c:pt idx="31">
                  <c:v>-1.5041121660033241E-3</c:v>
                </c:pt>
                <c:pt idx="32">
                  <c:v>-1.5655040624551475E-3</c:v>
                </c:pt>
                <c:pt idx="33">
                  <c:v>-1.9467200982035138E-3</c:v>
                </c:pt>
                <c:pt idx="34">
                  <c:v>-1.8262719022459351E-3</c:v>
                </c:pt>
                <c:pt idx="35">
                  <c:v>-1.7175841348944232E-3</c:v>
                </c:pt>
                <c:pt idx="36">
                  <c:v>-2.007135801250115E-3</c:v>
                </c:pt>
                <c:pt idx="37">
                  <c:v>-2.0908159931423143E-3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3.2000000000000003E-4</c:v>
                  </c:pt>
                  <c:pt idx="3">
                    <c:v>1.8000000000000001E-4</c:v>
                  </c:pt>
                  <c:pt idx="4">
                    <c:v>2.5999999999999998E-4</c:v>
                  </c:pt>
                  <c:pt idx="5">
                    <c:v>2.7999999999999998E-4</c:v>
                  </c:pt>
                  <c:pt idx="6">
                    <c:v>2.7E-4</c:v>
                  </c:pt>
                  <c:pt idx="7">
                    <c:v>3.4000000000000002E-4</c:v>
                  </c:pt>
                  <c:pt idx="8">
                    <c:v>2.7999999999999998E-4</c:v>
                  </c:pt>
                  <c:pt idx="9">
                    <c:v>3.1E-4</c:v>
                  </c:pt>
                  <c:pt idx="10">
                    <c:v>2.9E-4</c:v>
                  </c:pt>
                  <c:pt idx="11">
                    <c:v>2.4000000000000001E-4</c:v>
                  </c:pt>
                  <c:pt idx="12">
                    <c:v>1.2E-4</c:v>
                  </c:pt>
                  <c:pt idx="13">
                    <c:v>2.2000000000000001E-4</c:v>
                  </c:pt>
                  <c:pt idx="14">
                    <c:v>1.4999999999999999E-4</c:v>
                  </c:pt>
                  <c:pt idx="15">
                    <c:v>2.2000000000000001E-4</c:v>
                  </c:pt>
                  <c:pt idx="16">
                    <c:v>4.2000000000000002E-4</c:v>
                  </c:pt>
                  <c:pt idx="17">
                    <c:v>2.7999999999999998E-4</c:v>
                  </c:pt>
                  <c:pt idx="18">
                    <c:v>3.3E-4</c:v>
                  </c:pt>
                  <c:pt idx="19">
                    <c:v>2.4000000000000001E-4</c:v>
                  </c:pt>
                  <c:pt idx="20">
                    <c:v>2.7E-4</c:v>
                  </c:pt>
                  <c:pt idx="21">
                    <c:v>1.2999999999999999E-4</c:v>
                  </c:pt>
                  <c:pt idx="22">
                    <c:v>1.6000000000000001E-4</c:v>
                  </c:pt>
                  <c:pt idx="23">
                    <c:v>2.3000000000000001E-4</c:v>
                  </c:pt>
                  <c:pt idx="24">
                    <c:v>2.1000000000000001E-4</c:v>
                  </c:pt>
                  <c:pt idx="25">
                    <c:v>2.2000000000000001E-4</c:v>
                  </c:pt>
                  <c:pt idx="26">
                    <c:v>2.2000000000000001E-4</c:v>
                  </c:pt>
                  <c:pt idx="27">
                    <c:v>2.2000000000000001E-4</c:v>
                  </c:pt>
                  <c:pt idx="28">
                    <c:v>3.1E-4</c:v>
                  </c:pt>
                  <c:pt idx="29">
                    <c:v>2.0000000000000001E-4</c:v>
                  </c:pt>
                  <c:pt idx="30">
                    <c:v>1.1E-4</c:v>
                  </c:pt>
                  <c:pt idx="31">
                    <c:v>1.8000000000000001E-4</c:v>
                  </c:pt>
                  <c:pt idx="32">
                    <c:v>1.9000000000000001E-4</c:v>
                  </c:pt>
                  <c:pt idx="33">
                    <c:v>2.2000000000000001E-4</c:v>
                  </c:pt>
                  <c:pt idx="34">
                    <c:v>1.8000000000000001E-4</c:v>
                  </c:pt>
                  <c:pt idx="35">
                    <c:v>3.4000000000000002E-4</c:v>
                  </c:pt>
                  <c:pt idx="36">
                    <c:v>3.8000000000000002E-4</c:v>
                  </c:pt>
                  <c:pt idx="37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8.2542174557577984E-4</c:v>
                </c:pt>
                <c:pt idx="1">
                  <c:v>2.6702495717223582E-4</c:v>
                </c:pt>
                <c:pt idx="2">
                  <c:v>2.5957076613357529E-4</c:v>
                </c:pt>
                <c:pt idx="3">
                  <c:v>2.5951513784224195E-4</c:v>
                </c:pt>
                <c:pt idx="4">
                  <c:v>2.5767940422824346E-4</c:v>
                </c:pt>
                <c:pt idx="5">
                  <c:v>-1.4123107292276409E-4</c:v>
                </c:pt>
                <c:pt idx="6">
                  <c:v>-1.5319115555942093E-4</c:v>
                </c:pt>
                <c:pt idx="7">
                  <c:v>-1.576414188660841E-4</c:v>
                </c:pt>
                <c:pt idx="8">
                  <c:v>-2.6578281721799585E-4</c:v>
                </c:pt>
                <c:pt idx="9">
                  <c:v>-2.7507274187065476E-4</c:v>
                </c:pt>
                <c:pt idx="10">
                  <c:v>-2.8180376512198276E-4</c:v>
                </c:pt>
                <c:pt idx="11">
                  <c:v>-4.063555094172142E-4</c:v>
                </c:pt>
                <c:pt idx="12">
                  <c:v>-4.1269713462920921E-4</c:v>
                </c:pt>
                <c:pt idx="13">
                  <c:v>-5.4876393523043126E-4</c:v>
                </c:pt>
                <c:pt idx="14">
                  <c:v>-5.4915333326976425E-4</c:v>
                </c:pt>
                <c:pt idx="15">
                  <c:v>-5.5510556044242626E-4</c:v>
                </c:pt>
                <c:pt idx="16">
                  <c:v>-6.8293937392632168E-4</c:v>
                </c:pt>
                <c:pt idx="17">
                  <c:v>-6.86666469445652E-4</c:v>
                </c:pt>
                <c:pt idx="18">
                  <c:v>-8.1199700981954964E-4</c:v>
                </c:pt>
                <c:pt idx="19">
                  <c:v>-8.2312266808620726E-4</c:v>
                </c:pt>
                <c:pt idx="20">
                  <c:v>-9.6074706084476149E-4</c:v>
                </c:pt>
                <c:pt idx="21">
                  <c:v>-9.7893751211074664E-4</c:v>
                </c:pt>
                <c:pt idx="22">
                  <c:v>-9.8043947597674548E-4</c:v>
                </c:pt>
                <c:pt idx="23">
                  <c:v>-1.0837412129826611E-3</c:v>
                </c:pt>
                <c:pt idx="24">
                  <c:v>-1.08897027236799E-3</c:v>
                </c:pt>
                <c:pt idx="25">
                  <c:v>-1.2216993754892154E-3</c:v>
                </c:pt>
                <c:pt idx="26">
                  <c:v>-1.2321018659685401E-3</c:v>
                </c:pt>
                <c:pt idx="27">
                  <c:v>-1.3793499531277531E-3</c:v>
                </c:pt>
                <c:pt idx="28">
                  <c:v>-1.3849684105524153E-3</c:v>
                </c:pt>
                <c:pt idx="29">
                  <c:v>-1.5061824573676494E-3</c:v>
                </c:pt>
                <c:pt idx="30">
                  <c:v>-1.5069056251549823E-3</c:v>
                </c:pt>
                <c:pt idx="31">
                  <c:v>-1.5080181909816483E-3</c:v>
                </c:pt>
                <c:pt idx="32">
                  <c:v>-1.6332931030642126E-3</c:v>
                </c:pt>
                <c:pt idx="33">
                  <c:v>-1.6400241263155404E-3</c:v>
                </c:pt>
                <c:pt idx="34">
                  <c:v>-1.6448637876615366E-3</c:v>
                </c:pt>
                <c:pt idx="35">
                  <c:v>-1.7921118748207496E-3</c:v>
                </c:pt>
                <c:pt idx="36">
                  <c:v>-1.7969515361667453E-3</c:v>
                </c:pt>
                <c:pt idx="37">
                  <c:v>-1.8987513093066625E-3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10038</c:v>
                </c:pt>
                <c:pt idx="2">
                  <c:v>10172</c:v>
                </c:pt>
                <c:pt idx="3">
                  <c:v>10173</c:v>
                </c:pt>
                <c:pt idx="4">
                  <c:v>10206</c:v>
                </c:pt>
                <c:pt idx="5">
                  <c:v>17377</c:v>
                </c:pt>
                <c:pt idx="6">
                  <c:v>17592</c:v>
                </c:pt>
                <c:pt idx="7">
                  <c:v>17672</c:v>
                </c:pt>
                <c:pt idx="8">
                  <c:v>19616</c:v>
                </c:pt>
                <c:pt idx="9">
                  <c:v>19783</c:v>
                </c:pt>
                <c:pt idx="10">
                  <c:v>19904</c:v>
                </c:pt>
                <c:pt idx="11">
                  <c:v>22143</c:v>
                </c:pt>
                <c:pt idx="12">
                  <c:v>22257</c:v>
                </c:pt>
                <c:pt idx="13">
                  <c:v>24703</c:v>
                </c:pt>
                <c:pt idx="14">
                  <c:v>24710</c:v>
                </c:pt>
                <c:pt idx="15">
                  <c:v>24817</c:v>
                </c:pt>
                <c:pt idx="16">
                  <c:v>27115</c:v>
                </c:pt>
                <c:pt idx="17">
                  <c:v>27182</c:v>
                </c:pt>
                <c:pt idx="18">
                  <c:v>29435</c:v>
                </c:pt>
                <c:pt idx="19">
                  <c:v>29635</c:v>
                </c:pt>
                <c:pt idx="20">
                  <c:v>32109</c:v>
                </c:pt>
                <c:pt idx="21">
                  <c:v>32436</c:v>
                </c:pt>
                <c:pt idx="22">
                  <c:v>32463</c:v>
                </c:pt>
                <c:pt idx="23">
                  <c:v>34320</c:v>
                </c:pt>
                <c:pt idx="24">
                  <c:v>34414</c:v>
                </c:pt>
                <c:pt idx="25">
                  <c:v>36800</c:v>
                </c:pt>
                <c:pt idx="26">
                  <c:v>36987</c:v>
                </c:pt>
                <c:pt idx="27">
                  <c:v>39634</c:v>
                </c:pt>
                <c:pt idx="28">
                  <c:v>39735</c:v>
                </c:pt>
                <c:pt idx="29">
                  <c:v>41914</c:v>
                </c:pt>
                <c:pt idx="30">
                  <c:v>41927</c:v>
                </c:pt>
                <c:pt idx="31">
                  <c:v>41947</c:v>
                </c:pt>
                <c:pt idx="32">
                  <c:v>44199</c:v>
                </c:pt>
                <c:pt idx="33">
                  <c:v>44320</c:v>
                </c:pt>
                <c:pt idx="34">
                  <c:v>44407</c:v>
                </c:pt>
                <c:pt idx="35">
                  <c:v>47054</c:v>
                </c:pt>
                <c:pt idx="36">
                  <c:v>47141</c:v>
                </c:pt>
                <c:pt idx="37">
                  <c:v>48971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22" sqref="A22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47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52563.574099999998</v>
      </c>
      <c r="D7" s="38" t="s">
        <v>46</v>
      </c>
    </row>
    <row r="8" spans="1:15" x14ac:dyDescent="0.2">
      <c r="A8" t="s">
        <v>3</v>
      </c>
      <c r="C8" s="5">
        <v>0.149207696</v>
      </c>
      <c r="D8" s="38" t="s">
        <v>46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8.2542174557577984E-4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-5.5628291333287907E-8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59870.42228206469</v>
      </c>
      <c r="E15" s="9" t="s">
        <v>30</v>
      </c>
      <c r="F15" s="24">
        <f ca="1">NOW()+15018.5+$C$5/24</f>
        <v>60162.79333645833</v>
      </c>
    </row>
    <row r="16" spans="1:15" x14ac:dyDescent="0.2">
      <c r="A16" s="11" t="s">
        <v>4</v>
      </c>
      <c r="B16" s="6"/>
      <c r="C16" s="12">
        <f ca="1">+C8+C12</f>
        <v>0.14920764037170867</v>
      </c>
      <c r="E16" s="9" t="s">
        <v>35</v>
      </c>
      <c r="F16" s="10">
        <f ca="1">ROUND(2*(F15-$C$7)/$C$8,0)/2+F14</f>
        <v>50931.5</v>
      </c>
    </row>
    <row r="17" spans="1:21" ht="13.5" thickBot="1" x14ac:dyDescent="0.25">
      <c r="A17" s="9" t="s">
        <v>27</v>
      </c>
      <c r="B17" s="6"/>
      <c r="C17" s="6">
        <f>COUNT(C21:C2191)</f>
        <v>38</v>
      </c>
      <c r="E17" s="9" t="s">
        <v>36</v>
      </c>
      <c r="F17" s="18">
        <f ca="1">ROUND(2*(F15-$C$15)/$C$16,0)/2+F14</f>
        <v>1960.5</v>
      </c>
    </row>
    <row r="18" spans="1:21" ht="14.25" thickTop="1" thickBot="1" x14ac:dyDescent="0.25">
      <c r="A18" s="11" t="s">
        <v>5</v>
      </c>
      <c r="B18" s="6"/>
      <c r="C18" s="14">
        <f ca="1">+C15</f>
        <v>59870.42228206469</v>
      </c>
      <c r="D18" s="15">
        <f ca="1">+C16</f>
        <v>0.14920764037170867</v>
      </c>
      <c r="E18" s="9" t="s">
        <v>31</v>
      </c>
      <c r="F18" s="13">
        <f ca="1">+$C$15+$C$16*F17-15018.5-$C$5/24</f>
        <v>45144.83969434676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2">
        <f>C$7</f>
        <v>52563.574099999998</v>
      </c>
      <c r="D21" s="42" t="s">
        <v>13</v>
      </c>
      <c r="E21" s="39">
        <f>+(C21-C$7)/C$8</f>
        <v>0</v>
      </c>
      <c r="F21" s="39">
        <f>ROUND(2*E21,0)/2</f>
        <v>0</v>
      </c>
      <c r="G21" s="39">
        <f>+C21-(C$7+F21*C$8)</f>
        <v>0</v>
      </c>
      <c r="I21" s="39">
        <f>+G21</f>
        <v>0</v>
      </c>
      <c r="O21" s="39">
        <f ca="1">+C$11+C$12*$F21</f>
        <v>8.2542174557577984E-4</v>
      </c>
      <c r="Q21" s="43">
        <f>+C21-15018.5</f>
        <v>37545.074099999998</v>
      </c>
    </row>
    <row r="22" spans="1:21" s="39" customFormat="1" ht="12" customHeight="1" x14ac:dyDescent="0.2">
      <c r="A22" s="40" t="s">
        <v>49</v>
      </c>
      <c r="B22" s="41" t="s">
        <v>48</v>
      </c>
      <c r="C22" s="44">
        <v>54061.321090000216</v>
      </c>
      <c r="D22" s="45">
        <v>4.8000000000000001E-4</v>
      </c>
      <c r="E22" s="39">
        <f t="shared" ref="E22:E58" si="0">+(C22-C$7)/C$8</f>
        <v>10038.000921884202</v>
      </c>
      <c r="F22" s="39">
        <f t="shared" ref="F22:F58" si="1">ROUND(2*E22,0)/2</f>
        <v>10038</v>
      </c>
      <c r="G22" s="39">
        <f t="shared" ref="G22:G58" si="2">+C22-(C$7+F22*C$8)</f>
        <v>1.3755221880273893E-4</v>
      </c>
      <c r="I22" s="39">
        <f t="shared" ref="I22:I58" si="3">+G22</f>
        <v>1.3755221880273893E-4</v>
      </c>
      <c r="O22" s="39">
        <f t="shared" ref="O22:O58" ca="1" si="4">+C$11+C$12*$F22</f>
        <v>2.6702495717223582E-4</v>
      </c>
      <c r="Q22" s="43">
        <f t="shared" ref="Q22:Q58" si="5">+C22-15018.5</f>
        <v>39042.821090000216</v>
      </c>
    </row>
    <row r="23" spans="1:21" s="39" customFormat="1" ht="12" customHeight="1" x14ac:dyDescent="0.2">
      <c r="A23" s="40" t="s">
        <v>49</v>
      </c>
      <c r="B23" s="41" t="s">
        <v>48</v>
      </c>
      <c r="C23" s="44">
        <v>54081.314790000208</v>
      </c>
      <c r="D23" s="45">
        <v>3.2000000000000003E-4</v>
      </c>
      <c r="E23" s="39">
        <f t="shared" si="0"/>
        <v>10172.000042144004</v>
      </c>
      <c r="F23" s="39">
        <f t="shared" si="1"/>
        <v>10172</v>
      </c>
      <c r="G23" s="39">
        <f t="shared" si="2"/>
        <v>6.2882099882699549E-6</v>
      </c>
      <c r="I23" s="39">
        <f t="shared" si="3"/>
        <v>6.2882099882699549E-6</v>
      </c>
      <c r="O23" s="39">
        <f t="shared" ca="1" si="4"/>
        <v>2.5957076613357529E-4</v>
      </c>
      <c r="Q23" s="43">
        <f t="shared" si="5"/>
        <v>39062.814790000208</v>
      </c>
    </row>
    <row r="24" spans="1:21" s="39" customFormat="1" ht="12" customHeight="1" x14ac:dyDescent="0.2">
      <c r="A24" s="40" t="s">
        <v>49</v>
      </c>
      <c r="B24" s="41" t="s">
        <v>48</v>
      </c>
      <c r="C24" s="44">
        <v>54081.464029999916</v>
      </c>
      <c r="D24" s="45">
        <v>1.8000000000000001E-4</v>
      </c>
      <c r="E24" s="39">
        <f t="shared" si="0"/>
        <v>10173.000258645623</v>
      </c>
      <c r="F24" s="39">
        <f t="shared" si="1"/>
        <v>10173</v>
      </c>
      <c r="G24" s="39">
        <f t="shared" si="2"/>
        <v>3.8591919292230159E-5</v>
      </c>
      <c r="I24" s="39">
        <f t="shared" si="3"/>
        <v>3.8591919292230159E-5</v>
      </c>
      <c r="O24" s="39">
        <f t="shared" ca="1" si="4"/>
        <v>2.5951513784224195E-4</v>
      </c>
      <c r="Q24" s="43">
        <f t="shared" si="5"/>
        <v>39062.964029999916</v>
      </c>
    </row>
    <row r="25" spans="1:21" s="39" customFormat="1" ht="12" customHeight="1" x14ac:dyDescent="0.2">
      <c r="A25" s="40" t="s">
        <v>49</v>
      </c>
      <c r="B25" s="41" t="s">
        <v>48</v>
      </c>
      <c r="C25" s="44">
        <v>54086.387829999905</v>
      </c>
      <c r="D25" s="45">
        <v>2.5999999999999998E-4</v>
      </c>
      <c r="E25" s="39">
        <f t="shared" si="0"/>
        <v>10205.999896948393</v>
      </c>
      <c r="F25" s="39">
        <f t="shared" si="1"/>
        <v>10206</v>
      </c>
      <c r="G25" s="39">
        <f t="shared" si="2"/>
        <v>-1.5376092051155865E-5</v>
      </c>
      <c r="I25" s="39">
        <f t="shared" si="3"/>
        <v>-1.5376092051155865E-5</v>
      </c>
      <c r="O25" s="39">
        <f t="shared" ca="1" si="4"/>
        <v>2.5767940422824346E-4</v>
      </c>
      <c r="Q25" s="43">
        <f t="shared" si="5"/>
        <v>39067.887829999905</v>
      </c>
    </row>
    <row r="26" spans="1:21" s="39" customFormat="1" ht="12" customHeight="1" x14ac:dyDescent="0.2">
      <c r="A26" s="40" t="s">
        <v>49</v>
      </c>
      <c r="B26" s="41" t="s">
        <v>48</v>
      </c>
      <c r="C26" s="44">
        <v>55156.356079999823</v>
      </c>
      <c r="D26" s="45">
        <v>2.7999999999999998E-4</v>
      </c>
      <c r="E26" s="39">
        <f t="shared" si="0"/>
        <v>17376.998971955341</v>
      </c>
      <c r="F26" s="39">
        <f t="shared" si="1"/>
        <v>17377</v>
      </c>
      <c r="G26" s="39">
        <f t="shared" si="2"/>
        <v>-1.5339217497967184E-4</v>
      </c>
      <c r="I26" s="39">
        <f t="shared" si="3"/>
        <v>-1.5339217497967184E-4</v>
      </c>
      <c r="O26" s="39">
        <f t="shared" ca="1" si="4"/>
        <v>-1.4123107292276409E-4</v>
      </c>
      <c r="Q26" s="43">
        <f t="shared" si="5"/>
        <v>40137.856079999823</v>
      </c>
    </row>
    <row r="27" spans="1:21" s="39" customFormat="1" ht="12" customHeight="1" x14ac:dyDescent="0.2">
      <c r="A27" s="40" t="s">
        <v>49</v>
      </c>
      <c r="B27" s="41" t="s">
        <v>48</v>
      </c>
      <c r="C27" s="44">
        <v>55188.436029999983</v>
      </c>
      <c r="D27" s="45">
        <v>2.7E-4</v>
      </c>
      <c r="E27" s="39">
        <f t="shared" si="0"/>
        <v>17592.000951478967</v>
      </c>
      <c r="F27" s="39">
        <f t="shared" si="1"/>
        <v>17592</v>
      </c>
      <c r="G27" s="39">
        <f t="shared" si="2"/>
        <v>1.4196798292687163E-4</v>
      </c>
      <c r="I27" s="39">
        <f t="shared" si="3"/>
        <v>1.4196798292687163E-4</v>
      </c>
      <c r="O27" s="39">
        <f t="shared" ca="1" si="4"/>
        <v>-1.5319115555942093E-4</v>
      </c>
      <c r="Q27" s="43">
        <f t="shared" si="5"/>
        <v>40169.936029999983</v>
      </c>
    </row>
    <row r="28" spans="1:21" s="39" customFormat="1" ht="12" customHeight="1" x14ac:dyDescent="0.2">
      <c r="A28" s="40" t="s">
        <v>49</v>
      </c>
      <c r="B28" s="41" t="s">
        <v>48</v>
      </c>
      <c r="C28" s="44">
        <v>55200.372620000038</v>
      </c>
      <c r="D28" s="45">
        <v>3.4000000000000002E-4</v>
      </c>
      <c r="E28" s="39">
        <f t="shared" si="0"/>
        <v>17672.000779370257</v>
      </c>
      <c r="F28" s="39">
        <f t="shared" si="1"/>
        <v>17672</v>
      </c>
      <c r="G28" s="39">
        <f t="shared" si="2"/>
        <v>1.162880435003899E-4</v>
      </c>
      <c r="I28" s="39">
        <f t="shared" si="3"/>
        <v>1.162880435003899E-4</v>
      </c>
      <c r="O28" s="39">
        <f t="shared" ca="1" si="4"/>
        <v>-1.576414188660841E-4</v>
      </c>
      <c r="Q28" s="43">
        <f t="shared" si="5"/>
        <v>40181.872620000038</v>
      </c>
    </row>
    <row r="29" spans="1:21" s="39" customFormat="1" ht="12" customHeight="1" x14ac:dyDescent="0.2">
      <c r="A29" s="40" t="s">
        <v>49</v>
      </c>
      <c r="B29" s="41" t="s">
        <v>48</v>
      </c>
      <c r="C29" s="44">
        <v>55490.431799999904</v>
      </c>
      <c r="D29" s="45">
        <v>2.7999999999999998E-4</v>
      </c>
      <c r="E29" s="39">
        <f t="shared" si="0"/>
        <v>19615.996885307482</v>
      </c>
      <c r="F29" s="39">
        <f t="shared" si="1"/>
        <v>19616</v>
      </c>
      <c r="G29" s="39">
        <f t="shared" si="2"/>
        <v>-4.6473609108943492E-4</v>
      </c>
      <c r="I29" s="39">
        <f t="shared" si="3"/>
        <v>-4.6473609108943492E-4</v>
      </c>
      <c r="O29" s="39">
        <f t="shared" ca="1" si="4"/>
        <v>-2.6578281721799585E-4</v>
      </c>
      <c r="Q29" s="43">
        <f t="shared" si="5"/>
        <v>40471.931799999904</v>
      </c>
    </row>
    <row r="30" spans="1:21" s="39" customFormat="1" ht="12" customHeight="1" x14ac:dyDescent="0.2">
      <c r="A30" s="40" t="s">
        <v>49</v>
      </c>
      <c r="B30" s="41" t="s">
        <v>48</v>
      </c>
      <c r="C30" s="44">
        <v>55515.349770000204</v>
      </c>
      <c r="D30" s="45">
        <v>3.1E-4</v>
      </c>
      <c r="E30" s="39">
        <f t="shared" si="0"/>
        <v>19782.998793843759</v>
      </c>
      <c r="F30" s="39">
        <f t="shared" si="1"/>
        <v>19783</v>
      </c>
      <c r="G30" s="39">
        <f t="shared" si="2"/>
        <v>-1.7996779206441715E-4</v>
      </c>
      <c r="I30" s="39">
        <f t="shared" si="3"/>
        <v>-1.7996779206441715E-4</v>
      </c>
      <c r="O30" s="39">
        <f t="shared" ca="1" si="4"/>
        <v>-2.7507274187065476E-4</v>
      </c>
      <c r="Q30" s="43">
        <f t="shared" si="5"/>
        <v>40496.849770000204</v>
      </c>
    </row>
    <row r="31" spans="1:21" s="39" customFormat="1" ht="12" customHeight="1" x14ac:dyDescent="0.2">
      <c r="A31" s="40" t="s">
        <v>49</v>
      </c>
      <c r="B31" s="41" t="s">
        <v>48</v>
      </c>
      <c r="C31" s="44">
        <v>55533.404099999927</v>
      </c>
      <c r="D31" s="45">
        <v>2.9E-4</v>
      </c>
      <c r="E31" s="39">
        <f t="shared" si="0"/>
        <v>19904.00012610562</v>
      </c>
      <c r="F31" s="39">
        <f t="shared" si="1"/>
        <v>19904</v>
      </c>
      <c r="G31" s="39">
        <f t="shared" si="2"/>
        <v>1.8815931980498135E-5</v>
      </c>
      <c r="I31" s="39">
        <f t="shared" si="3"/>
        <v>1.8815931980498135E-5</v>
      </c>
      <c r="O31" s="39">
        <f t="shared" ca="1" si="4"/>
        <v>-2.8180376512198276E-4</v>
      </c>
      <c r="Q31" s="43">
        <f t="shared" si="5"/>
        <v>40514.904099999927</v>
      </c>
    </row>
    <row r="32" spans="1:21" s="39" customFormat="1" ht="12" customHeight="1" x14ac:dyDescent="0.2">
      <c r="A32" s="40" t="s">
        <v>49</v>
      </c>
      <c r="B32" s="41" t="s">
        <v>48</v>
      </c>
      <c r="C32" s="44">
        <v>55867.48013000004</v>
      </c>
      <c r="D32" s="45">
        <v>2.4000000000000001E-4</v>
      </c>
      <c r="E32" s="39">
        <f t="shared" si="0"/>
        <v>22143.0001170988</v>
      </c>
      <c r="F32" s="39">
        <f t="shared" si="1"/>
        <v>22143</v>
      </c>
      <c r="G32" s="39">
        <f t="shared" si="2"/>
        <v>1.7472040781285614E-5</v>
      </c>
      <c r="I32" s="39">
        <f t="shared" si="3"/>
        <v>1.7472040781285614E-5</v>
      </c>
      <c r="O32" s="39">
        <f t="shared" ca="1" si="4"/>
        <v>-4.063555094172142E-4</v>
      </c>
      <c r="Q32" s="43">
        <f t="shared" si="5"/>
        <v>40848.98013000004</v>
      </c>
    </row>
    <row r="33" spans="1:17" s="39" customFormat="1" ht="12" customHeight="1" x14ac:dyDescent="0.2">
      <c r="A33" s="40" t="s">
        <v>49</v>
      </c>
      <c r="B33" s="41" t="s">
        <v>48</v>
      </c>
      <c r="C33" s="44">
        <v>55884.489639999811</v>
      </c>
      <c r="D33" s="45">
        <v>1.2E-4</v>
      </c>
      <c r="E33" s="39">
        <f t="shared" si="0"/>
        <v>22256.998995546535</v>
      </c>
      <c r="F33" s="39">
        <f t="shared" si="1"/>
        <v>22257</v>
      </c>
      <c r="G33" s="39">
        <f t="shared" si="2"/>
        <v>-1.4987219037720934E-4</v>
      </c>
      <c r="I33" s="39">
        <f t="shared" si="3"/>
        <v>-1.4987219037720934E-4</v>
      </c>
      <c r="O33" s="39">
        <f t="shared" ca="1" si="4"/>
        <v>-4.1269713462920921E-4</v>
      </c>
      <c r="Q33" s="43">
        <f t="shared" si="5"/>
        <v>40865.989639999811</v>
      </c>
    </row>
    <row r="34" spans="1:17" s="39" customFormat="1" ht="12" customHeight="1" x14ac:dyDescent="0.2">
      <c r="A34" s="40" t="s">
        <v>49</v>
      </c>
      <c r="B34" s="41" t="s">
        <v>48</v>
      </c>
      <c r="C34" s="44">
        <v>56249.451270000078</v>
      </c>
      <c r="D34" s="45">
        <v>2.2000000000000001E-4</v>
      </c>
      <c r="E34" s="39">
        <f t="shared" si="0"/>
        <v>24702.996352145801</v>
      </c>
      <c r="F34" s="39">
        <f t="shared" si="1"/>
        <v>24703</v>
      </c>
      <c r="G34" s="39">
        <f t="shared" si="2"/>
        <v>-5.4428791918326169E-4</v>
      </c>
      <c r="I34" s="39">
        <f t="shared" si="3"/>
        <v>-5.4428791918326169E-4</v>
      </c>
      <c r="O34" s="39">
        <f t="shared" ca="1" si="4"/>
        <v>-5.4876393523043126E-4</v>
      </c>
      <c r="Q34" s="43">
        <f t="shared" si="5"/>
        <v>41230.951270000078</v>
      </c>
    </row>
    <row r="35" spans="1:17" s="39" customFormat="1" ht="12" customHeight="1" x14ac:dyDescent="0.2">
      <c r="A35" s="40" t="s">
        <v>49</v>
      </c>
      <c r="B35" s="41" t="s">
        <v>48</v>
      </c>
      <c r="C35" s="44">
        <v>56250.495980000123</v>
      </c>
      <c r="D35" s="45">
        <v>1.4999999999999999E-4</v>
      </c>
      <c r="E35" s="39">
        <f t="shared" si="0"/>
        <v>24709.998068733166</v>
      </c>
      <c r="F35" s="39">
        <f t="shared" si="1"/>
        <v>24710</v>
      </c>
      <c r="G35" s="39">
        <f t="shared" si="2"/>
        <v>-2.8815987752750516E-4</v>
      </c>
      <c r="I35" s="39">
        <f t="shared" si="3"/>
        <v>-2.8815987752750516E-4</v>
      </c>
      <c r="O35" s="39">
        <f t="shared" ca="1" si="4"/>
        <v>-5.4915333326976425E-4</v>
      </c>
      <c r="Q35" s="43">
        <f t="shared" si="5"/>
        <v>41231.995980000123</v>
      </c>
    </row>
    <row r="36" spans="1:17" s="39" customFormat="1" ht="12" customHeight="1" x14ac:dyDescent="0.2">
      <c r="A36" s="40" t="s">
        <v>49</v>
      </c>
      <c r="B36" s="41" t="s">
        <v>48</v>
      </c>
      <c r="C36" s="44">
        <v>56266.4611800001</v>
      </c>
      <c r="D36" s="45">
        <v>2.2000000000000001E-4</v>
      </c>
      <c r="E36" s="39">
        <f t="shared" si="0"/>
        <v>24816.997911422091</v>
      </c>
      <c r="F36" s="39">
        <f t="shared" si="1"/>
        <v>24817</v>
      </c>
      <c r="G36" s="39">
        <f t="shared" si="2"/>
        <v>-3.1163189851213247E-4</v>
      </c>
      <c r="I36" s="39">
        <f t="shared" si="3"/>
        <v>-3.1163189851213247E-4</v>
      </c>
      <c r="O36" s="39">
        <f t="shared" ca="1" si="4"/>
        <v>-5.5510556044242626E-4</v>
      </c>
      <c r="Q36" s="43">
        <f t="shared" si="5"/>
        <v>41247.9611800001</v>
      </c>
    </row>
    <row r="37" spans="1:17" s="39" customFormat="1" ht="12" customHeight="1" x14ac:dyDescent="0.2">
      <c r="A37" s="40" t="s">
        <v>49</v>
      </c>
      <c r="B37" s="41" t="s">
        <v>48</v>
      </c>
      <c r="C37" s="44">
        <v>56609.340439999942</v>
      </c>
      <c r="D37" s="45">
        <v>4.2000000000000002E-4</v>
      </c>
      <c r="E37" s="39">
        <f t="shared" si="0"/>
        <v>27114.997741134906</v>
      </c>
      <c r="F37" s="39">
        <f t="shared" si="1"/>
        <v>27115</v>
      </c>
      <c r="G37" s="39">
        <f t="shared" si="2"/>
        <v>-3.370400590938516E-4</v>
      </c>
      <c r="I37" s="39">
        <f t="shared" si="3"/>
        <v>-3.370400590938516E-4</v>
      </c>
      <c r="O37" s="39">
        <f t="shared" ca="1" si="4"/>
        <v>-6.8293937392632168E-4</v>
      </c>
      <c r="Q37" s="43">
        <f t="shared" si="5"/>
        <v>41590.840439999942</v>
      </c>
    </row>
    <row r="38" spans="1:17" s="39" customFormat="1" ht="12" customHeight="1" x14ac:dyDescent="0.2">
      <c r="A38" s="40" t="s">
        <v>49</v>
      </c>
      <c r="B38" s="41" t="s">
        <v>48</v>
      </c>
      <c r="C38" s="44">
        <v>56619.337199999951</v>
      </c>
      <c r="D38" s="45">
        <v>2.7999999999999998E-4</v>
      </c>
      <c r="E38" s="39">
        <f t="shared" si="0"/>
        <v>27181.996698078849</v>
      </c>
      <c r="F38" s="39">
        <f t="shared" si="1"/>
        <v>27182</v>
      </c>
      <c r="G38" s="39">
        <f t="shared" si="2"/>
        <v>-4.9267205031355843E-4</v>
      </c>
      <c r="I38" s="39">
        <f t="shared" si="3"/>
        <v>-4.9267205031355843E-4</v>
      </c>
      <c r="O38" s="39">
        <f t="shared" ca="1" si="4"/>
        <v>-6.86666469445652E-4</v>
      </c>
      <c r="Q38" s="43">
        <f t="shared" si="5"/>
        <v>41600.837199999951</v>
      </c>
    </row>
    <row r="39" spans="1:17" s="39" customFormat="1" ht="12" customHeight="1" x14ac:dyDescent="0.2">
      <c r="A39" s="40" t="s">
        <v>49</v>
      </c>
      <c r="B39" s="41" t="s">
        <v>48</v>
      </c>
      <c r="C39" s="44">
        <v>56955.502470000181</v>
      </c>
      <c r="D39" s="45">
        <v>3.3E-4</v>
      </c>
      <c r="E39" s="39">
        <f t="shared" si="0"/>
        <v>29434.998915874843</v>
      </c>
      <c r="F39" s="39">
        <f t="shared" si="1"/>
        <v>29435</v>
      </c>
      <c r="G39" s="39">
        <f t="shared" si="2"/>
        <v>-1.6175981727428734E-4</v>
      </c>
      <c r="I39" s="39">
        <f t="shared" si="3"/>
        <v>-1.6175981727428734E-4</v>
      </c>
      <c r="O39" s="39">
        <f t="shared" ca="1" si="4"/>
        <v>-8.1199700981954964E-4</v>
      </c>
      <c r="Q39" s="43">
        <f t="shared" si="5"/>
        <v>41937.002470000181</v>
      </c>
    </row>
    <row r="40" spans="1:17" s="39" customFormat="1" ht="12" customHeight="1" x14ac:dyDescent="0.2">
      <c r="A40" s="40" t="s">
        <v>49</v>
      </c>
      <c r="B40" s="41" t="s">
        <v>48</v>
      </c>
      <c r="C40" s="44">
        <v>56985.343549999874</v>
      </c>
      <c r="D40" s="45">
        <v>2.4000000000000001E-4</v>
      </c>
      <c r="E40" s="39">
        <f t="shared" si="0"/>
        <v>29634.995838283543</v>
      </c>
      <c r="F40" s="39">
        <f t="shared" si="1"/>
        <v>29635</v>
      </c>
      <c r="G40" s="39">
        <f t="shared" si="2"/>
        <v>-6.2096012698020786E-4</v>
      </c>
      <c r="I40" s="39">
        <f t="shared" si="3"/>
        <v>-6.2096012698020786E-4</v>
      </c>
      <c r="O40" s="39">
        <f t="shared" ca="1" si="4"/>
        <v>-8.2312266808620726E-4</v>
      </c>
      <c r="Q40" s="43">
        <f t="shared" si="5"/>
        <v>41966.843549999874</v>
      </c>
    </row>
    <row r="41" spans="1:17" s="39" customFormat="1" ht="12" customHeight="1" x14ac:dyDescent="0.2">
      <c r="A41" s="40" t="s">
        <v>49</v>
      </c>
      <c r="B41" s="41" t="s">
        <v>48</v>
      </c>
      <c r="C41" s="44">
        <v>57354.483279999811</v>
      </c>
      <c r="D41" s="45">
        <v>2.7E-4</v>
      </c>
      <c r="E41" s="39">
        <f t="shared" si="0"/>
        <v>32108.995101699133</v>
      </c>
      <c r="F41" s="39">
        <f t="shared" si="1"/>
        <v>32109</v>
      </c>
      <c r="G41" s="39">
        <f t="shared" si="2"/>
        <v>-7.3086418706225231E-4</v>
      </c>
      <c r="I41" s="39">
        <f t="shared" si="3"/>
        <v>-7.3086418706225231E-4</v>
      </c>
      <c r="O41" s="39">
        <f t="shared" ca="1" si="4"/>
        <v>-9.6074706084476149E-4</v>
      </c>
      <c r="Q41" s="43">
        <f t="shared" si="5"/>
        <v>42335.983279999811</v>
      </c>
    </row>
    <row r="42" spans="1:17" s="39" customFormat="1" ht="12" customHeight="1" x14ac:dyDescent="0.2">
      <c r="A42" s="40" t="s">
        <v>49</v>
      </c>
      <c r="B42" s="41" t="s">
        <v>48</v>
      </c>
      <c r="C42" s="44">
        <v>57403.273889999837</v>
      </c>
      <c r="D42" s="45">
        <v>1.2999999999999999E-4</v>
      </c>
      <c r="E42" s="39">
        <f t="shared" si="0"/>
        <v>32435.993046899126</v>
      </c>
      <c r="F42" s="39">
        <f t="shared" si="1"/>
        <v>32436</v>
      </c>
      <c r="G42" s="39">
        <f t="shared" si="2"/>
        <v>-1.037456160702277E-3</v>
      </c>
      <c r="I42" s="39">
        <f t="shared" si="3"/>
        <v>-1.037456160702277E-3</v>
      </c>
      <c r="O42" s="39">
        <f t="shared" ca="1" si="4"/>
        <v>-9.7893751211074664E-4</v>
      </c>
      <c r="Q42" s="43">
        <f t="shared" si="5"/>
        <v>42384.773889999837</v>
      </c>
    </row>
    <row r="43" spans="1:17" s="39" customFormat="1" ht="12" customHeight="1" x14ac:dyDescent="0.2">
      <c r="A43" s="40" t="s">
        <v>49</v>
      </c>
      <c r="B43" s="41" t="s">
        <v>48</v>
      </c>
      <c r="C43" s="44">
        <v>57407.302399999928</v>
      </c>
      <c r="D43" s="45">
        <v>1.6000000000000001E-4</v>
      </c>
      <c r="E43" s="39">
        <f t="shared" si="0"/>
        <v>32462.992391491185</v>
      </c>
      <c r="F43" s="39">
        <f t="shared" si="1"/>
        <v>32463</v>
      </c>
      <c r="G43" s="39">
        <f t="shared" si="2"/>
        <v>-1.1352480723871849E-3</v>
      </c>
      <c r="I43" s="39">
        <f t="shared" si="3"/>
        <v>-1.1352480723871849E-3</v>
      </c>
      <c r="O43" s="39">
        <f t="shared" ca="1" si="4"/>
        <v>-9.8043947597674548E-4</v>
      </c>
      <c r="Q43" s="43">
        <f t="shared" si="5"/>
        <v>42388.802399999928</v>
      </c>
    </row>
    <row r="44" spans="1:17" s="39" customFormat="1" ht="12" customHeight="1" x14ac:dyDescent="0.2">
      <c r="A44" s="40" t="s">
        <v>49</v>
      </c>
      <c r="B44" s="41" t="s">
        <v>48</v>
      </c>
      <c r="C44" s="44">
        <v>57684.381589999888</v>
      </c>
      <c r="D44" s="45">
        <v>2.3000000000000001E-4</v>
      </c>
      <c r="E44" s="39">
        <f t="shared" si="0"/>
        <v>34319.995732659059</v>
      </c>
      <c r="F44" s="39">
        <f t="shared" si="1"/>
        <v>34320</v>
      </c>
      <c r="G44" s="39">
        <f t="shared" si="2"/>
        <v>-6.3672011310700327E-4</v>
      </c>
      <c r="I44" s="39">
        <f t="shared" si="3"/>
        <v>-6.3672011310700327E-4</v>
      </c>
      <c r="O44" s="39">
        <f t="shared" ca="1" si="4"/>
        <v>-1.0837412129826611E-3</v>
      </c>
      <c r="Q44" s="43">
        <f t="shared" si="5"/>
        <v>42665.881589999888</v>
      </c>
    </row>
    <row r="45" spans="1:17" s="39" customFormat="1" ht="12" customHeight="1" x14ac:dyDescent="0.2">
      <c r="A45" s="40" t="s">
        <v>49</v>
      </c>
      <c r="B45" s="41" t="s">
        <v>48</v>
      </c>
      <c r="C45" s="44">
        <v>57698.406609999947</v>
      </c>
      <c r="D45" s="45">
        <v>2.1000000000000001E-4</v>
      </c>
      <c r="E45" s="39">
        <f t="shared" si="0"/>
        <v>34413.992358677991</v>
      </c>
      <c r="F45" s="39">
        <f t="shared" si="1"/>
        <v>34414</v>
      </c>
      <c r="G45" s="39">
        <f t="shared" si="2"/>
        <v>-1.1401440497138537E-3</v>
      </c>
      <c r="I45" s="39">
        <f t="shared" si="3"/>
        <v>-1.1401440497138537E-3</v>
      </c>
      <c r="O45" s="39">
        <f t="shared" ca="1" si="4"/>
        <v>-1.08897027236799E-3</v>
      </c>
      <c r="Q45" s="43">
        <f t="shared" si="5"/>
        <v>42679.906609999947</v>
      </c>
    </row>
    <row r="46" spans="1:17" s="39" customFormat="1" ht="12" customHeight="1" x14ac:dyDescent="0.2">
      <c r="A46" s="40" t="s">
        <v>49</v>
      </c>
      <c r="B46" s="41" t="s">
        <v>48</v>
      </c>
      <c r="C46" s="44">
        <v>58054.416009999812</v>
      </c>
      <c r="D46" s="45">
        <v>2.2000000000000001E-4</v>
      </c>
      <c r="E46" s="39">
        <f t="shared" si="0"/>
        <v>36799.991268545651</v>
      </c>
      <c r="F46" s="39">
        <f t="shared" si="1"/>
        <v>36800</v>
      </c>
      <c r="G46" s="39">
        <f t="shared" si="2"/>
        <v>-1.3028001849306747E-3</v>
      </c>
      <c r="I46" s="39">
        <f t="shared" si="3"/>
        <v>-1.3028001849306747E-3</v>
      </c>
      <c r="O46" s="39">
        <f t="shared" ca="1" si="4"/>
        <v>-1.2216993754892154E-3</v>
      </c>
      <c r="Q46" s="43">
        <f t="shared" si="5"/>
        <v>43035.916009999812</v>
      </c>
    </row>
    <row r="47" spans="1:17" s="39" customFormat="1" ht="12" customHeight="1" x14ac:dyDescent="0.2">
      <c r="A47" s="40" t="s">
        <v>49</v>
      </c>
      <c r="B47" s="41" t="s">
        <v>48</v>
      </c>
      <c r="C47" s="44">
        <v>58082.317700000014</v>
      </c>
      <c r="D47" s="45">
        <v>2.2000000000000001E-4</v>
      </c>
      <c r="E47" s="39">
        <f t="shared" si="0"/>
        <v>36986.990268920286</v>
      </c>
      <c r="F47" s="39">
        <f t="shared" si="1"/>
        <v>36987</v>
      </c>
      <c r="G47" s="39">
        <f t="shared" si="2"/>
        <v>-1.4519519827445038E-3</v>
      </c>
      <c r="I47" s="39">
        <f t="shared" si="3"/>
        <v>-1.4519519827445038E-3</v>
      </c>
      <c r="O47" s="39">
        <f t="shared" ca="1" si="4"/>
        <v>-1.2321018659685401E-3</v>
      </c>
      <c r="Q47" s="43">
        <f t="shared" si="5"/>
        <v>43063.817700000014</v>
      </c>
    </row>
    <row r="48" spans="1:17" s="39" customFormat="1" ht="12" customHeight="1" x14ac:dyDescent="0.2">
      <c r="A48" s="40" t="s">
        <v>49</v>
      </c>
      <c r="B48" s="41" t="s">
        <v>48</v>
      </c>
      <c r="C48" s="44">
        <v>58477.270219999831</v>
      </c>
      <c r="D48" s="45">
        <v>2.2000000000000001E-4</v>
      </c>
      <c r="E48" s="39">
        <f t="shared" si="0"/>
        <v>39633.988584609157</v>
      </c>
      <c r="F48" s="39">
        <f t="shared" si="1"/>
        <v>39634</v>
      </c>
      <c r="G48" s="39">
        <f t="shared" si="2"/>
        <v>-1.7032641699188389E-3</v>
      </c>
      <c r="I48" s="39">
        <f t="shared" si="3"/>
        <v>-1.7032641699188389E-3</v>
      </c>
      <c r="O48" s="39">
        <f t="shared" ca="1" si="4"/>
        <v>-1.3793499531277531E-3</v>
      </c>
      <c r="Q48" s="43">
        <f t="shared" si="5"/>
        <v>43458.770219999831</v>
      </c>
    </row>
    <row r="49" spans="1:17" s="39" customFormat="1" ht="12" customHeight="1" x14ac:dyDescent="0.2">
      <c r="A49" s="40" t="s">
        <v>49</v>
      </c>
      <c r="B49" s="41" t="s">
        <v>48</v>
      </c>
      <c r="C49" s="44">
        <v>58492.340359999798</v>
      </c>
      <c r="D49" s="45">
        <v>3.1E-4</v>
      </c>
      <c r="E49" s="39">
        <f t="shared" si="0"/>
        <v>39734.989675062068</v>
      </c>
      <c r="F49" s="39">
        <f t="shared" si="1"/>
        <v>39735</v>
      </c>
      <c r="G49" s="39">
        <f t="shared" si="2"/>
        <v>-1.5405602025566623E-3</v>
      </c>
      <c r="I49" s="39">
        <f t="shared" si="3"/>
        <v>-1.5405602025566623E-3</v>
      </c>
      <c r="O49" s="39">
        <f t="shared" ca="1" si="4"/>
        <v>-1.3849684105524153E-3</v>
      </c>
      <c r="Q49" s="43">
        <f t="shared" si="5"/>
        <v>43473.840359999798</v>
      </c>
    </row>
    <row r="50" spans="1:17" s="39" customFormat="1" ht="12" customHeight="1" x14ac:dyDescent="0.2">
      <c r="A50" s="40" t="s">
        <v>49</v>
      </c>
      <c r="B50" s="41" t="s">
        <v>48</v>
      </c>
      <c r="C50" s="44">
        <v>58817.463489999995</v>
      </c>
      <c r="D50" s="45">
        <v>2.0000000000000001E-4</v>
      </c>
      <c r="E50" s="39">
        <f t="shared" si="0"/>
        <v>41913.986728941898</v>
      </c>
      <c r="F50" s="39">
        <f t="shared" si="1"/>
        <v>41914</v>
      </c>
      <c r="G50" s="39">
        <f t="shared" si="2"/>
        <v>-1.980144006665796E-3</v>
      </c>
      <c r="I50" s="39">
        <f t="shared" si="3"/>
        <v>-1.980144006665796E-3</v>
      </c>
      <c r="O50" s="39">
        <f t="shared" ca="1" si="4"/>
        <v>-1.5061824573676494E-3</v>
      </c>
      <c r="Q50" s="43">
        <f t="shared" si="5"/>
        <v>43798.963489999995</v>
      </c>
    </row>
    <row r="51" spans="1:17" s="39" customFormat="1" ht="12" customHeight="1" x14ac:dyDescent="0.2">
      <c r="A51" s="40" t="s">
        <v>49</v>
      </c>
      <c r="B51" s="41" t="s">
        <v>48</v>
      </c>
      <c r="C51" s="44">
        <v>58819.403609999921</v>
      </c>
      <c r="D51" s="45">
        <v>1.1E-4</v>
      </c>
      <c r="E51" s="39">
        <f t="shared" si="0"/>
        <v>41926.989543487914</v>
      </c>
      <c r="F51" s="39">
        <f t="shared" si="1"/>
        <v>41927</v>
      </c>
      <c r="G51" s="39">
        <f t="shared" si="2"/>
        <v>-1.5601920749759302E-3</v>
      </c>
      <c r="I51" s="39">
        <f t="shared" si="3"/>
        <v>-1.5601920749759302E-3</v>
      </c>
      <c r="O51" s="39">
        <f t="shared" ca="1" si="4"/>
        <v>-1.5069056251549823E-3</v>
      </c>
      <c r="Q51" s="43">
        <f t="shared" si="5"/>
        <v>43800.903609999921</v>
      </c>
    </row>
    <row r="52" spans="1:17" s="39" customFormat="1" ht="12" customHeight="1" x14ac:dyDescent="0.2">
      <c r="A52" s="40" t="s">
        <v>49</v>
      </c>
      <c r="B52" s="41" t="s">
        <v>48</v>
      </c>
      <c r="C52" s="44">
        <v>58822.387819999829</v>
      </c>
      <c r="D52" s="45">
        <v>1.8000000000000001E-4</v>
      </c>
      <c r="E52" s="39">
        <f t="shared" si="0"/>
        <v>41946.989919339219</v>
      </c>
      <c r="F52" s="39">
        <f t="shared" si="1"/>
        <v>41947</v>
      </c>
      <c r="G52" s="39">
        <f t="shared" si="2"/>
        <v>-1.5041121660033241E-3</v>
      </c>
      <c r="I52" s="39">
        <f t="shared" si="3"/>
        <v>-1.5041121660033241E-3</v>
      </c>
      <c r="O52" s="39">
        <f t="shared" ca="1" si="4"/>
        <v>-1.5080181909816483E-3</v>
      </c>
      <c r="Q52" s="43">
        <f t="shared" si="5"/>
        <v>43803.887819999829</v>
      </c>
    </row>
    <row r="53" spans="1:17" s="39" customFormat="1" ht="12" customHeight="1" x14ac:dyDescent="0.2">
      <c r="A53" s="40" t="s">
        <v>49</v>
      </c>
      <c r="B53" s="41" t="s">
        <v>48</v>
      </c>
      <c r="C53" s="44">
        <v>59158.403489999939</v>
      </c>
      <c r="D53" s="45">
        <v>1.9000000000000001E-4</v>
      </c>
      <c r="E53" s="39">
        <f t="shared" si="0"/>
        <v>44198.989507886647</v>
      </c>
      <c r="F53" s="39">
        <f t="shared" si="1"/>
        <v>44199</v>
      </c>
      <c r="G53" s="39">
        <f t="shared" si="2"/>
        <v>-1.5655040624551475E-3</v>
      </c>
      <c r="I53" s="39">
        <f t="shared" si="3"/>
        <v>-1.5655040624551475E-3</v>
      </c>
      <c r="O53" s="39">
        <f t="shared" ca="1" si="4"/>
        <v>-1.6332931030642126E-3</v>
      </c>
      <c r="Q53" s="43">
        <f t="shared" si="5"/>
        <v>44139.903489999939</v>
      </c>
    </row>
    <row r="54" spans="1:17" s="39" customFormat="1" ht="12" customHeight="1" x14ac:dyDescent="0.2">
      <c r="A54" s="40" t="s">
        <v>49</v>
      </c>
      <c r="B54" s="41" t="s">
        <v>48</v>
      </c>
      <c r="C54" s="44">
        <v>59176.457239999902</v>
      </c>
      <c r="D54" s="45">
        <v>2.2000000000000001E-4</v>
      </c>
      <c r="E54" s="39">
        <f t="shared" si="0"/>
        <v>44319.986952951163</v>
      </c>
      <c r="F54" s="39">
        <f t="shared" si="1"/>
        <v>44320</v>
      </c>
      <c r="G54" s="39">
        <f t="shared" si="2"/>
        <v>-1.9467200982035138E-3</v>
      </c>
      <c r="I54" s="39">
        <f t="shared" si="3"/>
        <v>-1.9467200982035138E-3</v>
      </c>
      <c r="O54" s="39">
        <f t="shared" ca="1" si="4"/>
        <v>-1.6400241263155404E-3</v>
      </c>
      <c r="Q54" s="43">
        <f t="shared" si="5"/>
        <v>44157.957239999902</v>
      </c>
    </row>
    <row r="55" spans="1:17" s="39" customFormat="1" ht="12" customHeight="1" x14ac:dyDescent="0.2">
      <c r="A55" s="40" t="s">
        <v>49</v>
      </c>
      <c r="B55" s="41" t="s">
        <v>48</v>
      </c>
      <c r="C55" s="44">
        <v>59189.438430000097</v>
      </c>
      <c r="D55" s="45">
        <v>1.8000000000000001E-4</v>
      </c>
      <c r="E55" s="39">
        <f t="shared" si="0"/>
        <v>44406.987760203054</v>
      </c>
      <c r="F55" s="39">
        <f t="shared" si="1"/>
        <v>44407</v>
      </c>
      <c r="G55" s="39">
        <f t="shared" si="2"/>
        <v>-1.8262719022459351E-3</v>
      </c>
      <c r="I55" s="39">
        <f t="shared" si="3"/>
        <v>-1.8262719022459351E-3</v>
      </c>
      <c r="O55" s="39">
        <f t="shared" ca="1" si="4"/>
        <v>-1.6448637876615366E-3</v>
      </c>
      <c r="Q55" s="43">
        <f t="shared" si="5"/>
        <v>44170.938430000097</v>
      </c>
    </row>
    <row r="56" spans="1:17" s="39" customFormat="1" ht="12" customHeight="1" x14ac:dyDescent="0.2">
      <c r="A56" s="40" t="s">
        <v>49</v>
      </c>
      <c r="B56" s="41" t="s">
        <v>48</v>
      </c>
      <c r="C56" s="44">
        <v>59584.391309999861</v>
      </c>
      <c r="D56" s="45">
        <v>3.4000000000000002E-4</v>
      </c>
      <c r="E56" s="39">
        <f t="shared" si="0"/>
        <v>47053.988488635754</v>
      </c>
      <c r="F56" s="39">
        <f t="shared" si="1"/>
        <v>47054</v>
      </c>
      <c r="G56" s="39">
        <f t="shared" si="2"/>
        <v>-1.7175841348944232E-3</v>
      </c>
      <c r="I56" s="39">
        <f t="shared" si="3"/>
        <v>-1.7175841348944232E-3</v>
      </c>
      <c r="O56" s="39">
        <f t="shared" ca="1" si="4"/>
        <v>-1.7921118748207496E-3</v>
      </c>
      <c r="Q56" s="43">
        <f t="shared" si="5"/>
        <v>44565.891309999861</v>
      </c>
    </row>
    <row r="57" spans="1:17" s="39" customFormat="1" ht="12" customHeight="1" x14ac:dyDescent="0.2">
      <c r="A57" s="40" t="s">
        <v>49</v>
      </c>
      <c r="B57" s="41" t="s">
        <v>48</v>
      </c>
      <c r="C57" s="44">
        <v>59597.372090000194</v>
      </c>
      <c r="D57" s="45">
        <v>3.8000000000000002E-4</v>
      </c>
      <c r="E57" s="39">
        <f t="shared" si="0"/>
        <v>47140.98654804103</v>
      </c>
      <c r="F57" s="39">
        <f t="shared" si="1"/>
        <v>47141</v>
      </c>
      <c r="G57" s="39">
        <f t="shared" si="2"/>
        <v>-2.007135801250115E-3</v>
      </c>
      <c r="I57" s="39">
        <f t="shared" si="3"/>
        <v>-2.007135801250115E-3</v>
      </c>
      <c r="O57" s="39">
        <f t="shared" ca="1" si="4"/>
        <v>-1.7969515361667453E-3</v>
      </c>
      <c r="Q57" s="43">
        <f t="shared" si="5"/>
        <v>44578.872090000194</v>
      </c>
    </row>
    <row r="58" spans="1:17" s="39" customFormat="1" ht="12" customHeight="1" x14ac:dyDescent="0.2">
      <c r="A58" s="40" t="s">
        <v>49</v>
      </c>
      <c r="B58" s="41" t="s">
        <v>48</v>
      </c>
      <c r="C58" s="44">
        <v>59870.422090000007</v>
      </c>
      <c r="D58" s="45">
        <v>3.2000000000000003E-4</v>
      </c>
      <c r="E58" s="39">
        <f t="shared" si="0"/>
        <v>48970.985987210799</v>
      </c>
      <c r="F58" s="39">
        <f t="shared" si="1"/>
        <v>48971</v>
      </c>
      <c r="G58" s="39">
        <f t="shared" si="2"/>
        <v>-2.0908159931423143E-3</v>
      </c>
      <c r="I58" s="39">
        <f t="shared" si="3"/>
        <v>-2.0908159931423143E-3</v>
      </c>
      <c r="O58" s="39">
        <f t="shared" ca="1" si="4"/>
        <v>-1.8987513093066625E-3</v>
      </c>
      <c r="Q58" s="43">
        <f t="shared" si="5"/>
        <v>44851.922090000007</v>
      </c>
    </row>
    <row r="59" spans="1:17" s="39" customFormat="1" ht="12" customHeight="1" x14ac:dyDescent="0.2">
      <c r="C59" s="42"/>
      <c r="D59" s="42"/>
    </row>
    <row r="60" spans="1:17" s="39" customFormat="1" ht="12" customHeight="1" x14ac:dyDescent="0.2">
      <c r="C60" s="42"/>
      <c r="D60" s="42"/>
    </row>
    <row r="61" spans="1:17" s="39" customFormat="1" ht="12" customHeight="1" x14ac:dyDescent="0.2">
      <c r="C61" s="42"/>
      <c r="D61" s="42"/>
    </row>
    <row r="62" spans="1:17" s="39" customFormat="1" ht="12" customHeight="1" x14ac:dyDescent="0.2">
      <c r="C62" s="42"/>
      <c r="D62" s="42"/>
    </row>
    <row r="63" spans="1:17" s="39" customFormat="1" ht="12" customHeight="1" x14ac:dyDescent="0.2">
      <c r="C63" s="42"/>
      <c r="D63" s="42"/>
    </row>
    <row r="64" spans="1:17" s="39" customFormat="1" ht="12" customHeight="1" x14ac:dyDescent="0.2">
      <c r="C64" s="42"/>
      <c r="D64" s="42"/>
    </row>
    <row r="65" spans="3:4" s="39" customFormat="1" ht="12" customHeight="1" x14ac:dyDescent="0.2">
      <c r="C65" s="42"/>
      <c r="D65" s="42"/>
    </row>
    <row r="66" spans="3:4" s="39" customFormat="1" ht="12" customHeight="1" x14ac:dyDescent="0.2">
      <c r="C66" s="42"/>
      <c r="D66" s="42"/>
    </row>
    <row r="67" spans="3:4" s="39" customFormat="1" ht="12" customHeight="1" x14ac:dyDescent="0.2">
      <c r="C67" s="42"/>
      <c r="D67" s="42"/>
    </row>
    <row r="68" spans="3:4" s="39" customFormat="1" ht="12" customHeight="1" x14ac:dyDescent="0.2">
      <c r="C68" s="42"/>
      <c r="D68" s="42"/>
    </row>
    <row r="69" spans="3:4" s="39" customFormat="1" ht="12" customHeight="1" x14ac:dyDescent="0.2">
      <c r="C69" s="42"/>
      <c r="D69" s="42"/>
    </row>
    <row r="70" spans="3:4" s="39" customFormat="1" ht="12" customHeight="1" x14ac:dyDescent="0.2">
      <c r="C70" s="42"/>
      <c r="D70" s="42"/>
    </row>
    <row r="71" spans="3:4" s="39" customFormat="1" ht="12" customHeight="1" x14ac:dyDescent="0.2">
      <c r="C71" s="42"/>
      <c r="D71" s="42"/>
    </row>
    <row r="72" spans="3:4" s="39" customFormat="1" ht="12" customHeight="1" x14ac:dyDescent="0.2">
      <c r="C72" s="42"/>
      <c r="D72" s="42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2023-08-06T07:02:24Z</dcterms:modified>
</cp:coreProperties>
</file>