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15ECE24-2F67-4C81-9C67-BC9AC7CDA943}" xr6:coauthVersionLast="47" xr6:coauthVersionMax="47" xr10:uidLastSave="{00000000-0000-0000-0000-000000000000}"/>
  <bookViews>
    <workbookView xWindow="14400" yWindow="130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25" i="1"/>
  <c r="O22" i="1"/>
  <c r="O26" i="1"/>
  <c r="O23" i="1"/>
  <c r="O27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<sst xmlns="http://schemas.openxmlformats.org/spreadsheetml/2006/main" count="65" uniqueCount="50">
  <si>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</si>
  <si>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</si>
  <si>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</si>
  <si>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</si>
  <si>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</si>
  <si>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</si>
  <si>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</si>
  <si>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</si>
  <si>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</si>
  <si>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</si>
  <si>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</si>
  <si>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</si>
  <si>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</si>
  <si>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</si>
  <si>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</si>
  <si>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</si>
  <si>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</si>
  <si>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</si>
  <si>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</si>
  <si>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</si>
  <si>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</si>
  <si>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</si>
  <si>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</si>
  <si>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</si>
  <si>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</si>
  <si>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</si>
  <si>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</si>
  <si>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</si>
  <si>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</si>
  <si>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</si>
  <si>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</si>
  <si>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</si>
  <si>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</si>
  <si>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</si>
  <si>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</si>
  <si>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</si>
  <si>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</si>
  <si>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</si>
  <si>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</si>
  <si>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</si>
  <si>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</si>
  <si>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</si>
  <si>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</si>
  <si>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</si>
  <si>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</si>
  <si>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MoV60 Cyg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</si>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</sst>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MoV60 Cyg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-3.091499995207414E-3</c:v>
                </c:pt>
                <c:pt idx="2">
                  <c:v>-1.9469999970169738E-3</c:v>
                </c:pt>
                <c:pt idx="3">
                  <c:v>3.6315000033937395E-3</c:v>
                </c:pt>
                <c:pt idx="4">
                  <c:v>5.4245000064838678E-3</c:v>
                </c:pt>
                <c:pt idx="5">
                  <c:v>-2.4970000013126992E-3</c:v>
                </c:pt>
                <c:pt idx="6">
                  <c:v>4.1455000027781352E-3</c:v>
                </c:pt>
                <c:pt idx="7">
                  <c:v>-1.7369999986840412E-3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-8.3829317060514236E-6</c:v>
                </c:pt>
                <c:pt idx="1">
                  <c:v>5.5553299297669281E-4</c:v>
                </c:pt>
                <c:pt idx="2">
                  <c:v>5.5835605559944625E-4</c:v>
                </c:pt>
                <c:pt idx="3">
                  <c:v>5.5839271875039113E-4</c:v>
                </c:pt>
                <c:pt idx="4">
                  <c:v>5.6198570754298642E-4</c:v>
                </c:pt>
                <c:pt idx="5">
                  <c:v>5.620223706939313E-4</c:v>
                </c:pt>
                <c:pt idx="6">
                  <c:v>5.6587200154314065E-4</c:v>
                </c:pt>
                <c:pt idx="7">
                  <c:v>5.7522110503407746E-4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7690.5</c:v>
                </c:pt>
                <c:pt idx="2">
                  <c:v>7729</c:v>
                </c:pt>
                <c:pt idx="3">
                  <c:v>7729.5</c:v>
                </c:pt>
                <c:pt idx="4">
                  <c:v>7778.5</c:v>
                </c:pt>
                <c:pt idx="5">
                  <c:v>7779</c:v>
                </c:pt>
                <c:pt idx="6">
                  <c:v>7831.5</c:v>
                </c:pt>
                <c:pt idx="7">
                  <c:v>7959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57605.410199999998</v>
      </c>
      <c r="D7" s="39" t="s">
        <v>47</v>
      </c>
    </row>
    <row r="8" spans="1:15" x14ac:dyDescent="0.2">
      <c r="A8" t="s">
        <v>3</v>
      </c>
      <c r="C8" s="6">
        <v>0.282443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-8.3829317060514236E-6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7.3326301889700827E-8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59853.374612221109</v>
      </c>
      <c r="E15" s="10" t="s">
        <v>30</v>
      </c>
      <c r="F15" s="25">
        <f ca="1">NOW()+15018.5+$C$5/24</f>
        <v>60174.873421990742</v>
      </c>
    </row>
    <row r="16" spans="1:15" x14ac:dyDescent="0.2">
      <c r="A16" s="12" t="s">
        <v>4</v>
      </c>
      <c r="B16" s="7"/>
      <c r="C16" s="13">
        <f ca="1">+C8+C12</f>
        <v>0.28244307332630186</v>
      </c>
      <c r="E16" s="10" t="s">
        <v>35</v>
      </c>
      <c r="F16" s="11">
        <f ca="1">ROUND(2*(F15-$C$7)/$C$8,0)/2+F14</f>
        <v>9098.5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10" t="s">
        <v>36</v>
      </c>
      <c r="F17" s="19">
        <f ca="1">ROUND(2*(F15-$C$15)/$C$16,0)/2+F14</f>
        <v>1139.5</v>
      </c>
    </row>
    <row r="18" spans="1:21" ht="14.25" thickTop="1" thickBot="1" x14ac:dyDescent="0.25">
      <c r="A18" s="12" t="s">
        <v>5</v>
      </c>
      <c r="B18" s="7"/>
      <c r="C18" s="15">
        <f ca="1">+C15</f>
        <v>59853.374612221109</v>
      </c>
      <c r="D18" s="16">
        <f ca="1">+C16</f>
        <v>0.28244307332630186</v>
      </c>
      <c r="E18" s="10" t="s">
        <v>31</v>
      </c>
      <c r="F18" s="14">
        <f ca="1">+$C$15+$C$16*F17-15018.5-$C$5/24</f>
        <v>45157.114327609765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57605.410199999998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-8.3829317060514236E-6</v>
      </c>
      <c r="Q21" s="1">
        <f>+C21-15018.5</f>
        <v>42586.910199999998</v>
      </c>
    </row>
    <row r="22" spans="1:21" x14ac:dyDescent="0.2">
      <c r="A22" s="41" t="s">
        <v>48</v>
      </c>
      <c r="B22" s="42" t="s">
        <v>49</v>
      </c>
      <c r="C22" s="43">
        <v>59777.535000000003</v>
      </c>
      <c r="D22" s="41">
        <v>3.5000000000000001E-3</v>
      </c>
      <c r="E22">
        <f t="shared" ref="E22:E28" si="0">+(C22-C$7)/C$8</f>
        <v>7690.4890544286991</v>
      </c>
      <c r="F22">
        <f t="shared" ref="F22:F28" si="1">ROUND(2*E22,0)/2</f>
        <v>7690.5</v>
      </c>
      <c r="G22">
        <f t="shared" ref="G22:G28" si="2">+C22-(C$7+F22*C$8)</f>
        <v>-3.091499995207414E-3</v>
      </c>
      <c r="K22">
        <f t="shared" ref="K22:K28" si="3">+G22</f>
        <v>-3.091499995207414E-3</v>
      </c>
      <c r="O22">
        <f t="shared" ref="O22:O28" ca="1" si="4">+C$11+C$12*$F22</f>
        <v>5.5553299297669281E-4</v>
      </c>
      <c r="Q22" s="1">
        <f t="shared" ref="Q22:Q28" si="5">+C22-15018.5</f>
        <v>44759.035000000003</v>
      </c>
    </row>
    <row r="23" spans="1:21" x14ac:dyDescent="0.2">
      <c r="A23" s="41" t="s">
        <v>48</v>
      </c>
      <c r="B23" s="42" t="s">
        <v>49</v>
      </c>
      <c r="C23" s="43">
        <v>59788.410199999998</v>
      </c>
      <c r="D23" s="41">
        <v>3.5000000000000001E-3</v>
      </c>
      <c r="E23">
        <f t="shared" si="0"/>
        <v>7728.9931065737155</v>
      </c>
      <c r="F23">
        <f t="shared" si="1"/>
        <v>7729</v>
      </c>
      <c r="G23">
        <f t="shared" si="2"/>
        <v>-1.9469999970169738E-3</v>
      </c>
      <c r="K23">
        <f t="shared" si="3"/>
        <v>-1.9469999970169738E-3</v>
      </c>
      <c r="O23">
        <f t="shared" ca="1" si="4"/>
        <v>5.5835605559944625E-4</v>
      </c>
      <c r="Q23" s="1">
        <f t="shared" si="5"/>
        <v>44769.910199999998</v>
      </c>
    </row>
    <row r="24" spans="1:21" x14ac:dyDescent="0.2">
      <c r="A24" s="41" t="s">
        <v>48</v>
      </c>
      <c r="B24" s="42" t="s">
        <v>49</v>
      </c>
      <c r="C24" s="43">
        <v>59788.557000000001</v>
      </c>
      <c r="D24" s="41">
        <v>3.5000000000000001E-3</v>
      </c>
      <c r="E24">
        <f t="shared" si="0"/>
        <v>7729.5128574615137</v>
      </c>
      <c r="F24">
        <f t="shared" si="1"/>
        <v>7729.5</v>
      </c>
      <c r="G24">
        <f t="shared" si="2"/>
        <v>3.6315000033937395E-3</v>
      </c>
      <c r="K24">
        <f t="shared" si="3"/>
        <v>3.6315000033937395E-3</v>
      </c>
      <c r="O24">
        <f t="shared" ca="1" si="4"/>
        <v>5.5839271875039113E-4</v>
      </c>
      <c r="Q24" s="1">
        <f t="shared" si="5"/>
        <v>44770.057000000001</v>
      </c>
    </row>
    <row r="25" spans="1:21" x14ac:dyDescent="0.2">
      <c r="A25" s="41" t="s">
        <v>48</v>
      </c>
      <c r="B25" s="42" t="s">
        <v>49</v>
      </c>
      <c r="C25" s="43">
        <v>59802.398500000003</v>
      </c>
      <c r="D25" s="41">
        <v>3.5000000000000001E-3</v>
      </c>
      <c r="E25">
        <f t="shared" si="0"/>
        <v>7778.5192056450487</v>
      </c>
      <c r="F25">
        <f t="shared" si="1"/>
        <v>7778.5</v>
      </c>
      <c r="G25">
        <f t="shared" si="2"/>
        <v>5.4245000064838678E-3</v>
      </c>
      <c r="K25">
        <f t="shared" si="3"/>
        <v>5.4245000064838678E-3</v>
      </c>
      <c r="O25">
        <f t="shared" ca="1" si="4"/>
        <v>5.6198570754298642E-4</v>
      </c>
      <c r="Q25" s="1">
        <f t="shared" si="5"/>
        <v>44783.898500000003</v>
      </c>
    </row>
    <row r="26" spans="1:21" x14ac:dyDescent="0.2">
      <c r="A26" s="41" t="s">
        <v>48</v>
      </c>
      <c r="B26" s="42" t="s">
        <v>49</v>
      </c>
      <c r="C26" s="43">
        <v>59802.531799999997</v>
      </c>
      <c r="D26" s="41">
        <v>3.5000000000000001E-3</v>
      </c>
      <c r="E26">
        <f t="shared" si="0"/>
        <v>7778.99115927815</v>
      </c>
      <c r="F26">
        <f t="shared" si="1"/>
        <v>7779</v>
      </c>
      <c r="G26">
        <f t="shared" si="2"/>
        <v>-2.4970000013126992E-3</v>
      </c>
      <c r="K26">
        <f t="shared" si="3"/>
        <v>-2.4970000013126992E-3</v>
      </c>
      <c r="O26">
        <f t="shared" ca="1" si="4"/>
        <v>5.620223706939313E-4</v>
      </c>
      <c r="Q26" s="1">
        <f t="shared" si="5"/>
        <v>44784.031799999997</v>
      </c>
    </row>
    <row r="27" spans="1:21" x14ac:dyDescent="0.2">
      <c r="A27" s="41" t="s">
        <v>48</v>
      </c>
      <c r="B27" s="42" t="s">
        <v>49</v>
      </c>
      <c r="C27" s="43">
        <v>59817.366699999999</v>
      </c>
      <c r="D27" s="41">
        <v>3.5000000000000001E-3</v>
      </c>
      <c r="E27">
        <f t="shared" si="0"/>
        <v>7831.5146772977214</v>
      </c>
      <c r="F27">
        <f t="shared" si="1"/>
        <v>7831.5</v>
      </c>
      <c r="G27">
        <f t="shared" si="2"/>
        <v>4.1455000027781352E-3</v>
      </c>
      <c r="K27">
        <f t="shared" si="3"/>
        <v>4.1455000027781352E-3</v>
      </c>
      <c r="O27">
        <f t="shared" ca="1" si="4"/>
        <v>5.6587200154314065E-4</v>
      </c>
      <c r="Q27" s="1">
        <f t="shared" si="5"/>
        <v>44798.866699999999</v>
      </c>
    </row>
    <row r="28" spans="1:21" x14ac:dyDescent="0.2">
      <c r="A28" s="41" t="s">
        <v>48</v>
      </c>
      <c r="B28" s="42" t="s">
        <v>49</v>
      </c>
      <c r="C28" s="43">
        <v>59853.372300000003</v>
      </c>
      <c r="D28" s="41">
        <v>3.5000000000000001E-3</v>
      </c>
      <c r="E28">
        <f t="shared" si="0"/>
        <v>7958.993850086581</v>
      </c>
      <c r="F28">
        <f t="shared" si="1"/>
        <v>7959</v>
      </c>
      <c r="G28">
        <f t="shared" si="2"/>
        <v>-1.7369999986840412E-3</v>
      </c>
      <c r="K28">
        <f t="shared" si="3"/>
        <v>-1.7369999986840412E-3</v>
      </c>
      <c r="O28">
        <f t="shared" ca="1" si="4"/>
        <v>5.7522110503407746E-4</v>
      </c>
      <c r="Q28" s="1">
        <f t="shared" si="5"/>
        <v>44834.872300000003</v>
      </c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2023-08-18T08:57:43Z</dcterms:modified>
</cp:coreProperties>
</file>