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E2DBBA6-9288-44EF-A968-C992C23ADBAA}" xr6:coauthVersionLast="47" xr6:coauthVersionMax="47" xr10:uidLastSave="{00000000-0000-0000-0000-000000000000}"/>
  <bookViews>
    <workbookView xWindow="14100" yWindow="840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<sst xmlns="http://schemas.openxmlformats.org/spreadsheetml/2006/main" count="57" uniqueCount="51">
  <si>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</si>
  <si>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</si>
  <si>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</si>
  <si>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</si>
  <si>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</si>
  <si>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</si>
  <si>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</si>
  <si>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</si>
  <si>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</si>
  <si>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</si>
  <si>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</si>
  <si>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</si>
  <si>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</si>
  <si>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</si>
  <si>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</si>
  <si>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</si>
  <si>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</si>
  <si>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</si>
  <si>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</si>
  <si>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</si>
  <si>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</si>
  <si>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</si>
  <si>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</si>
  <si>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</si>
  <si>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</si>
  <si>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</si>
  <si>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</si>
  <si>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</si>
  <si>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</si>
  <si>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</si>
  <si>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</si>
  <si>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</si>
  <si>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</si>
  <si>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</si>
  <si>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</si>
  <si>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</si>
  <si>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</si>
  <si>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</si>
  <si>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</si>
  <si>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</si>
  <si>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</si>
  <si>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</si>
  <si>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</si>
  <si>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</si>
  <si>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</si>
  <si>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UCAC3 286-155544 Cyg</t>
  </si>
  <si>
    <t>EW</t>
  </si>
  <si>
    <t>VSX</t>
  </si>
  <si>
    <t>JBAV, 76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</si>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</sst>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UCAC3 286-155544 -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-8812.5</c:v>
                </c:pt>
                <c:pt idx="2">
                  <c:v>8960.5</c:v>
                </c:pt>
                <c:pt idx="3">
                  <c:v>8961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-8812.5</c:v>
                </c:pt>
                <c:pt idx="2">
                  <c:v>8960.5</c:v>
                </c:pt>
                <c:pt idx="3">
                  <c:v>8961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-8812.5</c:v>
                </c:pt>
                <c:pt idx="2">
                  <c:v>8960.5</c:v>
                </c:pt>
                <c:pt idx="3">
                  <c:v>8961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-8812.5</c:v>
                </c:pt>
                <c:pt idx="2">
                  <c:v>8960.5</c:v>
                </c:pt>
                <c:pt idx="3">
                  <c:v>8961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-1.1693749998812564E-2</c:v>
                </c:pt>
                <c:pt idx="2">
                  <c:v>-4.5625000348081812E-4</c:v>
                </c:pt>
                <c:pt idx="3">
                  <c:v>8.7499996880069375E-5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-8812.5</c:v>
                </c:pt>
                <c:pt idx="2">
                  <c:v>8960.5</c:v>
                </c:pt>
                <c:pt idx="3">
                  <c:v>8961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-8812.5</c:v>
                </c:pt>
                <c:pt idx="2">
                  <c:v>8960.5</c:v>
                </c:pt>
                <c:pt idx="3">
                  <c:v>8961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-8812.5</c:v>
                </c:pt>
                <c:pt idx="2">
                  <c:v>8960.5</c:v>
                </c:pt>
                <c:pt idx="3">
                  <c:v>8961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-8812.5</c:v>
                </c:pt>
                <c:pt idx="2">
                  <c:v>8960.5</c:v>
                </c:pt>
                <c:pt idx="3">
                  <c:v>8961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-4.3475534646332118E-3</c:v>
                </c:pt>
                <c:pt idx="1">
                  <c:v>-9.5018490328202705E-3</c:v>
                </c:pt>
                <c:pt idx="2">
                  <c:v>8.9330502486921395E-4</c:v>
                </c:pt>
                <c:pt idx="3">
                  <c:v>8.9359746717095501E-4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-8812.5</c:v>
                </c:pt>
                <c:pt idx="2">
                  <c:v>8960.5</c:v>
                </c:pt>
                <c:pt idx="3">
                  <c:v>8961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57574.613400000002</v>
      </c>
      <c r="D7" s="39" t="s">
        <v>47</v>
      </c>
    </row>
    <row r="8" spans="1:15" x14ac:dyDescent="0.2">
      <c r="A8" t="s">
        <v>3</v>
      </c>
      <c r="C8" s="6">
        <v>0.2543125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-4.3475534646332118E-3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5.848846034822193E-7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59853.508606097472</v>
      </c>
      <c r="E15" s="10" t="s">
        <v>30</v>
      </c>
      <c r="F15" s="25">
        <f ca="1">NOW()+15018.5+$C$5/24</f>
        <v>60174.87601122685</v>
      </c>
    </row>
    <row r="16" spans="1:15" x14ac:dyDescent="0.2">
      <c r="A16" s="12" t="s">
        <v>4</v>
      </c>
      <c r="B16" s="7"/>
      <c r="C16" s="13">
        <f ca="1">+C8+C12</f>
        <v>0.25431308488460347</v>
      </c>
      <c r="E16" s="10" t="s">
        <v>35</v>
      </c>
      <c r="F16" s="11">
        <f ca="1">ROUND(2*(F15-$C$7)/$C$8,0)/2+F14</f>
        <v>10225.5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1264.5</v>
      </c>
    </row>
    <row r="18" spans="1:21" ht="14.25" thickTop="1" thickBot="1" x14ac:dyDescent="0.25">
      <c r="A18" s="12" t="s">
        <v>5</v>
      </c>
      <c r="B18" s="7"/>
      <c r="C18" s="15">
        <f ca="1">+C15</f>
        <v>59853.508606097472</v>
      </c>
      <c r="D18" s="16">
        <f ca="1">+C16</f>
        <v>0.25431308488460347</v>
      </c>
      <c r="E18" s="10" t="s">
        <v>31</v>
      </c>
      <c r="F18" s="14">
        <f ca="1">+$C$15+$C$16*F17-15018.5-$C$5/24</f>
        <v>45156.983335267389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57574.613400000002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-4.3475534646332118E-3</v>
      </c>
      <c r="Q21" s="1">
        <f>+C21-15018.5</f>
        <v>42556.113400000002</v>
      </c>
    </row>
    <row r="22" spans="1:21" x14ac:dyDescent="0.2">
      <c r="A22" s="41" t="s">
        <v>48</v>
      </c>
      <c r="B22" s="42" t="s">
        <v>49</v>
      </c>
      <c r="C22" s="43">
        <v>55333.472800000003</v>
      </c>
      <c r="D22" s="41">
        <v>6.3E-3</v>
      </c>
      <c r="E22">
        <f t="shared" ref="E22:E24" si="0">+(C22-C$7)/C$8</f>
        <v>-8812.5459818137097</v>
      </c>
      <c r="F22">
        <f t="shared" ref="F22:F24" si="1">ROUND(2*E22,0)/2</f>
        <v>-8812.5</v>
      </c>
      <c r="G22">
        <f t="shared" ref="G22:G24" si="2">+C22-(C$7+F22*C$8)</f>
        <v>-1.1693749998812564E-2</v>
      </c>
      <c r="K22">
        <f t="shared" ref="K22:K24" si="3">+G22</f>
        <v>-1.1693749998812564E-2</v>
      </c>
      <c r="O22">
        <f t="shared" ref="O22:O24" ca="1" si="4">+C$11+C$12*$F22</f>
        <v>-9.5018490328202705E-3</v>
      </c>
      <c r="Q22" s="1">
        <f t="shared" ref="Q22:Q24" si="5">+C22-15018.5</f>
        <v>40314.972800000003</v>
      </c>
    </row>
    <row r="23" spans="1:21" x14ac:dyDescent="0.2">
      <c r="A23" s="41" t="s">
        <v>48</v>
      </c>
      <c r="B23" s="42" t="s">
        <v>50</v>
      </c>
      <c r="C23" s="43">
        <v>59853.380100000002</v>
      </c>
      <c r="D23" s="41">
        <v>3.5000000000000001E-3</v>
      </c>
      <c r="E23">
        <f t="shared" si="0"/>
        <v>8960.4982059474078</v>
      </c>
      <c r="F23">
        <f t="shared" si="1"/>
        <v>8960.5</v>
      </c>
      <c r="G23">
        <f t="shared" si="2"/>
        <v>-4.5625000348081812E-4</v>
      </c>
      <c r="K23">
        <f t="shared" si="3"/>
        <v>-4.5625000348081812E-4</v>
      </c>
      <c r="O23">
        <f t="shared" ca="1" si="4"/>
        <v>8.9330502486921395E-4</v>
      </c>
      <c r="Q23" s="1">
        <f t="shared" si="5"/>
        <v>44834.880100000002</v>
      </c>
    </row>
    <row r="24" spans="1:21" x14ac:dyDescent="0.2">
      <c r="A24" s="41" t="s">
        <v>48</v>
      </c>
      <c r="B24" s="42" t="s">
        <v>50</v>
      </c>
      <c r="C24" s="43">
        <v>59853.507799999999</v>
      </c>
      <c r="D24" s="41">
        <v>3.5000000000000001E-3</v>
      </c>
      <c r="E24">
        <f t="shared" si="0"/>
        <v>8961.0003440648707</v>
      </c>
      <c r="F24">
        <f t="shared" si="1"/>
        <v>8961</v>
      </c>
      <c r="G24">
        <f t="shared" si="2"/>
        <v>8.7499996880069375E-5</v>
      </c>
      <c r="K24">
        <f t="shared" si="3"/>
        <v>8.7499996880069375E-5</v>
      </c>
      <c r="O24">
        <f t="shared" ca="1" si="4"/>
        <v>8.9359746717095501E-4</v>
      </c>
      <c r="Q24" s="1">
        <f t="shared" si="5"/>
        <v>44835.007799999999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2023-08-18T09:01:27Z</dcterms:modified>
</cp:coreProperties>
</file>