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8C1F333-2674-4FD1-BF22-3C586C0AAE7B}" xr6:coauthVersionLast="47" xr6:coauthVersionMax="47" xr10:uidLastSave="{00000000-0000-0000-0000-000000000000}"/>
  <bookViews>
    <workbookView xWindow="14190" yWindow="57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29" i="1"/>
  <c r="F29" i="1" s="1"/>
  <c r="G29" i="1" s="1"/>
  <c r="K29" i="1" s="1"/>
  <c r="Q29" i="1"/>
  <c r="E28" i="1"/>
  <c r="F28" i="1"/>
  <c r="G28" i="1" s="1"/>
  <c r="K28" i="1" s="1"/>
  <c r="Q28" i="1"/>
  <c r="E26" i="1"/>
  <c r="F26" i="1" s="1"/>
  <c r="G26" i="1" s="1"/>
  <c r="K26" i="1" s="1"/>
  <c r="Q26" i="1"/>
  <c r="E30" i="1"/>
  <c r="F30" i="1" s="1"/>
  <c r="G30" i="1" s="1"/>
  <c r="K30" i="1" s="1"/>
  <c r="D9" i="1"/>
  <c r="C9" i="1"/>
  <c r="Q30" i="1"/>
  <c r="E24" i="1"/>
  <c r="F24" i="1" s="1"/>
  <c r="G24" i="1" s="1"/>
  <c r="K24" i="1" s="1"/>
  <c r="E27" i="1"/>
  <c r="F27" i="1" s="1"/>
  <c r="G27" i="1" s="1"/>
  <c r="K27" i="1" s="1"/>
  <c r="E21" i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E25" i="1"/>
  <c r="F25" i="1"/>
  <c r="G25" i="1" s="1"/>
  <c r="K25" i="1" s="1"/>
  <c r="Q24" i="1"/>
  <c r="Q27" i="1"/>
  <c r="Q25" i="1"/>
  <c r="Q22" i="1"/>
  <c r="Q23" i="1"/>
  <c r="F16" i="1"/>
  <c r="F17" i="1" s="1"/>
  <c r="C17" i="1"/>
  <c r="Q21" i="1"/>
  <c r="C11" i="1"/>
  <c r="C12" i="1"/>
  <c r="O32" i="1" l="1"/>
  <c r="O31" i="1"/>
  <c r="C16" i="1"/>
  <c r="D18" i="1" s="1"/>
  <c r="O27" i="1"/>
  <c r="O24" i="1"/>
  <c r="O25" i="1"/>
  <c r="O21" i="1"/>
  <c r="O28" i="1"/>
  <c r="O26" i="1"/>
  <c r="O29" i="1"/>
  <c r="O30" i="1"/>
  <c r="O22" i="1"/>
  <c r="C15" i="1"/>
  <c r="O23" i="1"/>
  <c r="C18" i="1" l="1"/>
  <c r="F18" i="1"/>
  <c r="F19" i="1" s="1"/>
</calcChain>
</file>

<file path=xl/sharedStrings.xml><?xml version="1.0" encoding="utf-8"?>
<sst xmlns="http://schemas.openxmlformats.org/spreadsheetml/2006/main" count="67" uniqueCount="58">
  <si>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</si>
  <si>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</si>
  <si>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</si>
  <si>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</si>
  <si>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</si>
  <si>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</si>
  <si>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</si>
  <si>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</si>
  <si>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</si>
  <si>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</si>
  <si>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</si>
  <si>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</si>
  <si>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</si>
  <si>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</si>
  <si>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</si>
  <si>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</si>
  <si>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</si>
  <si>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</si>
  <si>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</si>
  <si>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</si>
  <si>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</si>
  <si>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</si>
  <si>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</si>
  <si>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</si>
  <si>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</si>
  <si>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</si>
  <si>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</si>
  <si>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</si>
  <si>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</si>
  <si>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</si>
  <si>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</si>
  <si>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</si>
  <si>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</si>
  <si>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</si>
  <si>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</si>
  <si>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</si>
  <si>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</si>
  <si>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EB</t>
  </si>
  <si>
    <t>OEJV 0160</t>
  </si>
  <si>
    <t>I</t>
  </si>
  <si>
    <t>IBVS 6018</t>
  </si>
  <si>
    <t>IBVS 6149</t>
  </si>
  <si>
    <t>IBVS 6157</t>
  </si>
  <si>
    <t>V2643 Cyg / GSC 2704-1999</t>
  </si>
  <si>
    <t>RHN 2018</t>
  </si>
  <si>
    <t>pg</t>
  </si>
  <si>
    <t>vis</t>
  </si>
  <si>
    <t>PE</t>
  </si>
  <si>
    <t>CCD</t>
  </si>
  <si>
    <t>s5</t>
  </si>
  <si>
    <t>s6</t>
  </si>
  <si>
    <t>s7</t>
  </si>
  <si>
    <t>JAVSO 43, 77</t>
  </si>
  <si>
    <t>JAVSO..45..121</t>
  </si>
  <si>
    <t>BAD?</t>
  </si>
  <si>
    <t>IBVS, 63, 6262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</si>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</sst>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4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1" xfId="0" applyFont="1" applyBorder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V2643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C-4628-B67D-F966507DD3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C-4628-B67D-F966507DD3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C-4628-B67D-F966507DD3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8.0549999984214082E-3</c:v>
                </c:pt>
                <c:pt idx="2">
                  <c:v>7.9049999985727482E-3</c:v>
                </c:pt>
                <c:pt idx="3">
                  <c:v>5.1349999994272366E-3</c:v>
                </c:pt>
                <c:pt idx="4">
                  <c:v>6.2499999330611899E-4</c:v>
                </c:pt>
                <c:pt idx="5">
                  <c:v>3.4999999988940544E-3</c:v>
                </c:pt>
                <c:pt idx="6">
                  <c:v>2.9299999951035716E-3</c:v>
                </c:pt>
                <c:pt idx="7">
                  <c:v>2.5299999979324639E-3</c:v>
                </c:pt>
                <c:pt idx="8">
                  <c:v>6.5599999943515286E-3</c:v>
                </c:pt>
                <c:pt idx="9">
                  <c:v>1.5897499994025566E-2</c:v>
                </c:pt>
                <c:pt idx="10">
                  <c:v>1.5897499994025566E-2</c:v>
                </c:pt>
                <c:pt idx="11">
                  <c:v>1.4604999996663537E-2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C-4628-B67D-F966507DD3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7C-4628-B67D-F966507DD3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7C-4628-B67D-F966507DD3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2.7000000000000001E-3</c:v>
                  </c:pt>
                  <c:pt idx="5">
                    <c:v>1E-4</c:v>
                  </c:pt>
                  <c:pt idx="6">
                    <c:v>5.7000000000000002E-3</c:v>
                  </c:pt>
                  <c:pt idx="7">
                    <c:v>2.0000000000000001E-4</c:v>
                  </c:pt>
                  <c:pt idx="8">
                    <c:v>1.8E-3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7C-4628-B67D-F966507DD3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7159</c:v>
                </c:pt>
                <c:pt idx="2">
                  <c:v>7299</c:v>
                </c:pt>
                <c:pt idx="3">
                  <c:v>9023</c:v>
                </c:pt>
                <c:pt idx="4">
                  <c:v>9085</c:v>
                </c:pt>
                <c:pt idx="5">
                  <c:v>9200</c:v>
                </c:pt>
                <c:pt idx="6">
                  <c:v>9614</c:v>
                </c:pt>
                <c:pt idx="7">
                  <c:v>10354</c:v>
                </c:pt>
                <c:pt idx="8">
                  <c:v>10768</c:v>
                </c:pt>
                <c:pt idx="9">
                  <c:v>11485.5</c:v>
                </c:pt>
                <c:pt idx="10">
                  <c:v>11485.5</c:v>
                </c:pt>
                <c:pt idx="11">
                  <c:v>13289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-2.2702120242919736E-3</c:v>
                </c:pt>
                <c:pt idx="1">
                  <c:v>5.0283677581844108E-3</c:v>
                </c:pt>
                <c:pt idx="2">
                  <c:v>5.1710973530365821E-3</c:v>
                </c:pt>
                <c:pt idx="3">
                  <c:v>6.9287103639304615E-3</c:v>
                </c:pt>
                <c:pt idx="4">
                  <c:v>6.9919191845078527E-3</c:v>
                </c:pt>
                <c:pt idx="5">
                  <c:v>7.1091613517078496E-3</c:v>
                </c:pt>
                <c:pt idx="6">
                  <c:v>7.5312331536278431E-3</c:v>
                </c:pt>
                <c:pt idx="7">
                  <c:v>8.2856610121321752E-3</c:v>
                </c:pt>
                <c:pt idx="8">
                  <c:v>8.7077328140521687E-3</c:v>
                </c:pt>
                <c:pt idx="9">
                  <c:v>9.4392219876695462E-3</c:v>
                </c:pt>
                <c:pt idx="10">
                  <c:v>9.4392219876695462E-3</c:v>
                </c:pt>
                <c:pt idx="11">
                  <c:v>1.1277885018497337E-2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7C-4628-B67D-F966507DD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0640"/>
        <c:axId val="1"/>
      </c:scatterChart>
      <c:valAx>
        <c:axId val="6132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465F3D6-F5BF-3FE9-EE12-9D60B6832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1" sqref="E11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25</v>
      </c>
      <c r="B2" t="s">
        <v>37</v>
      </c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35</v>
      </c>
      <c r="D4" s="9" t="s">
        <v>35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  <c r="E5" s="12"/>
    </row>
    <row r="6" spans="1:6" x14ac:dyDescent="0.2">
      <c r="A6" s="5" t="s">
        <v>2</v>
      </c>
    </row>
    <row r="7" spans="1:6" x14ac:dyDescent="0.2">
      <c r="A7" t="s">
        <v>3</v>
      </c>
      <c r="C7">
        <v>51341.764000000003</v>
      </c>
      <c r="D7" t="s">
        <v>36</v>
      </c>
    </row>
    <row r="8" spans="1:6" x14ac:dyDescent="0.2">
      <c r="A8" t="s">
        <v>4</v>
      </c>
      <c r="C8">
        <v>0.61085500000000004</v>
      </c>
      <c r="D8" t="s">
        <v>36</v>
      </c>
    </row>
    <row r="9" spans="1:6" x14ac:dyDescent="0.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INTERCEPT(INDIRECT($D$9):G991,INDIRECT($C$9):F991)</f>
        <v>-2.2702120242919736E-3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SLOPE(INDIRECT($D$9):G991,INDIRECT($C$9):F991)</f>
        <v>1.0194971060869374E-6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(C7+C11)+(C8+C12)*INT(MAX(F21:F3532))</f>
        <v>59459.427372885024</v>
      </c>
      <c r="E15" s="16" t="s">
        <v>32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0.61085601949710611</v>
      </c>
      <c r="E16" s="16" t="s">
        <v>29</v>
      </c>
      <c r="F16" s="17">
        <f ca="1">NOW()+15018.5+$C$5/24</f>
        <v>59957.780422800926</v>
      </c>
    </row>
    <row r="17" spans="1:21" ht="13.5" thickBot="1" x14ac:dyDescent="0.25">
      <c r="A17" s="16" t="s">
        <v>26</v>
      </c>
      <c r="B17" s="12"/>
      <c r="C17" s="12">
        <f>COUNT(C21:C2190)</f>
        <v>12</v>
      </c>
      <c r="E17" s="16" t="s">
        <v>33</v>
      </c>
      <c r="F17" s="17">
        <f ca="1">ROUND(2*(F16-$C$7)/$C$8,0)/2+F15</f>
        <v>14106</v>
      </c>
    </row>
    <row r="18" spans="1:21" ht="14.25" thickTop="1" thickBot="1" x14ac:dyDescent="0.25">
      <c r="A18" s="18" t="s">
        <v>6</v>
      </c>
      <c r="B18" s="12"/>
      <c r="C18" s="21">
        <f ca="1">+C15</f>
        <v>59459.427372885024</v>
      </c>
      <c r="D18" s="22">
        <f ca="1">+C16</f>
        <v>0.61085601949710611</v>
      </c>
      <c r="E18" s="16" t="s">
        <v>34</v>
      </c>
      <c r="F18" s="25">
        <f ca="1">ROUND(2*(F16-$C$15)/$C$16,0)/2+F15</f>
        <v>817</v>
      </c>
    </row>
    <row r="19" spans="1:21" ht="13.5" thickTop="1" x14ac:dyDescent="0.2">
      <c r="E19" s="16" t="s">
        <v>30</v>
      </c>
      <c r="F19" s="20">
        <f ca="1">+$C$15+$C$16*F18-15018.5-$C$5/24</f>
        <v>44940.392574147496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49</v>
      </c>
      <c r="M20" s="7" t="s">
        <v>50</v>
      </c>
      <c r="N20" s="7" t="s">
        <v>51</v>
      </c>
      <c r="O20" s="7" t="s">
        <v>24</v>
      </c>
      <c r="P20" s="6" t="s">
        <v>23</v>
      </c>
      <c r="Q20" s="4" t="s">
        <v>16</v>
      </c>
      <c r="U20" s="36" t="s">
        <v>54</v>
      </c>
    </row>
    <row r="21" spans="1:21" x14ac:dyDescent="0.2">
      <c r="A21" t="s">
        <v>13</v>
      </c>
      <c r="C21" s="10">
        <v>51341.764000000003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-2.2702120242919736E-3</v>
      </c>
      <c r="Q21" s="2">
        <f>+C21-15018.5</f>
        <v>36323.264000000003</v>
      </c>
    </row>
    <row r="22" spans="1:21" x14ac:dyDescent="0.2">
      <c r="A22" s="28" t="s">
        <v>40</v>
      </c>
      <c r="B22" s="29"/>
      <c r="C22" s="30">
        <v>55714.883000000002</v>
      </c>
      <c r="D22" s="30">
        <v>1E-3</v>
      </c>
      <c r="E22">
        <f>+(C22-C$7)/C$8</f>
        <v>7159.0131864354034</v>
      </c>
      <c r="F22">
        <f>ROUND(2*E22,0)/2</f>
        <v>7159</v>
      </c>
      <c r="G22">
        <f>+C22-(C$7+F22*C$8)</f>
        <v>8.0549999984214082E-3</v>
      </c>
      <c r="K22">
        <f>+G22</f>
        <v>8.0549999984214082E-3</v>
      </c>
      <c r="O22">
        <f ca="1">+C$11+C$12*$F22</f>
        <v>5.0283677581844108E-3</v>
      </c>
      <c r="Q22" s="2">
        <f>+C22-15018.5</f>
        <v>40696.383000000002</v>
      </c>
    </row>
    <row r="23" spans="1:21" x14ac:dyDescent="0.2">
      <c r="A23" s="31" t="s">
        <v>38</v>
      </c>
      <c r="B23" s="32" t="s">
        <v>39</v>
      </c>
      <c r="C23" s="30">
        <v>55800.402549999999</v>
      </c>
      <c r="D23" s="30">
        <v>2E-3</v>
      </c>
      <c r="E23">
        <f>+(C23-C$7)/C$8</f>
        <v>7299.012940877943</v>
      </c>
      <c r="F23">
        <f>ROUND(2*E23,0)/2</f>
        <v>7299</v>
      </c>
      <c r="G23">
        <f>+C23-(C$7+F23*C$8)</f>
        <v>7.9049999985727482E-3</v>
      </c>
      <c r="K23">
        <f>+G23</f>
        <v>7.9049999985727482E-3</v>
      </c>
      <c r="O23">
        <f ca="1">+C$11+C$12*$F23</f>
        <v>5.1710973530365821E-3</v>
      </c>
      <c r="Q23" s="2">
        <f>+C23-15018.5</f>
        <v>40781.902549999999</v>
      </c>
    </row>
    <row r="24" spans="1:21" x14ac:dyDescent="0.2">
      <c r="A24" s="30" t="s">
        <v>42</v>
      </c>
      <c r="B24" s="32"/>
      <c r="C24" s="30">
        <v>56853.513800000001</v>
      </c>
      <c r="D24" s="30">
        <v>4.0000000000000002E-4</v>
      </c>
      <c r="E24">
        <f>+(C24-C$7)/C$8</f>
        <v>9023.0084062502519</v>
      </c>
      <c r="F24">
        <f>ROUND(2*E24,0)/2</f>
        <v>9023</v>
      </c>
      <c r="G24">
        <f>+C24-(C$7+F24*C$8)</f>
        <v>5.1349999994272366E-3</v>
      </c>
      <c r="K24">
        <f>+G24</f>
        <v>5.1349999994272366E-3</v>
      </c>
      <c r="O24">
        <f ca="1">+C$11+C$12*$F24</f>
        <v>6.9287103639304615E-3</v>
      </c>
      <c r="Q24" s="2">
        <f>+C24-15018.5</f>
        <v>41835.013800000001</v>
      </c>
    </row>
    <row r="25" spans="1:21" x14ac:dyDescent="0.2">
      <c r="A25" s="33" t="s">
        <v>41</v>
      </c>
      <c r="B25" s="34" t="s">
        <v>39</v>
      </c>
      <c r="C25" s="33">
        <v>56891.382299999997</v>
      </c>
      <c r="D25" s="33">
        <v>2.7000000000000001E-3</v>
      </c>
      <c r="E25">
        <f>+(C25-C$7)/C$8</f>
        <v>9085.0010231560591</v>
      </c>
      <c r="F25">
        <f>ROUND(2*E25,0)/2</f>
        <v>9085</v>
      </c>
      <c r="G25">
        <f>+C25-(C$7+F25*C$8)</f>
        <v>6.2499999330611899E-4</v>
      </c>
      <c r="K25">
        <f>+G25</f>
        <v>6.2499999330611899E-4</v>
      </c>
      <c r="O25">
        <f ca="1">+C$11+C$12*$F25</f>
        <v>6.9919191845078527E-3</v>
      </c>
      <c r="Q25" s="2">
        <f>+C25-15018.5</f>
        <v>41872.882299999997</v>
      </c>
    </row>
    <row r="26" spans="1:21" x14ac:dyDescent="0.2">
      <c r="A26" s="37" t="s">
        <v>52</v>
      </c>
      <c r="B26" s="38" t="s">
        <v>39</v>
      </c>
      <c r="C26" s="39">
        <v>56961.633500000004</v>
      </c>
      <c r="D26" s="39">
        <v>1E-4</v>
      </c>
      <c r="E26">
        <f>+(C26-C$7)/C$8</f>
        <v>9200.0057296739815</v>
      </c>
      <c r="F26">
        <f>ROUND(2*E26,0)/2</f>
        <v>9200</v>
      </c>
      <c r="G26">
        <f>+C26-(C$7+F26*C$8)</f>
        <v>3.4999999988940544E-3</v>
      </c>
      <c r="K26">
        <f>+G26</f>
        <v>3.4999999988940544E-3</v>
      </c>
      <c r="O26">
        <f ca="1">+C$11+C$12*$F26</f>
        <v>7.1091613517078496E-3</v>
      </c>
      <c r="Q26" s="2">
        <f>+C26-15018.5</f>
        <v>41943.133500000004</v>
      </c>
    </row>
    <row r="27" spans="1:21" x14ac:dyDescent="0.2">
      <c r="A27" s="39" t="s">
        <v>42</v>
      </c>
      <c r="B27" s="40"/>
      <c r="C27" s="39">
        <v>57214.526899999997</v>
      </c>
      <c r="D27" s="39">
        <v>5.7000000000000002E-3</v>
      </c>
      <c r="E27">
        <f>+(C27-C$7)/C$8</f>
        <v>9614.0047965556369</v>
      </c>
      <c r="F27">
        <f>ROUND(2*E27,0)/2</f>
        <v>9614</v>
      </c>
      <c r="G27">
        <f>+C27-(C$7+F27*C$8)</f>
        <v>2.9299999951035716E-3</v>
      </c>
      <c r="K27">
        <f>+G27</f>
        <v>2.9299999951035716E-3</v>
      </c>
      <c r="O27">
        <f ca="1">+C$11+C$12*$F27</f>
        <v>7.5312331536278431E-3</v>
      </c>
      <c r="Q27" s="2">
        <f>+C27-15018.5</f>
        <v>42196.026899999997</v>
      </c>
    </row>
    <row r="28" spans="1:21" x14ac:dyDescent="0.2">
      <c r="A28" s="37" t="s">
        <v>53</v>
      </c>
      <c r="B28" s="38" t="s">
        <v>39</v>
      </c>
      <c r="C28" s="39">
        <v>57666.559200000003</v>
      </c>
      <c r="D28" s="39">
        <v>2.0000000000000001E-4</v>
      </c>
      <c r="E28">
        <f>+(C28-C$7)/C$8</f>
        <v>10354.004141735764</v>
      </c>
      <c r="F28">
        <f>ROUND(2*E28,0)/2</f>
        <v>10354</v>
      </c>
      <c r="G28">
        <f>+C28-(C$7+F28*C$8)</f>
        <v>2.5299999979324639E-3</v>
      </c>
      <c r="K28">
        <f>+G28</f>
        <v>2.5299999979324639E-3</v>
      </c>
      <c r="O28">
        <f ca="1">+C$11+C$12*$F28</f>
        <v>8.2856610121321752E-3</v>
      </c>
      <c r="Q28" s="2">
        <f>+C28-15018.5</f>
        <v>42648.059200000003</v>
      </c>
    </row>
    <row r="29" spans="1:21" x14ac:dyDescent="0.2">
      <c r="A29" s="41" t="s">
        <v>0</v>
      </c>
      <c r="B29" s="42" t="s">
        <v>39</v>
      </c>
      <c r="C29" s="42">
        <v>57919.457199999997</v>
      </c>
      <c r="D29" s="42">
        <v>1.8E-3</v>
      </c>
      <c r="E29">
        <f>+(C29-C$7)/C$8</f>
        <v>10768.010739046082</v>
      </c>
      <c r="F29">
        <f>ROUND(2*E29,0)/2</f>
        <v>10768</v>
      </c>
      <c r="G29">
        <f>+C29-(C$7+F29*C$8)</f>
        <v>6.5599999943515286E-3</v>
      </c>
      <c r="K29">
        <f>+G29</f>
        <v>6.5599999943515286E-3</v>
      </c>
      <c r="O29">
        <f ca="1">+C$11+C$12*$F29</f>
        <v>8.7077328140521687E-3</v>
      </c>
      <c r="Q29" s="2">
        <f>+C29-15018.5</f>
        <v>42900.957199999997</v>
      </c>
    </row>
    <row r="30" spans="1:21" x14ac:dyDescent="0.2">
      <c r="A30" s="35" t="s">
        <v>44</v>
      </c>
      <c r="B30" s="29"/>
      <c r="C30" s="30">
        <v>58357.754999999997</v>
      </c>
      <c r="D30" s="30">
        <v>1E-3</v>
      </c>
      <c r="E30">
        <f>+(C30-C$7)/C$8</f>
        <v>11485.52602499774</v>
      </c>
      <c r="F30">
        <f>ROUND(2*E30,0)/2</f>
        <v>11485.5</v>
      </c>
      <c r="G30">
        <f>+C30-(C$7+F30*C$8)</f>
        <v>1.5897499994025566E-2</v>
      </c>
      <c r="K30">
        <f>+G30</f>
        <v>1.5897499994025566E-2</v>
      </c>
      <c r="O30">
        <f ca="1">+C$11+C$12*$F30</f>
        <v>9.4392219876695462E-3</v>
      </c>
      <c r="Q30" s="2">
        <f>+C30-15018.5</f>
        <v>43339.254999999997</v>
      </c>
    </row>
    <row r="31" spans="1:21" x14ac:dyDescent="0.2">
      <c r="A31" s="43" t="s">
        <v>55</v>
      </c>
      <c r="B31" s="44" t="s">
        <v>56</v>
      </c>
      <c r="C31" s="45">
        <v>58357.754999999997</v>
      </c>
      <c r="D31" s="43">
        <v>1E-3</v>
      </c>
      <c r="E31">
        <f>+(C31-C$7)/C$8</f>
        <v>11485.52602499774</v>
      </c>
      <c r="F31">
        <f>ROUND(2*E31,0)/2</f>
        <v>11485.5</v>
      </c>
      <c r="G31">
        <f>+C31-(C$7+F31*C$8)</f>
        <v>1.5897499994025566E-2</v>
      </c>
      <c r="K31">
        <f>+G31</f>
        <v>1.5897499994025566E-2</v>
      </c>
      <c r="O31">
        <f ca="1">+C$11+C$12*$F31</f>
        <v>9.4392219876695462E-3</v>
      </c>
      <c r="Q31" s="2">
        <f>+C31-15018.5</f>
        <v>43339.254999999997</v>
      </c>
    </row>
    <row r="32" spans="1:21" x14ac:dyDescent="0.2">
      <c r="A32" s="43" t="s">
        <v>57</v>
      </c>
      <c r="B32" s="44" t="s">
        <v>39</v>
      </c>
      <c r="C32" s="45">
        <v>59459.430699999997</v>
      </c>
      <c r="D32" s="43">
        <v>1.5E-3</v>
      </c>
      <c r="E32">
        <f>+(C32-C$7)/C$8</f>
        <v>13289.023909110991</v>
      </c>
      <c r="F32">
        <f>ROUND(2*E32,0)/2</f>
        <v>13289</v>
      </c>
      <c r="G32">
        <f>+C32-(C$7+F32*C$8)</f>
        <v>1.4604999996663537E-2</v>
      </c>
      <c r="K32">
        <f>+G32</f>
        <v>1.4604999996663537E-2</v>
      </c>
      <c r="O32">
        <f ca="1">+C$11+C$12*$F32</f>
        <v>1.1277885018497337E-2</v>
      </c>
      <c r="Q32" s="2">
        <f>+C32-15018.5</f>
        <v>44440.930699999997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R32">
    <sortCondition ref="C21:C32"/>
  </sortState>
  <phoneticPr fontId="7" type="noConversion"/>
  <hyperlinks>
    <hyperlink ref="H64540" r:id="rId1" display="http://vsolj.cetus-net.org/bulletin.html"/>
    <hyperlink ref="H64533" r:id="rId2" display="https://www.aavso.org/ejaavso"/>
    <hyperlink ref="AP684" r:id="rId3" display="http://cdsbib.u-strasbg.fr/cgi-bin/cdsbib?1990RMxAA..21..381G"/>
    <hyperlink ref="AP688" r:id="rId4" display="http://cdsbib.u-strasbg.fr/cgi-bin/cdsbib?1990RMxAA..21..381G"/>
    <hyperlink ref="AP687" r:id="rId5" display="http://cdsbib.u-strasbg.fr/cgi-bin/cdsbib?1990RMxAA..21..381G"/>
    <hyperlink ref="AP668" r:id="rId6" display="http://cdsbib.u-strasbg.fr/cgi-bin/cdsbib?1990RMxAA..21..381G"/>
    <hyperlink ref="I64540" r:id="rId7" display="http://vsolj.cetus-net.org/bulletin.html"/>
    <hyperlink ref="AQ824" r:id="rId8" display="http://cdsbib.u-strasbg.fr/cgi-bin/cdsbib?1990RMxAA..21..381G"/>
    <hyperlink ref="AQ55590" r:id="rId9" display="http://cdsbib.u-strasbg.fr/cgi-bin/cdsbib?1990RMxAA..21..381G"/>
    <hyperlink ref="AQ825" r:id="rId10" display="http://cdsbib.u-strasbg.fr/cgi-bin/cdsbib?1990RMxAA..21..381G"/>
    <hyperlink ref="H64537" r:id="rId11" display="https://www.aavso.org/ejaavso"/>
    <hyperlink ref="H1710" r:id="rId12" display="http://vsolj.cetus-net.org/bulletin.html"/>
    <hyperlink ref="AP2954" r:id="rId13" display="http://cdsbib.u-strasbg.fr/cgi-bin/cdsbib?1990RMxAA..21..381G"/>
    <hyperlink ref="AP2957" r:id="rId14" display="http://cdsbib.u-strasbg.fr/cgi-bin/cdsbib?1990RMxAA..21..381G"/>
    <hyperlink ref="AP2955" r:id="rId15" display="http://cdsbib.u-strasbg.fr/cgi-bin/cdsbib?1990RMxAA..21..381G"/>
    <hyperlink ref="AP2939" r:id="rId16" display="http://cdsbib.u-strasbg.fr/cgi-bin/cdsbib?1990RMxAA..21..381G"/>
    <hyperlink ref="I1710" r:id="rId17" display="http://vsolj.cetus-net.org/bulletin.html"/>
    <hyperlink ref="AQ3168" r:id="rId18" display="http://cdsbib.u-strasbg.fr/cgi-bin/cdsbib?1990RMxAA..21..381G"/>
    <hyperlink ref="AQ65405" r:id="rId19" display="http://cdsbib.u-strasbg.fr/cgi-bin/cdsbib?1990RMxAA..21..381G"/>
    <hyperlink ref="AQ317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2023-01-13T05:43:48Z</dcterms:modified>
</cp:coreProperties>
</file>