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CB8E987-5407-4815-AC61-30B0DBAB94BC}" xr6:coauthVersionLast="47" xr6:coauthVersionMax="47" xr10:uidLastSave="{00000000-0000-0000-0000-000000000000}"/>
  <bookViews>
    <workbookView xWindow="13365" yWindow="360" windowWidth="12975" windowHeight="146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49" i="2" l="1"/>
  <c r="F49" i="2" s="1"/>
  <c r="G49" i="2" s="1"/>
  <c r="K49" i="2" s="1"/>
  <c r="Q49" i="2"/>
  <c r="E50" i="2"/>
  <c r="F50" i="2"/>
  <c r="G50" i="2" s="1"/>
  <c r="K50" i="2" s="1"/>
  <c r="Q50" i="2"/>
  <c r="E43" i="2"/>
  <c r="F43" i="2"/>
  <c r="G43" i="2"/>
  <c r="K43" i="2"/>
  <c r="Q43" i="2"/>
  <c r="E44" i="2"/>
  <c r="F44" i="2"/>
  <c r="G44" i="2"/>
  <c r="K44" i="2"/>
  <c r="Q44" i="2"/>
  <c r="E45" i="2"/>
  <c r="F45" i="2"/>
  <c r="G45" i="2"/>
  <c r="K45" i="2"/>
  <c r="Q45" i="2"/>
  <c r="E46" i="2"/>
  <c r="F46" i="2"/>
  <c r="G46" i="2"/>
  <c r="K46" i="2"/>
  <c r="Q46" i="2"/>
  <c r="E47" i="2"/>
  <c r="F47" i="2"/>
  <c r="G47" i="2"/>
  <c r="K47" i="2"/>
  <c r="Q47" i="2"/>
  <c r="E48" i="2"/>
  <c r="F48" i="2"/>
  <c r="G48" i="2"/>
  <c r="K48" i="2"/>
  <c r="Q48" i="2"/>
  <c r="E42" i="2"/>
  <c r="F42" i="2"/>
  <c r="G42" i="2"/>
  <c r="K42" i="2"/>
  <c r="Q42" i="2"/>
  <c r="E38" i="2"/>
  <c r="F38" i="2"/>
  <c r="G38" i="2"/>
  <c r="K38" i="2"/>
  <c r="E39" i="2"/>
  <c r="F39" i="2"/>
  <c r="G39" i="2"/>
  <c r="K39" i="2"/>
  <c r="E40" i="2"/>
  <c r="F40" i="2"/>
  <c r="G40" i="2"/>
  <c r="K40" i="2"/>
  <c r="E41" i="2"/>
  <c r="F41" i="2"/>
  <c r="G41" i="2"/>
  <c r="K41" i="2"/>
  <c r="E31" i="2"/>
  <c r="F31" i="2"/>
  <c r="G31" i="2"/>
  <c r="K31" i="2"/>
  <c r="E32" i="2"/>
  <c r="F32" i="2"/>
  <c r="G32" i="2"/>
  <c r="J32" i="2"/>
  <c r="E33" i="2"/>
  <c r="F33" i="2"/>
  <c r="G33" i="2"/>
  <c r="K33" i="2"/>
  <c r="E34" i="2"/>
  <c r="F34" i="2"/>
  <c r="G34" i="2"/>
  <c r="K34" i="2"/>
  <c r="E35" i="2"/>
  <c r="F35" i="2"/>
  <c r="G35" i="2"/>
  <c r="K35" i="2"/>
  <c r="E36" i="2"/>
  <c r="F36" i="2"/>
  <c r="G36" i="2"/>
  <c r="J36" i="2"/>
  <c r="E37" i="2"/>
  <c r="F37" i="2"/>
  <c r="G37" i="2"/>
  <c r="K37" i="2"/>
  <c r="Q38" i="2"/>
  <c r="Q39" i="2"/>
  <c r="Q40" i="2"/>
  <c r="Q41" i="2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30" i="2"/>
  <c r="F30" i="2"/>
  <c r="G30" i="2"/>
  <c r="K30" i="2"/>
  <c r="G19" i="3"/>
  <c r="C19" i="3"/>
  <c r="E29" i="2"/>
  <c r="F29" i="2"/>
  <c r="G29" i="2"/>
  <c r="J29" i="2"/>
  <c r="G18" i="3"/>
  <c r="C18" i="3"/>
  <c r="E28" i="2"/>
  <c r="F28" i="2"/>
  <c r="G28" i="2"/>
  <c r="J28" i="2"/>
  <c r="G17" i="3"/>
  <c r="C17" i="3"/>
  <c r="E27" i="2"/>
  <c r="F27" i="2"/>
  <c r="G27" i="2"/>
  <c r="J27" i="2"/>
  <c r="G16" i="3"/>
  <c r="C16" i="3"/>
  <c r="E26" i="2"/>
  <c r="F26" i="2"/>
  <c r="G26" i="2"/>
  <c r="J26" i="2"/>
  <c r="G15" i="3"/>
  <c r="C15" i="3"/>
  <c r="E15" i="3"/>
  <c r="E25" i="2"/>
  <c r="F25" i="2"/>
  <c r="G25" i="2"/>
  <c r="J25" i="2"/>
  <c r="G14" i="3"/>
  <c r="C14" i="3"/>
  <c r="E24" i="2"/>
  <c r="F24" i="2"/>
  <c r="G13" i="3"/>
  <c r="C13" i="3"/>
  <c r="E23" i="2"/>
  <c r="E13" i="3"/>
  <c r="G12" i="3"/>
  <c r="C12" i="3"/>
  <c r="E22" i="2"/>
  <c r="F22" i="2"/>
  <c r="G22" i="2"/>
  <c r="J22" i="2"/>
  <c r="G11" i="3"/>
  <c r="C11" i="3"/>
  <c r="E11" i="3"/>
  <c r="E21" i="2"/>
  <c r="F21" i="2"/>
  <c r="G21" i="2"/>
  <c r="J21" i="2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C9" i="2"/>
  <c r="D9" i="2"/>
  <c r="Q37" i="2"/>
  <c r="Q36" i="2"/>
  <c r="Q21" i="2"/>
  <c r="Q22" i="2"/>
  <c r="Q23" i="2"/>
  <c r="Q32" i="2"/>
  <c r="Q34" i="2"/>
  <c r="Q35" i="2"/>
  <c r="Q33" i="2"/>
  <c r="F16" i="2"/>
  <c r="F17" i="2" s="1"/>
  <c r="C17" i="2"/>
  <c r="Q31" i="2"/>
  <c r="Q24" i="2"/>
  <c r="Q25" i="2"/>
  <c r="Q26" i="2"/>
  <c r="Q27" i="2"/>
  <c r="Q28" i="2"/>
  <c r="Q29" i="2"/>
  <c r="Q30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1" i="1"/>
  <c r="F21" i="1"/>
  <c r="Q22" i="1"/>
  <c r="Q23" i="1"/>
  <c r="Q24" i="1"/>
  <c r="Q25" i="1"/>
  <c r="Q26" i="1"/>
  <c r="Q27" i="1"/>
  <c r="Q21" i="1"/>
  <c r="C19" i="1"/>
  <c r="C18" i="1"/>
  <c r="E20" i="3"/>
  <c r="E19" i="3"/>
  <c r="E16" i="3"/>
  <c r="E18" i="3"/>
  <c r="F23" i="2"/>
  <c r="G23" i="2"/>
  <c r="J23" i="2"/>
  <c r="E14" i="3"/>
  <c r="E12" i="3"/>
  <c r="E17" i="3"/>
  <c r="C12" i="1"/>
  <c r="C16" i="1"/>
  <c r="D18" i="1"/>
  <c r="C11" i="1"/>
  <c r="O24" i="1"/>
  <c r="O25" i="1"/>
  <c r="O22" i="1"/>
  <c r="O27" i="1"/>
  <c r="O21" i="1"/>
  <c r="O23" i="1"/>
  <c r="O26" i="1"/>
  <c r="C11" i="2"/>
  <c r="C12" i="2"/>
  <c r="O50" i="2" l="1"/>
  <c r="O49" i="2"/>
  <c r="C16" i="2"/>
  <c r="D18" i="2" s="1"/>
  <c r="C15" i="2"/>
  <c r="O32" i="2"/>
  <c r="O44" i="2"/>
  <c r="O46" i="2"/>
  <c r="O36" i="2"/>
  <c r="O33" i="2"/>
  <c r="O42" i="2"/>
  <c r="O43" i="2"/>
  <c r="O45" i="2"/>
  <c r="O41" i="2"/>
  <c r="O48" i="2"/>
  <c r="O39" i="2"/>
  <c r="O47" i="2"/>
  <c r="O40" i="2"/>
  <c r="O38" i="2"/>
  <c r="O35" i="2"/>
  <c r="O37" i="2"/>
  <c r="O31" i="2"/>
  <c r="O34" i="2"/>
  <c r="F18" i="2" l="1"/>
  <c r="F19" i="2" s="1"/>
  <c r="C18" i="2"/>
</calcChain>
</file>

<file path=xl/sharedStrings.xml><?xml version="1.0" encoding="utf-8"?>
<sst xmlns="http://schemas.openxmlformats.org/spreadsheetml/2006/main" count="298" uniqueCount="146">
  <si>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</si>
  <si>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</si>
  <si>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</si>
  <si>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</si>
  <si>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</si>
  <si>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</si>
  <si>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</si>
  <si>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</si>
  <si>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</si>
  <si>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</si>
  <si>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</si>
  <si>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</si>
  <si>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</si>
  <si>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</si>
  <si>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</si>
  <si>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</si>
  <si>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</si>
  <si>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</si>
  <si>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</si>
  <si>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</si>
  <si>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</si>
  <si>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</si>
  <si>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</si>
  <si>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</si>
  <si>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</si>
  <si>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</si>
  <si>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</si>
  <si>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</si>
  <si>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</si>
  <si>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</si>
  <si>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</si>
  <si>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I</t>
  </si>
  <si>
    <t>Misc</t>
  </si>
  <si>
    <t>GM Dra</t>
  </si>
  <si>
    <t>IBVS 5623</t>
  </si>
  <si>
    <t>II</t>
  </si>
  <si>
    <t>IBVS 5603</t>
  </si>
  <si>
    <t>not avail.</t>
  </si>
  <si>
    <t>IBVS</t>
  </si>
  <si>
    <t># of data points:</t>
  </si>
  <si>
    <t>EW</t>
  </si>
  <si>
    <t>GM Dra / GSC 03896-00931</t>
  </si>
  <si>
    <t>IBVS 5814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</si>
  <si>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</si>
  <si>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</si>
  <si>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</si>
  <si>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</si>
  <si>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</si>
  <si>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</si>
  <si>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</si>
  <si>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</si>
  <si>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</si>
  <si>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5974</t>
  </si>
  <si>
    <t>IBVS 5144</t>
  </si>
  <si>
    <t>??</t>
  </si>
  <si>
    <t>IBVS 5918</t>
  </si>
  <si>
    <t>IBVS 5997</t>
  </si>
  <si>
    <t>IBVS 6084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</si>
  <si>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</si>
  <si>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</si>
  <si>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</si>
  <si>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</si>
  <si>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</si>
  <si>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</si>
  <si>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</si>
  <si>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</si>
  <si>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</si>
  <si>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</si>
  <si>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</si>
  <si>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</si>
  <si>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2448500.1791 </t>
  </si>
  <si>
    <t> 31.08.1991 16:17 </t>
  </si>
  <si>
    <t> 0.9650 </t>
  </si>
  <si>
    <t>E </t>
  </si>
  <si>
    <t>?</t>
  </si>
  <si>
    <t> HIPPARCOS </t>
  </si>
  <si>
    <t> ESA 1998 </t>
  </si>
  <si>
    <t>2451743.4579 </t>
  </si>
  <si>
    <t> 17.07.2000 22:59 </t>
  </si>
  <si>
    <t> -0.0400 </t>
  </si>
  <si>
    <t> C.Cicek et al. </t>
  </si>
  <si>
    <t>IBVS 5144 </t>
  </si>
  <si>
    <t>2451750.3999 </t>
  </si>
  <si>
    <t> 24.07.2000 21:35 </t>
  </si>
  <si>
    <t> -0.0421 </t>
  </si>
  <si>
    <t>2452776.4847 </t>
  </si>
  <si>
    <t> 16.05.2003 23:37 </t>
  </si>
  <si>
    <t> -0.0013 </t>
  </si>
  <si>
    <t> M.Drozdz et al. </t>
  </si>
  <si>
    <t>IBVS 5623 </t>
  </si>
  <si>
    <t>2452784.4271 </t>
  </si>
  <si>
    <t> 24.05.2003 22:15 </t>
  </si>
  <si>
    <t> -0.0193 </t>
  </si>
  <si>
    <t>2452790.5250 </t>
  </si>
  <si>
    <t> 31.05.2003 00:36 </t>
  </si>
  <si>
    <t> -0.0187 </t>
  </si>
  <si>
    <t>2452793.4048 </t>
  </si>
  <si>
    <t> 02.06.2003 21:42 </t>
  </si>
  <si>
    <t> -0.0182 </t>
  </si>
  <si>
    <t>2452795.4361 </t>
  </si>
  <si>
    <t> 04.06.2003 22:27 </t>
  </si>
  <si>
    <t>2452803.4017 </t>
  </si>
  <si>
    <t> 12.06.2003 21:38 </t>
  </si>
  <si>
    <t> -0.0141 </t>
  </si>
  <si>
    <t>2453111.8280 </t>
  </si>
  <si>
    <t> 16.04.2004 07:52 </t>
  </si>
  <si>
    <t> -0.0107 </t>
  </si>
  <si>
    <t> S.Dvorak </t>
  </si>
  <si>
    <t>IBVS 5603 </t>
  </si>
  <si>
    <t>2453892.6388 </t>
  </si>
  <si>
    <t> 06.06.2006 03:19 </t>
  </si>
  <si>
    <t> 0.0040 </t>
  </si>
  <si>
    <t>C </t>
  </si>
  <si>
    <t>IBVS 5814 </t>
  </si>
  <si>
    <t>2454936.4621 </t>
  </si>
  <si>
    <t> 14.04.2009 23:05 </t>
  </si>
  <si>
    <t> -0.0004 </t>
  </si>
  <si>
    <t>-I</t>
  </si>
  <si>
    <t> F.Agerer </t>
  </si>
  <si>
    <t>BAVM 209 </t>
  </si>
  <si>
    <t>2455285.8711 </t>
  </si>
  <si>
    <t> 30.03.2010 08:54 </t>
  </si>
  <si>
    <t>8224</t>
  </si>
  <si>
    <t> -0.0019 </t>
  </si>
  <si>
    <t>IBVS 5974 </t>
  </si>
  <si>
    <t>2455755.3665 </t>
  </si>
  <si>
    <t> 12.07.2011 20:47 </t>
  </si>
  <si>
    <t>9610</t>
  </si>
  <si>
    <t> -0.0003 </t>
  </si>
  <si>
    <t> C.Arena </t>
  </si>
  <si>
    <t>IBVS 5997 </t>
  </si>
  <si>
    <t>2455755.5379 </t>
  </si>
  <si>
    <t> 13.07.2011 00:54 </t>
  </si>
  <si>
    <t>9610.5</t>
  </si>
  <si>
    <t> 0.0017 </t>
  </si>
  <si>
    <t>2456483.4878 </t>
  </si>
  <si>
    <t> 09.07.2013 23:42 </t>
  </si>
  <si>
    <t>11759.5</t>
  </si>
  <si>
    <t> -0.0010 </t>
  </si>
  <si>
    <t>BAVM 232 </t>
  </si>
  <si>
    <t>BAD?</t>
  </si>
  <si>
    <t>OEJV 0179</t>
  </si>
  <si>
    <t>OEJV 0203</t>
  </si>
  <si>
    <t>OEJV 0211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</si>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</sst>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wrapText="1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7" fillId="24" borderId="0" xfId="0" applyFont="1" applyFill="1" applyAlignment="1"/>
    <xf numFmtId="0" fontId="18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0" xfId="0" applyFont="1" applyFill="1" applyBorder="1" applyAlignment="1">
      <alignment horizontal="left" vertical="top" wrapText="1" indent="1"/>
    </xf>
    <xf numFmtId="0" fontId="5" fillId="25" borderId="20" xfId="0" applyFont="1" applyFill="1" applyBorder="1" applyAlignment="1">
      <alignment horizontal="center" vertical="top" wrapText="1"/>
    </xf>
    <xf numFmtId="0" fontId="5" fillId="25" borderId="20" xfId="0" applyFont="1" applyFill="1" applyBorder="1" applyAlignment="1">
      <alignment horizontal="right" vertical="top" wrapText="1"/>
    </xf>
    <xf numFmtId="0" fontId="19" fillId="25" borderId="20" xfId="38" applyFill="1" applyBorder="1" applyAlignment="1" applyProtection="1">
      <alignment horizontal="right" vertical="top" wrapText="1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6" fillId="0" borderId="0" xfId="43" applyFont="1" applyAlignment="1">
      <alignment horizontal="left"/>
    </xf>
    <xf numFmtId="0" fontId="37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6" fillId="0" borderId="0" xfId="43" applyFont="1" applyAlignment="1">
      <alignment horizontal="left" wrapText="1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Dra - O-C Diagr.</a:t>
            </a:r>
          </a:p>
        </c:rich>
      </c:tx>
      <c:layout>
        <c:manualLayout>
          <c:xMode val="edge"/>
          <c:yMode val="edge"/>
          <c:x val="0.3780294183743994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61395696653259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Active!$C$21:$C$1962</c:f>
                <c:numCache>
                  <c:formatCode>General</c:formatCode>
                  <c:ptCount val="1942"/>
                  <c:pt idx="0">
                    <c:v>48500.179100000001</c:v>
                  </c:pt>
                  <c:pt idx="1">
                    <c:v>51743.457900000001</c:v>
                  </c:pt>
                  <c:pt idx="2">
                    <c:v>51750.399899999997</c:v>
                  </c:pt>
                  <c:pt idx="3">
                    <c:v>52776.484700000001</c:v>
                  </c:pt>
                  <c:pt idx="4">
                    <c:v>52784.427100000001</c:v>
                  </c:pt>
                  <c:pt idx="5">
                    <c:v>52790.525000000001</c:v>
                  </c:pt>
                  <c:pt idx="6">
                    <c:v>52793.404799999997</c:v>
                  </c:pt>
                  <c:pt idx="7">
                    <c:v>52795.436099999999</c:v>
                  </c:pt>
                  <c:pt idx="8">
                    <c:v>52803.401700000002</c:v>
                  </c:pt>
                  <c:pt idx="9">
                    <c:v>53111.828000000001</c:v>
                  </c:pt>
                  <c:pt idx="10">
                    <c:v>53892.638800000001</c:v>
                  </c:pt>
                  <c:pt idx="11">
                    <c:v>54936.462099999997</c:v>
                  </c:pt>
                  <c:pt idx="12">
                    <c:v>55285.871099999997</c:v>
                  </c:pt>
                  <c:pt idx="13">
                    <c:v>55755.366499999996</c:v>
                  </c:pt>
                  <c:pt idx="14">
                    <c:v>55755.537900000003</c:v>
                  </c:pt>
                  <c:pt idx="15">
                    <c:v>56483.487800000003</c:v>
                  </c:pt>
                  <c:pt idx="16">
                    <c:v>56845.433599999997</c:v>
                  </c:pt>
                  <c:pt idx="17">
                    <c:v>57132.514799999997</c:v>
                  </c:pt>
                  <c:pt idx="18">
                    <c:v>57514.443099999997</c:v>
                  </c:pt>
                  <c:pt idx="19">
                    <c:v>57116.423210000001</c:v>
                  </c:pt>
                  <c:pt idx="20">
                    <c:v>57500.387580000002</c:v>
                  </c:pt>
                  <c:pt idx="21">
                    <c:v>57841.4925</c:v>
                  </c:pt>
                  <c:pt idx="22">
                    <c:v>58309.464180000003</c:v>
                  </c:pt>
                  <c:pt idx="23">
                    <c:v>58340.288520000002</c:v>
                  </c:pt>
                  <c:pt idx="24">
                    <c:v>58658.366199999997</c:v>
                  </c:pt>
                  <c:pt idx="25">
                    <c:v>58189.550340000002</c:v>
                  </c:pt>
                  <c:pt idx="26">
                    <c:v>58298.45478</c:v>
                  </c:pt>
                  <c:pt idx="27">
                    <c:v>57919.404449999798</c:v>
                  </c:pt>
                  <c:pt idx="28">
                    <c:v>59329.392099999997</c:v>
                  </c:pt>
                  <c:pt idx="29">
                    <c:v>59646.447</c:v>
                  </c:pt>
                </c:numCache>
              </c:numRef>
            </c:plus>
            <c:minus>
              <c:numRef>
                <c:f>Active!$C$21:$C$1962</c:f>
                <c:numCache>
                  <c:formatCode>General</c:formatCode>
                  <c:ptCount val="1942"/>
                  <c:pt idx="0">
                    <c:v>48500.179100000001</c:v>
                  </c:pt>
                  <c:pt idx="1">
                    <c:v>51743.457900000001</c:v>
                  </c:pt>
                  <c:pt idx="2">
                    <c:v>51750.399899999997</c:v>
                  </c:pt>
                  <c:pt idx="3">
                    <c:v>52776.484700000001</c:v>
                  </c:pt>
                  <c:pt idx="4">
                    <c:v>52784.427100000001</c:v>
                  </c:pt>
                  <c:pt idx="5">
                    <c:v>52790.525000000001</c:v>
                  </c:pt>
                  <c:pt idx="6">
                    <c:v>52793.404799999997</c:v>
                  </c:pt>
                  <c:pt idx="7">
                    <c:v>52795.436099999999</c:v>
                  </c:pt>
                  <c:pt idx="8">
                    <c:v>52803.401700000002</c:v>
                  </c:pt>
                  <c:pt idx="9">
                    <c:v>53111.828000000001</c:v>
                  </c:pt>
                  <c:pt idx="10">
                    <c:v>53892.638800000001</c:v>
                  </c:pt>
                  <c:pt idx="11">
                    <c:v>54936.462099999997</c:v>
                  </c:pt>
                  <c:pt idx="12">
                    <c:v>55285.871099999997</c:v>
                  </c:pt>
                  <c:pt idx="13">
                    <c:v>55755.366499999996</c:v>
                  </c:pt>
                  <c:pt idx="14">
                    <c:v>55755.537900000003</c:v>
                  </c:pt>
                  <c:pt idx="15">
                    <c:v>56483.487800000003</c:v>
                  </c:pt>
                  <c:pt idx="16">
                    <c:v>56845.433599999997</c:v>
                  </c:pt>
                  <c:pt idx="17">
                    <c:v>57132.514799999997</c:v>
                  </c:pt>
                  <c:pt idx="18">
                    <c:v>57514.443099999997</c:v>
                  </c:pt>
                  <c:pt idx="19">
                    <c:v>57116.423210000001</c:v>
                  </c:pt>
                  <c:pt idx="20">
                    <c:v>57500.387580000002</c:v>
                  </c:pt>
                  <c:pt idx="21">
                    <c:v>57841.4925</c:v>
                  </c:pt>
                  <c:pt idx="22">
                    <c:v>58309.464180000003</c:v>
                  </c:pt>
                  <c:pt idx="23">
                    <c:v>58340.288520000002</c:v>
                  </c:pt>
                  <c:pt idx="24">
                    <c:v>58658.366199999997</c:v>
                  </c:pt>
                  <c:pt idx="25">
                    <c:v>58189.550340000002</c:v>
                  </c:pt>
                  <c:pt idx="26">
                    <c:v>58298.45478</c:v>
                  </c:pt>
                  <c:pt idx="27">
                    <c:v>57919.404449999798</c:v>
                  </c:pt>
                  <c:pt idx="28">
                    <c:v>59329.392099999997</c:v>
                  </c:pt>
                  <c:pt idx="29">
                    <c:v>59646.447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Active!$H$21:$H$961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ED-4FF3-805B-FCBC126319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6.9999999999999994E-5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1E-4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2.3999999999999998E-3</c:v>
                  </c:pt>
                  <c:pt idx="16">
                    <c:v>4.0000000000000002E-4</c:v>
                  </c:pt>
                  <c:pt idx="17">
                    <c:v>3.3E-3</c:v>
                  </c:pt>
                  <c:pt idx="18">
                    <c:v>4.7000000000000002E-3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2.3E-3</c:v>
                  </c:pt>
                  <c:pt idx="22">
                    <c:v>1.4999999999999999E-4</c:v>
                  </c:pt>
                  <c:pt idx="23">
                    <c:v>6.9999999999999994E-5</c:v>
                  </c:pt>
                  <c:pt idx="24">
                    <c:v>2.3000000000000001E-4</c:v>
                  </c:pt>
                  <c:pt idx="25">
                    <c:v>6.0000000000000002E-5</c:v>
                  </c:pt>
                  <c:pt idx="26">
                    <c:v>1.3999999999999999E-4</c:v>
                  </c:pt>
                  <c:pt idx="27">
                    <c:v>4.0000000000000002E-4</c:v>
                  </c:pt>
                  <c:pt idx="28">
                    <c:v>1.9E-3</c:v>
                  </c:pt>
                  <c:pt idx="29">
                    <c:v>5.9999999999999995E-4</c:v>
                  </c:pt>
                </c:numCache>
              </c:numRef>
            </c:plus>
            <c:minus>
              <c:numRef>
                <c:f>Active!$D$21:$D$80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2.9999999999999997E-4</c:v>
                  </c:pt>
                  <c:pt idx="2">
                    <c:v>6.9999999999999994E-5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1E-4</c:v>
                  </c:pt>
                  <c:pt idx="7">
                    <c:v>1E-4</c:v>
                  </c:pt>
                  <c:pt idx="8">
                    <c:v>2.9999999999999997E-4</c:v>
                  </c:pt>
                  <c:pt idx="9">
                    <c:v>1E-4</c:v>
                  </c:pt>
                  <c:pt idx="10">
                    <c:v>2.9999999999999997E-4</c:v>
                  </c:pt>
                  <c:pt idx="11">
                    <c:v>1.1000000000000001E-3</c:v>
                  </c:pt>
                  <c:pt idx="12">
                    <c:v>1E-4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2.3999999999999998E-3</c:v>
                  </c:pt>
                  <c:pt idx="16">
                    <c:v>4.0000000000000002E-4</c:v>
                  </c:pt>
                  <c:pt idx="17">
                    <c:v>3.3E-3</c:v>
                  </c:pt>
                  <c:pt idx="18">
                    <c:v>4.7000000000000002E-3</c:v>
                  </c:pt>
                  <c:pt idx="19">
                    <c:v>6.9999999999999999E-4</c:v>
                  </c:pt>
                  <c:pt idx="20">
                    <c:v>5.9999999999999995E-4</c:v>
                  </c:pt>
                  <c:pt idx="21">
                    <c:v>2.3E-3</c:v>
                  </c:pt>
                  <c:pt idx="22">
                    <c:v>1.4999999999999999E-4</c:v>
                  </c:pt>
                  <c:pt idx="23">
                    <c:v>6.9999999999999994E-5</c:v>
                  </c:pt>
                  <c:pt idx="24">
                    <c:v>2.3000000000000001E-4</c:v>
                  </c:pt>
                  <c:pt idx="25">
                    <c:v>6.0000000000000002E-5</c:v>
                  </c:pt>
                  <c:pt idx="26">
                    <c:v>1.3999999999999999E-4</c:v>
                  </c:pt>
                  <c:pt idx="27">
                    <c:v>4.0000000000000002E-4</c:v>
                  </c:pt>
                  <c:pt idx="28">
                    <c:v>1.9E-3</c:v>
                  </c:pt>
                  <c:pt idx="29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Active!$I$21:$I$961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ED-4FF3-805B-FCBC126319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Active!$J$21:$J$961</c:f>
              <c:numCache>
                <c:formatCode>General</c:formatCode>
                <c:ptCount val="941"/>
                <c:pt idx="0">
                  <c:v>4.8943415742542129E-2</c:v>
                </c:pt>
                <c:pt idx="1">
                  <c:v>-1.4824386380496435E-2</c:v>
                </c:pt>
                <c:pt idx="2">
                  <c:v>-1.7158047667180654E-2</c:v>
                </c:pt>
                <c:pt idx="3">
                  <c:v>0</c:v>
                </c:pt>
                <c:pt idx="4">
                  <c:v>-1.8177611716964748E-2</c:v>
                </c:pt>
                <c:pt idx="5">
                  <c:v>-1.7741314302838873E-2</c:v>
                </c:pt>
                <c:pt idx="6">
                  <c:v>-1.729917386546731E-2</c:v>
                </c:pt>
                <c:pt idx="7">
                  <c:v>-1.8487074725271668E-2</c:v>
                </c:pt>
                <c:pt idx="8">
                  <c:v>-1.3464686431689188E-2</c:v>
                </c:pt>
                <c:pt idx="11">
                  <c:v>-4.9116642148874234E-2</c:v>
                </c:pt>
                <c:pt idx="15">
                  <c:v>-8.5457182365644258E-2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ED-4FF3-805B-FCBC126319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Active!$K$21:$K$961</c:f>
              <c:numCache>
                <c:formatCode>General</c:formatCode>
                <c:ptCount val="941"/>
                <c:pt idx="9">
                  <c:v>-1.7203642397362273E-2</c:v>
                </c:pt>
                <c:pt idx="10">
                  <c:v>-2.0505557258729823E-2</c:v>
                </c:pt>
                <c:pt idx="12">
                  <c:v>-5.8661598850449082E-2</c:v>
                </c:pt>
                <c:pt idx="13">
                  <c:v>-6.7966698203235865E-2</c:v>
                </c:pt>
                <c:pt idx="14">
                  <c:v>-6.5940689935814589E-2</c:v>
                </c:pt>
                <c:pt idx="16">
                  <c:v>-9.1877527724136598E-2</c:v>
                </c:pt>
                <c:pt idx="17">
                  <c:v>-9.9593524617375806E-2</c:v>
                </c:pt>
                <c:pt idx="18">
                  <c:v>-0.10964489512116415</c:v>
                </c:pt>
                <c:pt idx="19">
                  <c:v>-0.1006543094481458</c:v>
                </c:pt>
                <c:pt idx="20">
                  <c:v>-0.10712358081218554</c:v>
                </c:pt>
                <c:pt idx="21">
                  <c:v>-0.12142294232762652</c:v>
                </c:pt>
                <c:pt idx="22">
                  <c:v>-0.13008211602573283</c:v>
                </c:pt>
                <c:pt idx="23">
                  <c:v>-0.13180861245200504</c:v>
                </c:pt>
                <c:pt idx="24">
                  <c:v>-0.13848509751551319</c:v>
                </c:pt>
                <c:pt idx="25">
                  <c:v>-0.12713596510729985</c:v>
                </c:pt>
                <c:pt idx="26">
                  <c:v>-0.13017265302187297</c:v>
                </c:pt>
                <c:pt idx="27">
                  <c:v>-0.121509142270952</c:v>
                </c:pt>
                <c:pt idx="28">
                  <c:v>-0.1723403657815652</c:v>
                </c:pt>
                <c:pt idx="29">
                  <c:v>-0.18555290040239925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ED-4FF3-805B-FCBC126319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Active!$L$21:$L$961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ED-4FF3-805B-FCBC126319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Active!$M$21:$M$961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ED-4FF3-805B-FCBC126319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Active!$N$21:$N$961</c:f>
              <c:numCache>
                <c:formatCode>General</c:formatCode>
                <c:ptCount val="9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ED-4FF3-805B-FCBC126319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Active!$F$21:$F$961</c:f>
              <c:numCache>
                <c:formatCode>General</c:formatCode>
                <c:ptCount val="941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Active!$O$21:$O$961</c:f>
              <c:numCache>
                <c:formatCode>General</c:formatCode>
                <c:ptCount val="941"/>
                <c:pt idx="10">
                  <c:v>-1.6680046588724264E-2</c:v>
                </c:pt>
                <c:pt idx="11">
                  <c:v>-4.4476178456802802E-2</c:v>
                </c:pt>
                <c:pt idx="12">
                  <c:v>-5.3780643821697505E-2</c:v>
                </c:pt>
                <c:pt idx="13">
                  <c:v>-6.6282814442874483E-2</c:v>
                </c:pt>
                <c:pt idx="14">
                  <c:v>-6.6287324605436238E-2</c:v>
                </c:pt>
                <c:pt idx="15">
                  <c:v>-8.5672003295846996E-2</c:v>
                </c:pt>
                <c:pt idx="16">
                  <c:v>-9.5310220690311365E-2</c:v>
                </c:pt>
                <c:pt idx="17">
                  <c:v>-0.10295494623248126</c:v>
                </c:pt>
                <c:pt idx="18">
                  <c:v>-0.11312536280923237</c:v>
                </c:pt>
                <c:pt idx="19">
                  <c:v>-0.1025264807891148</c:v>
                </c:pt>
                <c:pt idx="20">
                  <c:v>-0.11275101931660696</c:v>
                </c:pt>
                <c:pt idx="21">
                  <c:v>-0.12183448671597578</c:v>
                </c:pt>
                <c:pt idx="22">
                  <c:v>-0.13429606587409698</c:v>
                </c:pt>
                <c:pt idx="23">
                  <c:v>-0.13511691546033588</c:v>
                </c:pt>
                <c:pt idx="24">
                  <c:v>-0.14358700075130643</c:v>
                </c:pt>
                <c:pt idx="25">
                  <c:v>-0.13110287078037647</c:v>
                </c:pt>
                <c:pt idx="26">
                  <c:v>-0.13400290530758313</c:v>
                </c:pt>
                <c:pt idx="27">
                  <c:v>-0.12390916149438179</c:v>
                </c:pt>
                <c:pt idx="28">
                  <c:v>-0.16145626482096848</c:v>
                </c:pt>
                <c:pt idx="29">
                  <c:v>-0.16989928913656854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ED-4FF3-805B-FCBC126319EF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-12624</c:v>
                </c:pt>
                <c:pt idx="1">
                  <c:v>-3049.5</c:v>
                </c:pt>
                <c:pt idx="2">
                  <c:v>-3029</c:v>
                </c:pt>
                <c:pt idx="3">
                  <c:v>0</c:v>
                </c:pt>
                <c:pt idx="4">
                  <c:v>23.5</c:v>
                </c:pt>
                <c:pt idx="5">
                  <c:v>41.5</c:v>
                </c:pt>
                <c:pt idx="6">
                  <c:v>50</c:v>
                </c:pt>
                <c:pt idx="7">
                  <c:v>56</c:v>
                </c:pt>
                <c:pt idx="8">
                  <c:v>79.5</c:v>
                </c:pt>
                <c:pt idx="9">
                  <c:v>990</c:v>
                </c:pt>
                <c:pt idx="10">
                  <c:v>3295</c:v>
                </c:pt>
                <c:pt idx="11">
                  <c:v>6376.5</c:v>
                </c:pt>
                <c:pt idx="12">
                  <c:v>7408</c:v>
                </c:pt>
                <c:pt idx="13">
                  <c:v>8794</c:v>
                </c:pt>
                <c:pt idx="14">
                  <c:v>8794.5</c:v>
                </c:pt>
                <c:pt idx="15">
                  <c:v>10943.5</c:v>
                </c:pt>
                <c:pt idx="16">
                  <c:v>12012</c:v>
                </c:pt>
                <c:pt idx="17">
                  <c:v>12859.5</c:v>
                </c:pt>
                <c:pt idx="18">
                  <c:v>13987</c:v>
                </c:pt>
                <c:pt idx="19">
                  <c:v>12812</c:v>
                </c:pt>
                <c:pt idx="20">
                  <c:v>13945.5</c:v>
                </c:pt>
                <c:pt idx="21">
                  <c:v>14952.5</c:v>
                </c:pt>
                <c:pt idx="22">
                  <c:v>16334</c:v>
                </c:pt>
                <c:pt idx="23">
                  <c:v>16425</c:v>
                </c:pt>
                <c:pt idx="24">
                  <c:v>17364</c:v>
                </c:pt>
                <c:pt idx="25">
                  <c:v>15980</c:v>
                </c:pt>
                <c:pt idx="26">
                  <c:v>16301.5</c:v>
                </c:pt>
                <c:pt idx="27">
                  <c:v>15182.5</c:v>
                </c:pt>
                <c:pt idx="28">
                  <c:v>19345</c:v>
                </c:pt>
                <c:pt idx="29">
                  <c:v>20281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ED-4FF3-805B-FCBC12631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399184"/>
        <c:axId val="1"/>
      </c:scatterChart>
      <c:valAx>
        <c:axId val="660399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97091659987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399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01147816942914"/>
          <c:y val="0.92024539877300615"/>
          <c:w val="0.7932155411106729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GM Dra - O-C Diagr.</a:t>
            </a:r>
          </a:p>
        </c:rich>
      </c:tx>
      <c:layout>
        <c:manualLayout>
          <c:xMode val="edge"/>
          <c:yMode val="edge"/>
          <c:x val="0.37802941837439946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814859468012961"/>
          <c:w val="0.81421712046357564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(old)'!$C$21:$C$1967</c:f>
                <c:numCache>
                  <c:formatCode>General</c:formatCode>
                  <c:ptCount val="1947"/>
                  <c:pt idx="0">
                    <c:v>52776.484700000001</c:v>
                  </c:pt>
                  <c:pt idx="1">
                    <c:v>52784.427100000001</c:v>
                  </c:pt>
                  <c:pt idx="2">
                    <c:v>52790.525000000001</c:v>
                  </c:pt>
                  <c:pt idx="3">
                    <c:v>52793.404799999997</c:v>
                  </c:pt>
                  <c:pt idx="4">
                    <c:v>52795.436099999999</c:v>
                  </c:pt>
                  <c:pt idx="5">
                    <c:v>52803.401700000002</c:v>
                  </c:pt>
                  <c:pt idx="6">
                    <c:v>53111.828000000001</c:v>
                  </c:pt>
                </c:numCache>
              </c:numRef>
            </c:plus>
            <c:minus>
              <c:numRef>
                <c:f>'A (old)'!$C$21:$C$1967</c:f>
                <c:numCache>
                  <c:formatCode>General</c:formatCode>
                  <c:ptCount val="1947"/>
                  <c:pt idx="0">
                    <c:v>52776.484700000001</c:v>
                  </c:pt>
                  <c:pt idx="1">
                    <c:v>52784.427100000001</c:v>
                  </c:pt>
                  <c:pt idx="2">
                    <c:v>52790.525000000001</c:v>
                  </c:pt>
                  <c:pt idx="3">
                    <c:v>52793.404799999997</c:v>
                  </c:pt>
                  <c:pt idx="4">
                    <c:v>52795.436099999999</c:v>
                  </c:pt>
                  <c:pt idx="5">
                    <c:v>52803.401700000002</c:v>
                  </c:pt>
                  <c:pt idx="6">
                    <c:v>53111.828000000001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(old)'!$H$21:$H$966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2B-4D88-BB91-9480509C32F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2.0000000000000001E-4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(old)'!$I$21:$I$966</c:f>
              <c:numCache>
                <c:formatCode>General</c:formatCode>
                <c:ptCount val="946"/>
                <c:pt idx="0">
                  <c:v>0</c:v>
                </c:pt>
                <c:pt idx="1">
                  <c:v>-9.6475000027567148E-3</c:v>
                </c:pt>
                <c:pt idx="2">
                  <c:v>-2.6775000005727634E-3</c:v>
                </c:pt>
                <c:pt idx="3">
                  <c:v>8.4999999671708792E-4</c:v>
                </c:pt>
                <c:pt idx="4">
                  <c:v>1.839999997173436E-3</c:v>
                </c:pt>
                <c:pt idx="5">
                  <c:v>1.5392499997687992E-2</c:v>
                </c:pt>
                <c:pt idx="6">
                  <c:v>0.34215000000403961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2B-4D88-BB91-9480509C32F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plus>
            <c:minus>
              <c:numRef>
                <c:f>'A (old)'!$D$21:$D$21</c:f>
                <c:numCache>
                  <c:formatCode>General</c:formatCode>
                  <c:ptCount val="1"/>
                  <c:pt idx="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(old)'!$J$21:$J$966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2B-4D88-BB91-9480509C32F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(old)'!$K$21:$K$966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2B-4D88-BB91-9480509C32F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2B-4D88-BB91-9480509C32F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2B-4D88-BB91-9480509C32F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2B-4D88-BB91-9480509C32F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23.5</c:v>
                </c:pt>
                <c:pt idx="2">
                  <c:v>41.5</c:v>
                </c:pt>
                <c:pt idx="3">
                  <c:v>50</c:v>
                </c:pt>
                <c:pt idx="4">
                  <c:v>56</c:v>
                </c:pt>
                <c:pt idx="5">
                  <c:v>79.5</c:v>
                </c:pt>
                <c:pt idx="6">
                  <c:v>990</c:v>
                </c:pt>
              </c:numCache>
            </c:numRef>
          </c:xVal>
          <c:yVal>
            <c:numRef>
              <c:f>'A (old)'!$O$21:$O$966</c:f>
              <c:numCache>
                <c:formatCode>General</c:formatCode>
                <c:ptCount val="946"/>
                <c:pt idx="0">
                  <c:v>-1.7062250572000413E-2</c:v>
                </c:pt>
                <c:pt idx="1">
                  <c:v>-8.5321388586019117E-3</c:v>
                </c:pt>
                <c:pt idx="2">
                  <c:v>-1.9984362696158255E-3</c:v>
                </c:pt>
                <c:pt idx="3">
                  <c:v>1.0869232862942731E-3</c:v>
                </c:pt>
                <c:pt idx="4">
                  <c:v>3.2648241492896357E-3</c:v>
                </c:pt>
                <c:pt idx="5">
                  <c:v>1.1794935862688136E-2</c:v>
                </c:pt>
                <c:pt idx="6">
                  <c:v>0.34229139182223439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2B-4D88-BB91-9480509C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401480"/>
        <c:axId val="1"/>
      </c:scatterChart>
      <c:valAx>
        <c:axId val="660401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401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416818253130313"/>
          <c:y val="0.91975600272188196"/>
          <c:w val="0.90791667196689274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B67BB120-832E-9B68-C33B-B63854B42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0</xdr:row>
      <xdr:rowOff>19050</xdr:rowOff>
    </xdr:from>
    <xdr:to>
      <xdr:col>14</xdr:col>
      <xdr:colOff>200025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1F5F9A1-5B04-E805-D46F-5CA9E8637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23" TargetMode="External"/><Relationship Id="rId13" Type="http://schemas.openxmlformats.org/officeDocument/2006/relationships/hyperlink" Target="http://www.konkoly.hu/cgi-bin/IBVS?5997" TargetMode="External"/><Relationship Id="rId3" Type="http://schemas.openxmlformats.org/officeDocument/2006/relationships/hyperlink" Target="http://www.konkoly.hu/cgi-bin/IBVS?5623" TargetMode="External"/><Relationship Id="rId7" Type="http://schemas.openxmlformats.org/officeDocument/2006/relationships/hyperlink" Target="http://www.konkoly.hu/cgi-bin/IBVS?5623" TargetMode="External"/><Relationship Id="rId12" Type="http://schemas.openxmlformats.org/officeDocument/2006/relationships/hyperlink" Target="http://www.konkoly.hu/cgi-bin/IBVS?5974" TargetMode="External"/><Relationship Id="rId2" Type="http://schemas.openxmlformats.org/officeDocument/2006/relationships/hyperlink" Target="http://www.konkoly.hu/cgi-bin/IBVS?5144" TargetMode="External"/><Relationship Id="rId1" Type="http://schemas.openxmlformats.org/officeDocument/2006/relationships/hyperlink" Target="http://www.konkoly.hu/cgi-bin/IBVS?5144" TargetMode="External"/><Relationship Id="rId6" Type="http://schemas.openxmlformats.org/officeDocument/2006/relationships/hyperlink" Target="http://www.konkoly.hu/cgi-bin/IBVS?5623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konkoly.hu/cgi-bin/IBVS?5623" TargetMode="External"/><Relationship Id="rId15" Type="http://schemas.openxmlformats.org/officeDocument/2006/relationships/hyperlink" Target="http://www.bav-astro.de/sfs/BAVM_link.php?BAVMnr=232" TargetMode="External"/><Relationship Id="rId10" Type="http://schemas.openxmlformats.org/officeDocument/2006/relationships/hyperlink" Target="http://www.konkoly.hu/cgi-bin/IBVS?5814" TargetMode="External"/><Relationship Id="rId4" Type="http://schemas.openxmlformats.org/officeDocument/2006/relationships/hyperlink" Target="http://www.konkoly.hu/cgi-bin/IBVS?5623" TargetMode="External"/><Relationship Id="rId9" Type="http://schemas.openxmlformats.org/officeDocument/2006/relationships/hyperlink" Target="http://www.konkoly.hu/cgi-bin/IBVS?5603" TargetMode="External"/><Relationship Id="rId14" Type="http://schemas.openxmlformats.org/officeDocument/2006/relationships/hyperlink" Target="http://www.konkoly.hu/cgi-bin/IBVS?59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3035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41</v>
      </c>
    </row>
    <row r="2" spans="1:6">
      <c r="A2" t="s">
        <v>27</v>
      </c>
      <c r="B2" s="19" t="s">
        <v>40</v>
      </c>
    </row>
    <row r="3" spans="1:6" ht="13.5" thickBot="1"/>
    <row r="4" spans="1:6" ht="13.5" thickBot="1">
      <c r="A4" s="8" t="s">
        <v>2</v>
      </c>
      <c r="C4" s="17" t="s">
        <v>37</v>
      </c>
      <c r="D4" s="18" t="s">
        <v>37</v>
      </c>
    </row>
    <row r="5" spans="1:6">
      <c r="A5" s="21" t="s">
        <v>43</v>
      </c>
      <c r="B5" s="22"/>
      <c r="C5" s="23">
        <v>-9.5</v>
      </c>
      <c r="D5" s="22" t="s">
        <v>44</v>
      </c>
    </row>
    <row r="6" spans="1:6">
      <c r="A6" s="8" t="s">
        <v>3</v>
      </c>
    </row>
    <row r="7" spans="1:6">
      <c r="A7" t="s">
        <v>4</v>
      </c>
      <c r="C7">
        <v>52776.484700000001</v>
      </c>
    </row>
    <row r="8" spans="1:6">
      <c r="A8" t="s">
        <v>5</v>
      </c>
      <c r="C8">
        <v>0.33874798347716589</v>
      </c>
    </row>
    <row r="9" spans="1:6">
      <c r="A9" s="36" t="s">
        <v>49</v>
      </c>
      <c r="B9" s="37">
        <v>31</v>
      </c>
      <c r="C9" s="34" t="str">
        <f>"F"&amp;B9</f>
        <v>F31</v>
      </c>
      <c r="D9" s="35" t="str">
        <f>"G"&amp;B9</f>
        <v>G31</v>
      </c>
    </row>
    <row r="10" spans="1:6" ht="13.5" thickBot="1">
      <c r="A10" s="22"/>
      <c r="B10" s="22"/>
      <c r="C10" s="7" t="s">
        <v>22</v>
      </c>
      <c r="D10" s="7" t="s">
        <v>23</v>
      </c>
      <c r="E10" s="22"/>
    </row>
    <row r="11" spans="1:6">
      <c r="A11" s="22" t="s">
        <v>17</v>
      </c>
      <c r="B11" s="22"/>
      <c r="C11" s="33">
        <f ca="1">INTERCEPT(INDIRECT($D$9):G987,INDIRECT($C$9):F987)</f>
        <v>1.3041924693222448E-2</v>
      </c>
      <c r="D11" s="6"/>
      <c r="E11" s="22"/>
    </row>
    <row r="12" spans="1:6">
      <c r="A12" s="22" t="s">
        <v>18</v>
      </c>
      <c r="B12" s="22"/>
      <c r="C12" s="33">
        <f ca="1">SLOPE(INDIRECT($D$9):G987,INDIRECT($C$9):F987)</f>
        <v>-9.0203251235043129E-6</v>
      </c>
      <c r="D12" s="6"/>
      <c r="E12" s="22"/>
    </row>
    <row r="13" spans="1:6">
      <c r="A13" s="22" t="s">
        <v>21</v>
      </c>
      <c r="B13" s="22"/>
      <c r="C13" s="6" t="s">
        <v>45</v>
      </c>
    </row>
    <row r="14" spans="1:6">
      <c r="A14" s="22"/>
      <c r="B14" s="22"/>
      <c r="C14" s="22"/>
    </row>
    <row r="15" spans="1:6">
      <c r="A15" s="24" t="s">
        <v>19</v>
      </c>
      <c r="B15" s="22"/>
      <c r="C15" s="25">
        <f ca="1">(C7+C11)+(C8+C12)*INT(MAX(F21:F3528))</f>
        <v>59646.462653611263</v>
      </c>
      <c r="E15" s="26" t="s">
        <v>50</v>
      </c>
      <c r="F15" s="23">
        <v>1</v>
      </c>
    </row>
    <row r="16" spans="1:6">
      <c r="A16" s="28" t="s">
        <v>6</v>
      </c>
      <c r="B16" s="22"/>
      <c r="C16" s="29">
        <f ca="1">+C8+C12</f>
        <v>0.33873896315204238</v>
      </c>
      <c r="E16" s="26" t="s">
        <v>46</v>
      </c>
      <c r="F16" s="27">
        <f ca="1">NOW()+15018.5+$C$5/24</f>
        <v>59958.600143518517</v>
      </c>
    </row>
    <row r="17" spans="1:21" ht="13.5" thickBot="1">
      <c r="A17" s="26" t="s">
        <v>39</v>
      </c>
      <c r="B17" s="22"/>
      <c r="C17" s="22">
        <f>COUNT(C21:C2186)</f>
        <v>30</v>
      </c>
      <c r="E17" s="26" t="s">
        <v>51</v>
      </c>
      <c r="F17" s="27">
        <f ca="1">ROUND(2*(F16-$C$7)/$C$8,0)/2+F15</f>
        <v>21203</v>
      </c>
    </row>
    <row r="18" spans="1:21" ht="14.25" thickTop="1" thickBot="1">
      <c r="A18" s="28" t="s">
        <v>7</v>
      </c>
      <c r="B18" s="22"/>
      <c r="C18" s="31">
        <f ca="1">+C15</f>
        <v>59646.462653611263</v>
      </c>
      <c r="D18" s="32">
        <f ca="1">+C16</f>
        <v>0.33873896315204238</v>
      </c>
      <c r="E18" s="26" t="s">
        <v>47</v>
      </c>
      <c r="F18" s="35">
        <f ca="1">ROUND(2*(F16-$C$15)/$C$16,0)/2+F15</f>
        <v>922.5</v>
      </c>
    </row>
    <row r="19" spans="1:21" ht="13.5" thickTop="1">
      <c r="E19" s="26" t="s">
        <v>48</v>
      </c>
      <c r="F19" s="30">
        <f ca="1">+$C$15+$C$16*F18-15018.5-$C$5/24</f>
        <v>44940.845180452357</v>
      </c>
    </row>
    <row r="20" spans="1:2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66</v>
      </c>
      <c r="I20" s="10" t="s">
        <v>69</v>
      </c>
      <c r="J20" s="10" t="s">
        <v>63</v>
      </c>
      <c r="K20" s="10" t="s">
        <v>61</v>
      </c>
      <c r="L20" s="10" t="s">
        <v>29</v>
      </c>
      <c r="M20" s="10" t="s">
        <v>30</v>
      </c>
      <c r="N20" s="10" t="s">
        <v>32</v>
      </c>
      <c r="O20" s="10" t="s">
        <v>25</v>
      </c>
      <c r="P20" s="9" t="s">
        <v>24</v>
      </c>
      <c r="Q20" s="7" t="s">
        <v>16</v>
      </c>
      <c r="U20" s="60" t="s">
        <v>140</v>
      </c>
    </row>
    <row r="21" spans="1:21">
      <c r="A21" s="38" t="s">
        <v>53</v>
      </c>
      <c r="B21" s="39" t="s">
        <v>31</v>
      </c>
      <c r="C21" s="38">
        <v>48500.179100000001</v>
      </c>
      <c r="D21" s="38" t="s">
        <v>54</v>
      </c>
      <c r="E21">
        <f t="shared" ref="E21:E37" si="0">+(C21-C$7)/C$8</f>
        <v>-12623.855516731819</v>
      </c>
      <c r="F21">
        <f t="shared" ref="F21:F35" si="1">ROUND(2*E21,0)/2</f>
        <v>-12624</v>
      </c>
      <c r="G21">
        <f>+C21-(C$7+F21*C$8)</f>
        <v>4.8943415742542129E-2</v>
      </c>
      <c r="J21">
        <f>G21</f>
        <v>4.8943415742542129E-2</v>
      </c>
      <c r="Q21" s="2">
        <f t="shared" ref="Q21:Q37" si="2">+C21-15018.5</f>
        <v>33481.679100000001</v>
      </c>
    </row>
    <row r="22" spans="1:21">
      <c r="A22" s="38" t="s">
        <v>53</v>
      </c>
      <c r="B22" s="39" t="s">
        <v>35</v>
      </c>
      <c r="C22" s="38">
        <v>51743.457900000001</v>
      </c>
      <c r="D22" s="38">
        <v>2.9999999999999997E-4</v>
      </c>
      <c r="E22">
        <f t="shared" si="0"/>
        <v>-3049.5437622867303</v>
      </c>
      <c r="F22">
        <f t="shared" si="1"/>
        <v>-3049.5</v>
      </c>
      <c r="G22">
        <f>+C22-(C$7+F22*C$8)</f>
        <v>-1.4824386380496435E-2</v>
      </c>
      <c r="J22">
        <f>G22</f>
        <v>-1.4824386380496435E-2</v>
      </c>
      <c r="Q22" s="2">
        <f t="shared" si="2"/>
        <v>36724.957900000001</v>
      </c>
    </row>
    <row r="23" spans="1:21">
      <c r="A23" s="38" t="s">
        <v>53</v>
      </c>
      <c r="B23" s="39" t="s">
        <v>31</v>
      </c>
      <c r="C23" s="38">
        <v>51750.399899999997</v>
      </c>
      <c r="D23" s="38">
        <v>6.9999999999999994E-5</v>
      </c>
      <c r="E23">
        <f t="shared" si="0"/>
        <v>-3029.0506513647479</v>
      </c>
      <c r="F23">
        <f t="shared" si="1"/>
        <v>-3029</v>
      </c>
      <c r="G23">
        <f>+C23-(C$7+F23*C$8)</f>
        <v>-1.7158047667180654E-2</v>
      </c>
      <c r="J23">
        <f>G23</f>
        <v>-1.7158047667180654E-2</v>
      </c>
      <c r="Q23" s="2">
        <f t="shared" si="2"/>
        <v>36731.899899999997</v>
      </c>
    </row>
    <row r="24" spans="1:21">
      <c r="A24" s="42" t="s">
        <v>34</v>
      </c>
      <c r="B24" s="43" t="s">
        <v>31</v>
      </c>
      <c r="C24" s="42">
        <v>52776.484700000001</v>
      </c>
      <c r="D24" s="42">
        <v>2.0000000000000001E-4</v>
      </c>
      <c r="E24">
        <f t="shared" si="0"/>
        <v>0</v>
      </c>
      <c r="F24">
        <f t="shared" si="1"/>
        <v>0</v>
      </c>
      <c r="J24">
        <v>0</v>
      </c>
      <c r="Q24" s="2">
        <f t="shared" si="2"/>
        <v>37757.984700000001</v>
      </c>
    </row>
    <row r="25" spans="1:21">
      <c r="A25" s="42" t="s">
        <v>34</v>
      </c>
      <c r="B25" s="43" t="s">
        <v>35</v>
      </c>
      <c r="C25" s="42">
        <v>52784.427100000001</v>
      </c>
      <c r="D25" s="42">
        <v>2.0000000000000001E-4</v>
      </c>
      <c r="E25">
        <f t="shared" si="0"/>
        <v>23.446338834177247</v>
      </c>
      <c r="F25">
        <f t="shared" si="1"/>
        <v>23.5</v>
      </c>
      <c r="G25">
        <f t="shared" ref="G25:G37" si="3">+C25-(C$7+F25*C$8)</f>
        <v>-1.8177611716964748E-2</v>
      </c>
      <c r="J25">
        <f>+G25</f>
        <v>-1.8177611716964748E-2</v>
      </c>
      <c r="Q25" s="2">
        <f t="shared" si="2"/>
        <v>37765.927100000001</v>
      </c>
    </row>
    <row r="26" spans="1:21">
      <c r="A26" s="42" t="s">
        <v>34</v>
      </c>
      <c r="B26" s="43" t="s">
        <v>35</v>
      </c>
      <c r="C26" s="42">
        <v>52790.525000000001</v>
      </c>
      <c r="D26" s="42">
        <v>2.0000000000000001E-4</v>
      </c>
      <c r="E26">
        <f t="shared" si="0"/>
        <v>41.447626804683225</v>
      </c>
      <c r="F26">
        <f t="shared" si="1"/>
        <v>41.5</v>
      </c>
      <c r="G26">
        <f t="shared" si="3"/>
        <v>-1.7741314302838873E-2</v>
      </c>
      <c r="J26">
        <f>+G26</f>
        <v>-1.7741314302838873E-2</v>
      </c>
      <c r="Q26" s="2">
        <f t="shared" si="2"/>
        <v>37772.025000000001</v>
      </c>
    </row>
    <row r="27" spans="1:21">
      <c r="A27" s="42" t="s">
        <v>34</v>
      </c>
      <c r="B27" s="43" t="s">
        <v>31</v>
      </c>
      <c r="C27" s="42">
        <v>52793.404799999997</v>
      </c>
      <c r="D27" s="42">
        <v>1E-4</v>
      </c>
      <c r="E27">
        <f t="shared" si="0"/>
        <v>49.948932024081749</v>
      </c>
      <c r="F27">
        <f t="shared" si="1"/>
        <v>50</v>
      </c>
      <c r="G27">
        <f t="shared" si="3"/>
        <v>-1.729917386546731E-2</v>
      </c>
      <c r="J27">
        <f>+G27</f>
        <v>-1.729917386546731E-2</v>
      </c>
      <c r="Q27" s="2">
        <f t="shared" si="2"/>
        <v>37774.904799999997</v>
      </c>
    </row>
    <row r="28" spans="1:21">
      <c r="A28" s="42" t="s">
        <v>34</v>
      </c>
      <c r="B28" s="43" t="s">
        <v>31</v>
      </c>
      <c r="C28" s="42">
        <v>52795.436099999999</v>
      </c>
      <c r="D28" s="42">
        <v>1E-4</v>
      </c>
      <c r="E28">
        <f t="shared" si="0"/>
        <v>55.945425284798979</v>
      </c>
      <c r="F28">
        <f t="shared" si="1"/>
        <v>56</v>
      </c>
      <c r="G28">
        <f t="shared" si="3"/>
        <v>-1.8487074725271668E-2</v>
      </c>
      <c r="J28">
        <f>+G28</f>
        <v>-1.8487074725271668E-2</v>
      </c>
      <c r="Q28" s="2">
        <f t="shared" si="2"/>
        <v>37776.936099999999</v>
      </c>
    </row>
    <row r="29" spans="1:21">
      <c r="A29" s="42" t="s">
        <v>34</v>
      </c>
      <c r="B29" s="43" t="s">
        <v>35</v>
      </c>
      <c r="C29" s="42">
        <v>52803.401700000002</v>
      </c>
      <c r="D29" s="42">
        <v>2.9999999999999997E-4</v>
      </c>
      <c r="E29">
        <f t="shared" si="0"/>
        <v>79.46025161155147</v>
      </c>
      <c r="F29">
        <f t="shared" si="1"/>
        <v>79.5</v>
      </c>
      <c r="G29">
        <f t="shared" si="3"/>
        <v>-1.3464686431689188E-2</v>
      </c>
      <c r="J29">
        <f>+G29</f>
        <v>-1.3464686431689188E-2</v>
      </c>
      <c r="Q29" s="2">
        <f t="shared" si="2"/>
        <v>37784.901700000002</v>
      </c>
    </row>
    <row r="30" spans="1:21">
      <c r="A30" s="38" t="s">
        <v>36</v>
      </c>
      <c r="B30" s="40" t="s">
        <v>31</v>
      </c>
      <c r="C30" s="41">
        <v>53111.828000000001</v>
      </c>
      <c r="D30" s="38">
        <v>1E-4</v>
      </c>
      <c r="E30">
        <f t="shared" si="0"/>
        <v>989.94921403747651</v>
      </c>
      <c r="F30">
        <f t="shared" si="1"/>
        <v>990</v>
      </c>
      <c r="G30">
        <f t="shared" si="3"/>
        <v>-1.7203642397362273E-2</v>
      </c>
      <c r="K30">
        <f>G30</f>
        <v>-1.7203642397362273E-2</v>
      </c>
      <c r="Q30" s="2">
        <f t="shared" si="2"/>
        <v>38093.328000000001</v>
      </c>
    </row>
    <row r="31" spans="1:21">
      <c r="A31" s="20" t="s">
        <v>42</v>
      </c>
      <c r="B31" s="44" t="s">
        <v>31</v>
      </c>
      <c r="C31" s="45">
        <v>53892.638800000001</v>
      </c>
      <c r="D31" s="45">
        <v>2.9999999999999997E-4</v>
      </c>
      <c r="E31">
        <f t="shared" si="0"/>
        <v>3294.9394666292878</v>
      </c>
      <c r="F31">
        <f t="shared" si="1"/>
        <v>3295</v>
      </c>
      <c r="G31">
        <f t="shared" si="3"/>
        <v>-2.0505557258729823E-2</v>
      </c>
      <c r="K31">
        <f>G31</f>
        <v>-2.0505557258729823E-2</v>
      </c>
      <c r="O31">
        <f t="shared" ref="O31:O37" ca="1" si="4">+C$11+C$12*$F31</f>
        <v>-1.6680046588724264E-2</v>
      </c>
      <c r="Q31" s="2">
        <f t="shared" si="2"/>
        <v>38874.138800000001</v>
      </c>
    </row>
    <row r="32" spans="1:21">
      <c r="A32" s="38" t="s">
        <v>55</v>
      </c>
      <c r="B32" s="39" t="s">
        <v>31</v>
      </c>
      <c r="C32" s="38">
        <v>54936.462099999997</v>
      </c>
      <c r="D32" s="38">
        <v>1.1000000000000001E-3</v>
      </c>
      <c r="E32">
        <f t="shared" si="0"/>
        <v>6376.3550053592999</v>
      </c>
      <c r="F32">
        <f t="shared" si="1"/>
        <v>6376.5</v>
      </c>
      <c r="G32">
        <f t="shared" si="3"/>
        <v>-4.9116642148874234E-2</v>
      </c>
      <c r="J32">
        <f>G32</f>
        <v>-4.9116642148874234E-2</v>
      </c>
      <c r="O32">
        <f t="shared" ca="1" si="4"/>
        <v>-4.4476178456802802E-2</v>
      </c>
      <c r="Q32" s="2">
        <f t="shared" si="2"/>
        <v>39917.962099999997</v>
      </c>
    </row>
    <row r="33" spans="1:17">
      <c r="A33" s="20" t="s">
        <v>52</v>
      </c>
      <c r="B33" s="44" t="s">
        <v>31</v>
      </c>
      <c r="C33" s="45">
        <v>55285.871099999997</v>
      </c>
      <c r="D33" s="45">
        <v>1E-4</v>
      </c>
      <c r="E33">
        <f t="shared" si="0"/>
        <v>7407.8268281976261</v>
      </c>
      <c r="F33">
        <f t="shared" si="1"/>
        <v>7408</v>
      </c>
      <c r="G33">
        <f t="shared" si="3"/>
        <v>-5.8661598850449082E-2</v>
      </c>
      <c r="K33">
        <f>G33</f>
        <v>-5.8661598850449082E-2</v>
      </c>
      <c r="O33">
        <f t="shared" ca="1" si="4"/>
        <v>-5.3780643821697505E-2</v>
      </c>
      <c r="Q33" s="2">
        <f t="shared" si="2"/>
        <v>40267.371099999997</v>
      </c>
    </row>
    <row r="34" spans="1:17">
      <c r="A34" s="38" t="s">
        <v>56</v>
      </c>
      <c r="B34" s="39" t="s">
        <v>31</v>
      </c>
      <c r="C34" s="38">
        <v>55755.366499999996</v>
      </c>
      <c r="D34" s="38">
        <v>8.9999999999999998E-4</v>
      </c>
      <c r="E34">
        <f t="shared" si="0"/>
        <v>8793.7993591061313</v>
      </c>
      <c r="F34">
        <f t="shared" si="1"/>
        <v>8794</v>
      </c>
      <c r="G34">
        <f t="shared" si="3"/>
        <v>-6.7966698203235865E-2</v>
      </c>
      <c r="K34">
        <f>G34</f>
        <v>-6.7966698203235865E-2</v>
      </c>
      <c r="O34">
        <f t="shared" ca="1" si="4"/>
        <v>-6.6282814442874483E-2</v>
      </c>
      <c r="Q34" s="2">
        <f t="shared" si="2"/>
        <v>40736.866499999996</v>
      </c>
    </row>
    <row r="35" spans="1:17">
      <c r="A35" s="38" t="s">
        <v>56</v>
      </c>
      <c r="B35" s="39" t="s">
        <v>35</v>
      </c>
      <c r="C35" s="38">
        <v>55755.537900000003</v>
      </c>
      <c r="D35" s="38">
        <v>8.9999999999999998E-4</v>
      </c>
      <c r="E35">
        <f t="shared" si="0"/>
        <v>8794.3053399779492</v>
      </c>
      <c r="F35">
        <f t="shared" si="1"/>
        <v>8794.5</v>
      </c>
      <c r="G35">
        <f t="shared" si="3"/>
        <v>-6.5940689935814589E-2</v>
      </c>
      <c r="K35">
        <f>G35</f>
        <v>-6.5940689935814589E-2</v>
      </c>
      <c r="O35">
        <f t="shared" ca="1" si="4"/>
        <v>-6.6287324605436238E-2</v>
      </c>
      <c r="Q35" s="2">
        <f t="shared" si="2"/>
        <v>40737.037900000003</v>
      </c>
    </row>
    <row r="36" spans="1:17">
      <c r="A36" s="61" t="s">
        <v>57</v>
      </c>
      <c r="B36" s="62" t="s">
        <v>31</v>
      </c>
      <c r="C36" s="61">
        <v>56483.487800000003</v>
      </c>
      <c r="D36" s="61">
        <v>2.3999999999999998E-3</v>
      </c>
      <c r="E36">
        <f t="shared" si="0"/>
        <v>10943.2477263732</v>
      </c>
      <c r="F36" s="46">
        <f t="shared" ref="F36:F42" si="5">ROUND(2*E36,0)/2+0.5</f>
        <v>10943.5</v>
      </c>
      <c r="G36">
        <f t="shared" si="3"/>
        <v>-8.5457182365644258E-2</v>
      </c>
      <c r="J36">
        <f>G36</f>
        <v>-8.5457182365644258E-2</v>
      </c>
      <c r="O36">
        <f t="shared" ca="1" si="4"/>
        <v>-8.5672003295846996E-2</v>
      </c>
      <c r="Q36" s="2">
        <f t="shared" si="2"/>
        <v>41464.987800000003</v>
      </c>
    </row>
    <row r="37" spans="1:17">
      <c r="A37" s="61" t="s">
        <v>58</v>
      </c>
      <c r="B37" s="62" t="s">
        <v>31</v>
      </c>
      <c r="C37" s="64">
        <v>56845.433599999997</v>
      </c>
      <c r="D37" s="61">
        <v>4.0000000000000002E-4</v>
      </c>
      <c r="E37">
        <f t="shared" si="0"/>
        <v>12011.728773211347</v>
      </c>
      <c r="F37" s="46">
        <f t="shared" si="5"/>
        <v>12012</v>
      </c>
      <c r="G37">
        <f t="shared" si="3"/>
        <v>-9.1877527724136598E-2</v>
      </c>
      <c r="K37">
        <f t="shared" ref="K37:K42" si="6">G37</f>
        <v>-9.1877527724136598E-2</v>
      </c>
      <c r="O37">
        <f t="shared" ca="1" si="4"/>
        <v>-9.5310220690311365E-2</v>
      </c>
      <c r="Q37" s="2">
        <f t="shared" si="2"/>
        <v>41826.933599999997</v>
      </c>
    </row>
    <row r="38" spans="1:17">
      <c r="A38" s="65" t="s">
        <v>1</v>
      </c>
      <c r="B38" s="66" t="s">
        <v>31</v>
      </c>
      <c r="C38" s="67">
        <v>57132.514799999997</v>
      </c>
      <c r="D38" s="67">
        <v>3.3E-3</v>
      </c>
      <c r="E38">
        <f>+(C38-C$7)/C$8</f>
        <v>12859.205995225135</v>
      </c>
      <c r="F38" s="46">
        <f t="shared" si="5"/>
        <v>12859.5</v>
      </c>
      <c r="G38">
        <f>+C38-(C$7+F38*C$8)</f>
        <v>-9.9593524617375806E-2</v>
      </c>
      <c r="K38">
        <f t="shared" si="6"/>
        <v>-9.9593524617375806E-2</v>
      </c>
      <c r="O38">
        <f ca="1">+C$11+C$12*$F38</f>
        <v>-0.10295494623248126</v>
      </c>
      <c r="Q38" s="2">
        <f>+C38-15018.5</f>
        <v>42114.014799999997</v>
      </c>
    </row>
    <row r="39" spans="1:17">
      <c r="A39" s="65" t="s">
        <v>1</v>
      </c>
      <c r="B39" s="66" t="s">
        <v>31</v>
      </c>
      <c r="C39" s="67">
        <v>57514.443099999997</v>
      </c>
      <c r="D39" s="67">
        <v>4.7000000000000002E-3</v>
      </c>
      <c r="E39">
        <f>+(C39-C$7)/C$8</f>
        <v>13986.67632310605</v>
      </c>
      <c r="F39" s="46">
        <f t="shared" si="5"/>
        <v>13987</v>
      </c>
      <c r="G39">
        <f>+C39-(C$7+F39*C$8)</f>
        <v>-0.10964489512116415</v>
      </c>
      <c r="K39">
        <f t="shared" si="6"/>
        <v>-0.10964489512116415</v>
      </c>
      <c r="O39">
        <f ca="1">+C$11+C$12*$F39</f>
        <v>-0.11312536280923237</v>
      </c>
      <c r="Q39" s="2">
        <f>+C39-15018.5</f>
        <v>42495.943099999997</v>
      </c>
    </row>
    <row r="40" spans="1:17">
      <c r="A40" s="68" t="s">
        <v>141</v>
      </c>
      <c r="B40" s="69" t="s">
        <v>31</v>
      </c>
      <c r="C40" s="70">
        <v>57116.423210000001</v>
      </c>
      <c r="D40" s="70">
        <v>6.9999999999999999E-4</v>
      </c>
      <c r="E40">
        <f>+(C40-C$7)/C$8</f>
        <v>12811.702863738357</v>
      </c>
      <c r="F40" s="46">
        <f t="shared" si="5"/>
        <v>12812</v>
      </c>
      <c r="G40">
        <f>+C40-(C$7+F40*C$8)</f>
        <v>-0.1006543094481458</v>
      </c>
      <c r="K40">
        <f t="shared" si="6"/>
        <v>-0.1006543094481458</v>
      </c>
      <c r="O40">
        <f ca="1">+C$11+C$12*$F40</f>
        <v>-0.1025264807891148</v>
      </c>
      <c r="Q40" s="2">
        <f>+C40-15018.5</f>
        <v>42097.923210000001</v>
      </c>
    </row>
    <row r="41" spans="1:17">
      <c r="A41" s="68" t="s">
        <v>141</v>
      </c>
      <c r="B41" s="69" t="s">
        <v>35</v>
      </c>
      <c r="C41" s="70">
        <v>57500.387580000002</v>
      </c>
      <c r="D41" s="70">
        <v>5.9999999999999995E-4</v>
      </c>
      <c r="E41">
        <f>+(C41-C$7)/C$8</f>
        <v>13945.183766144624</v>
      </c>
      <c r="F41" s="46">
        <f t="shared" si="5"/>
        <v>13945.5</v>
      </c>
      <c r="G41">
        <f>+C41-(C$7+F41*C$8)</f>
        <v>-0.10712358081218554</v>
      </c>
      <c r="K41">
        <f t="shared" si="6"/>
        <v>-0.10712358081218554</v>
      </c>
      <c r="O41">
        <f ca="1">+C$11+C$12*$F41</f>
        <v>-0.11275101931660696</v>
      </c>
      <c r="Q41" s="2">
        <f>+C41-15018.5</f>
        <v>42481.887580000002</v>
      </c>
    </row>
    <row r="42" spans="1:17">
      <c r="A42" s="63" t="s">
        <v>0</v>
      </c>
      <c r="B42" s="71" t="s">
        <v>31</v>
      </c>
      <c r="C42" s="71">
        <v>57841.4925</v>
      </c>
      <c r="D42" s="71">
        <v>2.3E-3</v>
      </c>
      <c r="E42">
        <f>+(C42-C$7)/C$8</f>
        <v>14952.141553756048</v>
      </c>
      <c r="F42" s="46">
        <f t="shared" si="5"/>
        <v>14952.5</v>
      </c>
      <c r="G42">
        <f>+C42-(C$7+F42*C$8)</f>
        <v>-0.12142294232762652</v>
      </c>
      <c r="K42">
        <f t="shared" si="6"/>
        <v>-0.12142294232762652</v>
      </c>
      <c r="O42">
        <f ca="1">+C$11+C$12*$F42</f>
        <v>-0.12183448671597578</v>
      </c>
      <c r="Q42" s="2">
        <f>+C42-15018.5</f>
        <v>42822.9925</v>
      </c>
    </row>
    <row r="43" spans="1:17">
      <c r="A43" s="72" t="s">
        <v>142</v>
      </c>
      <c r="B43" s="73" t="s">
        <v>31</v>
      </c>
      <c r="C43" s="74">
        <v>58309.464180000003</v>
      </c>
      <c r="D43" s="74">
        <v>1.4999999999999999E-4</v>
      </c>
      <c r="E43">
        <f t="shared" ref="E43:E48" si="7">+(C43-C$7)/C$8</f>
        <v>16333.61599146749</v>
      </c>
      <c r="F43" s="46">
        <f t="shared" ref="F43:F48" si="8">ROUND(2*E43,0)/2+0.5</f>
        <v>16334</v>
      </c>
      <c r="G43">
        <f t="shared" ref="G43:G48" si="9">+C43-(C$7+F43*C$8)</f>
        <v>-0.13008211602573283</v>
      </c>
      <c r="K43">
        <f t="shared" ref="K43:K48" si="10">G43</f>
        <v>-0.13008211602573283</v>
      </c>
      <c r="O43">
        <f t="shared" ref="O43:O48" ca="1" si="11">+C$11+C$12*$F43</f>
        <v>-0.13429606587409698</v>
      </c>
      <c r="Q43" s="2">
        <f t="shared" ref="Q43:Q48" si="12">+C43-15018.5</f>
        <v>43290.964180000003</v>
      </c>
    </row>
    <row r="44" spans="1:17">
      <c r="A44" s="72" t="s">
        <v>142</v>
      </c>
      <c r="B44" s="73" t="s">
        <v>31</v>
      </c>
      <c r="C44" s="74">
        <v>58340.288520000002</v>
      </c>
      <c r="D44" s="74">
        <v>6.9999999999999994E-5</v>
      </c>
      <c r="E44">
        <f t="shared" si="7"/>
        <v>16424.610894768743</v>
      </c>
      <c r="F44" s="46">
        <f t="shared" si="8"/>
        <v>16425</v>
      </c>
      <c r="G44">
        <f t="shared" si="9"/>
        <v>-0.13180861245200504</v>
      </c>
      <c r="K44">
        <f t="shared" si="10"/>
        <v>-0.13180861245200504</v>
      </c>
      <c r="O44">
        <f t="shared" ca="1" si="11"/>
        <v>-0.13511691546033588</v>
      </c>
      <c r="Q44" s="2">
        <f t="shared" si="12"/>
        <v>43321.788520000002</v>
      </c>
    </row>
    <row r="45" spans="1:17">
      <c r="A45" s="72" t="s">
        <v>142</v>
      </c>
      <c r="B45" s="73" t="s">
        <v>31</v>
      </c>
      <c r="C45" s="74">
        <v>58658.366199999997</v>
      </c>
      <c r="D45" s="74">
        <v>2.3000000000000001E-4</v>
      </c>
      <c r="E45">
        <f t="shared" si="7"/>
        <v>17363.591185470417</v>
      </c>
      <c r="F45" s="46">
        <f t="shared" si="8"/>
        <v>17364</v>
      </c>
      <c r="G45">
        <f t="shared" si="9"/>
        <v>-0.13848509751551319</v>
      </c>
      <c r="K45">
        <f t="shared" si="10"/>
        <v>-0.13848509751551319</v>
      </c>
      <c r="O45">
        <f t="shared" ca="1" si="11"/>
        <v>-0.14358700075130643</v>
      </c>
      <c r="Q45" s="2">
        <f t="shared" si="12"/>
        <v>43639.866199999997</v>
      </c>
    </row>
    <row r="46" spans="1:17">
      <c r="A46" s="72" t="s">
        <v>142</v>
      </c>
      <c r="B46" s="73" t="s">
        <v>31</v>
      </c>
      <c r="C46" s="74">
        <v>58189.550340000002</v>
      </c>
      <c r="D46" s="74">
        <v>6.0000000000000002E-5</v>
      </c>
      <c r="E46">
        <f t="shared" si="7"/>
        <v>15979.624688643737</v>
      </c>
      <c r="F46" s="46">
        <f t="shared" si="8"/>
        <v>15980</v>
      </c>
      <c r="G46">
        <f t="shared" si="9"/>
        <v>-0.12713596510729985</v>
      </c>
      <c r="K46">
        <f t="shared" si="10"/>
        <v>-0.12713596510729985</v>
      </c>
      <c r="O46">
        <f t="shared" ca="1" si="11"/>
        <v>-0.13110287078037647</v>
      </c>
      <c r="Q46" s="2">
        <f t="shared" si="12"/>
        <v>43171.050340000002</v>
      </c>
    </row>
    <row r="47" spans="1:17">
      <c r="A47" s="72" t="s">
        <v>142</v>
      </c>
      <c r="B47" s="73" t="s">
        <v>35</v>
      </c>
      <c r="C47" s="74">
        <v>58298.45478</v>
      </c>
      <c r="D47" s="74">
        <v>1.3999999999999999E-4</v>
      </c>
      <c r="E47">
        <f t="shared" si="7"/>
        <v>16301.115724198018</v>
      </c>
      <c r="F47" s="46">
        <f t="shared" si="8"/>
        <v>16301.5</v>
      </c>
      <c r="G47">
        <f t="shared" si="9"/>
        <v>-0.13017265302187297</v>
      </c>
      <c r="K47">
        <f t="shared" si="10"/>
        <v>-0.13017265302187297</v>
      </c>
      <c r="O47">
        <f t="shared" ca="1" si="11"/>
        <v>-0.13400290530758313</v>
      </c>
      <c r="Q47" s="2">
        <f t="shared" si="12"/>
        <v>43279.95478</v>
      </c>
    </row>
    <row r="48" spans="1:17">
      <c r="A48" s="75" t="s">
        <v>143</v>
      </c>
      <c r="B48" s="76" t="s">
        <v>35</v>
      </c>
      <c r="C48" s="77">
        <v>57919.404449999798</v>
      </c>
      <c r="D48" s="77">
        <v>4.0000000000000002E-4</v>
      </c>
      <c r="E48">
        <f t="shared" si="7"/>
        <v>15182.141299289735</v>
      </c>
      <c r="F48" s="46">
        <f t="shared" si="8"/>
        <v>15182.5</v>
      </c>
      <c r="G48">
        <f t="shared" si="9"/>
        <v>-0.121509142270952</v>
      </c>
      <c r="K48">
        <f t="shared" si="10"/>
        <v>-0.121509142270952</v>
      </c>
      <c r="O48">
        <f t="shared" ca="1" si="11"/>
        <v>-0.12390916149438179</v>
      </c>
      <c r="Q48" s="2">
        <f t="shared" si="12"/>
        <v>42900.904449999798</v>
      </c>
    </row>
    <row r="49" spans="1:17">
      <c r="A49" s="78" t="s">
        <v>144</v>
      </c>
      <c r="B49" s="79" t="s">
        <v>31</v>
      </c>
      <c r="C49" s="80">
        <v>59329.392099999997</v>
      </c>
      <c r="D49" s="78">
        <v>1.9E-3</v>
      </c>
      <c r="E49">
        <f t="shared" ref="E49:E50" si="13">+(C49-C$7)/C$8</f>
        <v>19344.491243124139</v>
      </c>
      <c r="F49" s="46">
        <f t="shared" ref="F49:F50" si="14">ROUND(2*E49,0)/2+0.5</f>
        <v>19345</v>
      </c>
      <c r="G49">
        <f t="shared" ref="G49:G50" si="15">+C49-(C$7+F49*C$8)</f>
        <v>-0.1723403657815652</v>
      </c>
      <c r="K49">
        <f t="shared" ref="K49:K50" si="16">G49</f>
        <v>-0.1723403657815652</v>
      </c>
      <c r="O49">
        <f t="shared" ref="O49:O50" ca="1" si="17">+C$11+C$12*$F49</f>
        <v>-0.16145626482096848</v>
      </c>
      <c r="Q49" s="2">
        <f t="shared" ref="Q49:Q50" si="18">+C49-15018.5</f>
        <v>44310.892099999997</v>
      </c>
    </row>
    <row r="50" spans="1:17">
      <c r="A50" s="78" t="s">
        <v>145</v>
      </c>
      <c r="B50" s="79" t="s">
        <v>35</v>
      </c>
      <c r="C50" s="80">
        <v>59646.447</v>
      </c>
      <c r="D50" s="78">
        <v>5.9999999999999995E-4</v>
      </c>
      <c r="E50">
        <f t="shared" si="13"/>
        <v>20280.452239099704</v>
      </c>
      <c r="F50" s="46">
        <f t="shared" si="14"/>
        <v>20281</v>
      </c>
      <c r="G50">
        <f t="shared" si="15"/>
        <v>-0.18555290040239925</v>
      </c>
      <c r="K50">
        <f t="shared" si="16"/>
        <v>-0.18555290040239925</v>
      </c>
      <c r="O50">
        <f t="shared" ca="1" si="17"/>
        <v>-0.16989928913656854</v>
      </c>
      <c r="Q50" s="2">
        <f t="shared" si="18"/>
        <v>44627.947</v>
      </c>
    </row>
    <row r="51" spans="1:17">
      <c r="C51" s="14"/>
      <c r="D51" s="14"/>
    </row>
    <row r="52" spans="1:17">
      <c r="C52" s="14"/>
      <c r="D52" s="14"/>
    </row>
    <row r="53" spans="1:17">
      <c r="C53" s="14"/>
      <c r="D53" s="14"/>
    </row>
    <row r="54" spans="1:17">
      <c r="C54" s="14"/>
      <c r="D54" s="14"/>
    </row>
    <row r="55" spans="1:17">
      <c r="C55" s="14"/>
      <c r="D55" s="14"/>
    </row>
    <row r="56" spans="1:17">
      <c r="C56" s="14"/>
      <c r="D56" s="14"/>
    </row>
    <row r="57" spans="1:17">
      <c r="C57" s="14"/>
      <c r="D57" s="14"/>
    </row>
    <row r="58" spans="1:17">
      <c r="C58" s="14"/>
      <c r="D58" s="14"/>
    </row>
    <row r="59" spans="1:17">
      <c r="C59" s="14"/>
      <c r="D59" s="14"/>
    </row>
    <row r="60" spans="1:17">
      <c r="C60" s="14"/>
      <c r="D60" s="14"/>
    </row>
    <row r="61" spans="1:17">
      <c r="C61" s="14"/>
      <c r="D61" s="14"/>
    </row>
    <row r="62" spans="1:17">
      <c r="C62" s="14"/>
      <c r="D62" s="14"/>
    </row>
    <row r="63" spans="1:17">
      <c r="C63" s="14"/>
      <c r="D63" s="14"/>
    </row>
    <row r="64" spans="1:17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  <row r="1089" spans="3:4">
      <c r="C1089" s="14"/>
      <c r="D1089" s="14"/>
    </row>
    <row r="1090" spans="3:4">
      <c r="C1090" s="14"/>
      <c r="D1090" s="14"/>
    </row>
    <row r="1091" spans="3:4">
      <c r="C1091" s="14"/>
      <c r="D1091" s="14"/>
    </row>
    <row r="1092" spans="3:4">
      <c r="C1092" s="14"/>
      <c r="D1092" s="14"/>
    </row>
    <row r="1093" spans="3:4">
      <c r="C1093" s="14"/>
      <c r="D1093" s="14"/>
    </row>
    <row r="1094" spans="3:4">
      <c r="C1094" s="14"/>
      <c r="D1094" s="14"/>
    </row>
    <row r="1095" spans="3:4">
      <c r="C1095" s="14"/>
      <c r="D1095" s="14"/>
    </row>
    <row r="1096" spans="3:4">
      <c r="C1096" s="14"/>
      <c r="D1096" s="14"/>
    </row>
    <row r="1097" spans="3:4">
      <c r="C1097" s="14"/>
      <c r="D1097" s="14"/>
    </row>
    <row r="1098" spans="3:4">
      <c r="C1098" s="14"/>
      <c r="D1098" s="14"/>
    </row>
    <row r="1099" spans="3:4">
      <c r="C1099" s="14"/>
      <c r="D1099" s="14"/>
    </row>
    <row r="1100" spans="3:4">
      <c r="C1100" s="14"/>
      <c r="D1100" s="14"/>
    </row>
    <row r="1101" spans="3:4">
      <c r="C1101" s="14"/>
      <c r="D1101" s="14"/>
    </row>
    <row r="1102" spans="3:4">
      <c r="C1102" s="14"/>
      <c r="D1102" s="14"/>
    </row>
    <row r="1103" spans="3:4">
      <c r="C1103" s="14"/>
      <c r="D1103" s="14"/>
    </row>
    <row r="1104" spans="3:4">
      <c r="C1104" s="14"/>
      <c r="D1104" s="14"/>
    </row>
    <row r="1105" spans="3:4">
      <c r="C1105" s="14"/>
      <c r="D1105" s="14"/>
    </row>
    <row r="1106" spans="3:4">
      <c r="C1106" s="14"/>
      <c r="D1106" s="14"/>
    </row>
    <row r="1107" spans="3:4">
      <c r="C1107" s="14"/>
      <c r="D1107" s="14"/>
    </row>
    <row r="1108" spans="3:4">
      <c r="C1108" s="14"/>
      <c r="D1108" s="14"/>
    </row>
    <row r="1109" spans="3:4">
      <c r="C1109" s="14"/>
      <c r="D1109" s="14"/>
    </row>
    <row r="1110" spans="3:4">
      <c r="C1110" s="14"/>
      <c r="D1110" s="14"/>
    </row>
    <row r="1111" spans="3:4">
      <c r="C1111" s="14"/>
      <c r="D1111" s="14"/>
    </row>
    <row r="1112" spans="3:4">
      <c r="C1112" s="14"/>
      <c r="D1112" s="14"/>
    </row>
    <row r="1113" spans="3:4">
      <c r="C1113" s="14"/>
      <c r="D1113" s="14"/>
    </row>
    <row r="1114" spans="3:4">
      <c r="C1114" s="14"/>
      <c r="D1114" s="14"/>
    </row>
    <row r="1115" spans="3:4">
      <c r="C1115" s="14"/>
      <c r="D1115" s="14"/>
    </row>
    <row r="1116" spans="3:4">
      <c r="C1116" s="14"/>
      <c r="D1116" s="14"/>
    </row>
    <row r="1117" spans="3:4">
      <c r="C1117" s="14"/>
      <c r="D1117" s="14"/>
    </row>
    <row r="1118" spans="3:4">
      <c r="C1118" s="14"/>
      <c r="D1118" s="14"/>
    </row>
    <row r="1119" spans="3:4">
      <c r="C1119" s="14"/>
      <c r="D1119" s="14"/>
    </row>
    <row r="1120" spans="3:4">
      <c r="C1120" s="14"/>
      <c r="D1120" s="14"/>
    </row>
    <row r="1121" spans="3:4">
      <c r="C1121" s="14"/>
      <c r="D1121" s="14"/>
    </row>
    <row r="1122" spans="3:4">
      <c r="C1122" s="14"/>
      <c r="D1122" s="14"/>
    </row>
    <row r="1123" spans="3:4">
      <c r="C1123" s="14"/>
      <c r="D1123" s="14"/>
    </row>
    <row r="1124" spans="3:4">
      <c r="C1124" s="14"/>
      <c r="D1124" s="14"/>
    </row>
    <row r="1125" spans="3:4">
      <c r="C1125" s="14"/>
      <c r="D1125" s="14"/>
    </row>
    <row r="1126" spans="3:4">
      <c r="C1126" s="14"/>
      <c r="D1126" s="14"/>
    </row>
    <row r="1127" spans="3:4">
      <c r="C1127" s="14"/>
      <c r="D1127" s="14"/>
    </row>
    <row r="1128" spans="3:4">
      <c r="C1128" s="14"/>
      <c r="D1128" s="14"/>
    </row>
    <row r="1129" spans="3:4">
      <c r="C1129" s="14"/>
      <c r="D1129" s="14"/>
    </row>
    <row r="1130" spans="3:4">
      <c r="C1130" s="14"/>
      <c r="D1130" s="14"/>
    </row>
    <row r="1131" spans="3:4">
      <c r="C1131" s="14"/>
      <c r="D1131" s="14"/>
    </row>
    <row r="1132" spans="3:4">
      <c r="C1132" s="14"/>
      <c r="D1132" s="14"/>
    </row>
    <row r="1133" spans="3:4">
      <c r="C1133" s="14"/>
      <c r="D1133" s="14"/>
    </row>
    <row r="1134" spans="3:4">
      <c r="C1134" s="14"/>
      <c r="D1134" s="14"/>
    </row>
    <row r="1135" spans="3:4">
      <c r="C1135" s="14"/>
      <c r="D1135" s="14"/>
    </row>
    <row r="1136" spans="3:4">
      <c r="C1136" s="14"/>
      <c r="D1136" s="14"/>
    </row>
    <row r="1137" spans="3:4">
      <c r="C1137" s="14"/>
      <c r="D1137" s="14"/>
    </row>
    <row r="1138" spans="3:4">
      <c r="C1138" s="14"/>
      <c r="D1138" s="14"/>
    </row>
    <row r="1139" spans="3:4">
      <c r="C1139" s="14"/>
      <c r="D1139" s="14"/>
    </row>
    <row r="1140" spans="3:4">
      <c r="C1140" s="14"/>
      <c r="D1140" s="14"/>
    </row>
    <row r="1141" spans="3:4">
      <c r="C1141" s="14"/>
      <c r="D1141" s="14"/>
    </row>
    <row r="1142" spans="3:4">
      <c r="C1142" s="14"/>
      <c r="D1142" s="14"/>
    </row>
    <row r="1143" spans="3:4">
      <c r="C1143" s="14"/>
      <c r="D1143" s="14"/>
    </row>
    <row r="1144" spans="3:4">
      <c r="C1144" s="14"/>
      <c r="D1144" s="14"/>
    </row>
    <row r="1145" spans="3:4">
      <c r="C1145" s="14"/>
      <c r="D1145" s="14"/>
    </row>
    <row r="1146" spans="3:4">
      <c r="C1146" s="14"/>
      <c r="D1146" s="14"/>
    </row>
    <row r="1147" spans="3:4">
      <c r="C1147" s="14"/>
      <c r="D1147" s="14"/>
    </row>
    <row r="1148" spans="3:4">
      <c r="C1148" s="14"/>
      <c r="D1148" s="14"/>
    </row>
    <row r="1149" spans="3:4">
      <c r="C1149" s="14"/>
      <c r="D1149" s="14"/>
    </row>
    <row r="1150" spans="3:4">
      <c r="C1150" s="14"/>
      <c r="D1150" s="14"/>
    </row>
    <row r="1151" spans="3:4">
      <c r="C1151" s="14"/>
      <c r="D1151" s="14"/>
    </row>
    <row r="1152" spans="3:4">
      <c r="C1152" s="14"/>
      <c r="D1152" s="14"/>
    </row>
    <row r="1153" spans="3:4">
      <c r="C1153" s="14"/>
      <c r="D1153" s="14"/>
    </row>
    <row r="1154" spans="3:4">
      <c r="C1154" s="14"/>
      <c r="D1154" s="14"/>
    </row>
    <row r="1155" spans="3:4">
      <c r="C1155" s="14"/>
      <c r="D1155" s="14"/>
    </row>
    <row r="1156" spans="3:4">
      <c r="C1156" s="14"/>
      <c r="D1156" s="14"/>
    </row>
    <row r="1157" spans="3:4">
      <c r="C1157" s="14"/>
      <c r="D1157" s="14"/>
    </row>
    <row r="1158" spans="3:4">
      <c r="C1158" s="14"/>
      <c r="D1158" s="14"/>
    </row>
    <row r="1159" spans="3:4">
      <c r="C1159" s="14"/>
      <c r="D1159" s="14"/>
    </row>
    <row r="1160" spans="3:4">
      <c r="C1160" s="14"/>
      <c r="D1160" s="14"/>
    </row>
    <row r="1161" spans="3:4">
      <c r="C1161" s="14"/>
      <c r="D1161" s="14"/>
    </row>
    <row r="1162" spans="3:4">
      <c r="C1162" s="14"/>
      <c r="D1162" s="14"/>
    </row>
    <row r="1163" spans="3:4">
      <c r="C1163" s="14"/>
      <c r="D1163" s="14"/>
    </row>
    <row r="1164" spans="3:4">
      <c r="C1164" s="14"/>
      <c r="D1164" s="14"/>
    </row>
    <row r="1165" spans="3:4">
      <c r="C1165" s="14"/>
      <c r="D1165" s="14"/>
    </row>
    <row r="1166" spans="3:4">
      <c r="C1166" s="14"/>
      <c r="D1166" s="14"/>
    </row>
    <row r="1167" spans="3:4">
      <c r="C1167" s="14"/>
      <c r="D1167" s="14"/>
    </row>
    <row r="1168" spans="3:4">
      <c r="C1168" s="14"/>
      <c r="D1168" s="14"/>
    </row>
    <row r="1169" spans="3:4">
      <c r="C1169" s="14"/>
      <c r="D1169" s="14"/>
    </row>
    <row r="1170" spans="3:4">
      <c r="C1170" s="14"/>
      <c r="D1170" s="14"/>
    </row>
    <row r="1171" spans="3:4">
      <c r="C1171" s="14"/>
      <c r="D1171" s="14"/>
    </row>
    <row r="1172" spans="3:4">
      <c r="C1172" s="14"/>
      <c r="D1172" s="14"/>
    </row>
    <row r="1173" spans="3:4">
      <c r="C1173" s="14"/>
      <c r="D1173" s="14"/>
    </row>
    <row r="1174" spans="3:4">
      <c r="C1174" s="14"/>
      <c r="D1174" s="14"/>
    </row>
    <row r="1175" spans="3:4">
      <c r="C1175" s="14"/>
      <c r="D1175" s="14"/>
    </row>
    <row r="1176" spans="3:4">
      <c r="C1176" s="14"/>
      <c r="D1176" s="14"/>
    </row>
    <row r="1177" spans="3:4">
      <c r="C1177" s="14"/>
      <c r="D1177" s="14"/>
    </row>
    <row r="1178" spans="3:4">
      <c r="C1178" s="14"/>
      <c r="D1178" s="14"/>
    </row>
    <row r="1179" spans="3:4">
      <c r="C1179" s="14"/>
      <c r="D1179" s="14"/>
    </row>
    <row r="1180" spans="3:4">
      <c r="C1180" s="14"/>
      <c r="D1180" s="14"/>
    </row>
    <row r="1181" spans="3:4">
      <c r="C1181" s="14"/>
      <c r="D1181" s="14"/>
    </row>
    <row r="1182" spans="3:4">
      <c r="C1182" s="14"/>
      <c r="D1182" s="14"/>
    </row>
    <row r="1183" spans="3:4">
      <c r="C1183" s="14"/>
      <c r="D1183" s="14"/>
    </row>
    <row r="1184" spans="3:4">
      <c r="C1184" s="14"/>
      <c r="D1184" s="14"/>
    </row>
    <row r="1185" spans="3:4">
      <c r="C1185" s="14"/>
      <c r="D1185" s="14"/>
    </row>
    <row r="1186" spans="3:4">
      <c r="C1186" s="14"/>
      <c r="D1186" s="14"/>
    </row>
    <row r="1187" spans="3:4">
      <c r="C1187" s="14"/>
      <c r="D1187" s="14"/>
    </row>
    <row r="1188" spans="3:4">
      <c r="C1188" s="14"/>
      <c r="D1188" s="14"/>
    </row>
    <row r="1189" spans="3:4">
      <c r="C1189" s="14"/>
      <c r="D1189" s="14"/>
    </row>
    <row r="1190" spans="3:4">
      <c r="C1190" s="14"/>
      <c r="D1190" s="14"/>
    </row>
    <row r="1191" spans="3:4">
      <c r="C1191" s="14"/>
      <c r="D1191" s="14"/>
    </row>
    <row r="1192" spans="3:4">
      <c r="C1192" s="14"/>
      <c r="D1192" s="14"/>
    </row>
    <row r="1193" spans="3:4">
      <c r="C1193" s="14"/>
      <c r="D1193" s="14"/>
    </row>
    <row r="1194" spans="3:4">
      <c r="C1194" s="14"/>
      <c r="D1194" s="14"/>
    </row>
    <row r="1195" spans="3:4">
      <c r="C1195" s="14"/>
      <c r="D1195" s="14"/>
    </row>
    <row r="1196" spans="3:4">
      <c r="C1196" s="14"/>
      <c r="D1196" s="14"/>
    </row>
    <row r="1197" spans="3:4">
      <c r="C1197" s="14"/>
      <c r="D1197" s="14"/>
    </row>
    <row r="1198" spans="3:4">
      <c r="C1198" s="14"/>
      <c r="D1198" s="14"/>
    </row>
    <row r="1199" spans="3:4">
      <c r="C1199" s="14"/>
      <c r="D1199" s="14"/>
    </row>
    <row r="1200" spans="3:4">
      <c r="C1200" s="14"/>
      <c r="D1200" s="14"/>
    </row>
    <row r="1201" spans="3:4">
      <c r="C1201" s="14"/>
      <c r="D1201" s="14"/>
    </row>
    <row r="1202" spans="3:4">
      <c r="C1202" s="14"/>
      <c r="D1202" s="14"/>
    </row>
    <row r="1203" spans="3:4">
      <c r="C1203" s="14"/>
      <c r="D1203" s="14"/>
    </row>
    <row r="1204" spans="3:4">
      <c r="C1204" s="14"/>
      <c r="D1204" s="14"/>
    </row>
    <row r="1205" spans="3:4">
      <c r="C1205" s="14"/>
      <c r="D1205" s="14"/>
    </row>
    <row r="1206" spans="3:4">
      <c r="C1206" s="14"/>
      <c r="D1206" s="14"/>
    </row>
    <row r="1207" spans="3:4">
      <c r="C1207" s="14"/>
      <c r="D1207" s="14"/>
    </row>
    <row r="1208" spans="3:4">
      <c r="C1208" s="14"/>
      <c r="D1208" s="14"/>
    </row>
    <row r="1209" spans="3:4">
      <c r="C1209" s="14"/>
      <c r="D1209" s="14"/>
    </row>
    <row r="1210" spans="3:4">
      <c r="C1210" s="14"/>
      <c r="D1210" s="14"/>
    </row>
    <row r="1211" spans="3:4">
      <c r="C1211" s="14"/>
      <c r="D1211" s="14"/>
    </row>
    <row r="1212" spans="3:4">
      <c r="C1212" s="14"/>
      <c r="D1212" s="14"/>
    </row>
    <row r="1213" spans="3:4">
      <c r="C1213" s="14"/>
      <c r="D1213" s="14"/>
    </row>
    <row r="1214" spans="3:4">
      <c r="C1214" s="14"/>
      <c r="D1214" s="14"/>
    </row>
    <row r="1215" spans="3:4">
      <c r="C1215" s="14"/>
      <c r="D1215" s="14"/>
    </row>
    <row r="1216" spans="3:4">
      <c r="C1216" s="14"/>
      <c r="D1216" s="14"/>
    </row>
    <row r="1217" spans="3:4">
      <c r="C1217" s="14"/>
      <c r="D1217" s="14"/>
    </row>
    <row r="1218" spans="3:4">
      <c r="C1218" s="14"/>
      <c r="D1218" s="14"/>
    </row>
    <row r="1219" spans="3:4">
      <c r="C1219" s="14"/>
      <c r="D1219" s="14"/>
    </row>
    <row r="1220" spans="3:4">
      <c r="C1220" s="14"/>
      <c r="D1220" s="14"/>
    </row>
    <row r="1221" spans="3:4">
      <c r="C1221" s="14"/>
      <c r="D1221" s="14"/>
    </row>
    <row r="1222" spans="3:4">
      <c r="C1222" s="14"/>
      <c r="D1222" s="14"/>
    </row>
    <row r="1223" spans="3:4">
      <c r="C1223" s="14"/>
      <c r="D1223" s="14"/>
    </row>
    <row r="1224" spans="3:4">
      <c r="C1224" s="14"/>
      <c r="D1224" s="14"/>
    </row>
    <row r="1225" spans="3:4">
      <c r="C1225" s="14"/>
      <c r="D1225" s="14"/>
    </row>
    <row r="1226" spans="3:4">
      <c r="C1226" s="14"/>
      <c r="D1226" s="14"/>
    </row>
    <row r="1227" spans="3:4">
      <c r="C1227" s="14"/>
      <c r="D1227" s="14"/>
    </row>
    <row r="1228" spans="3:4">
      <c r="C1228" s="14"/>
      <c r="D1228" s="14"/>
    </row>
    <row r="1229" spans="3:4">
      <c r="C1229" s="14"/>
      <c r="D1229" s="14"/>
    </row>
    <row r="1230" spans="3:4">
      <c r="C1230" s="14"/>
      <c r="D1230" s="14"/>
    </row>
    <row r="1231" spans="3:4">
      <c r="C1231" s="14"/>
      <c r="D1231" s="14"/>
    </row>
    <row r="1232" spans="3:4">
      <c r="C1232" s="14"/>
      <c r="D1232" s="14"/>
    </row>
    <row r="1233" spans="3:4">
      <c r="C1233" s="14"/>
      <c r="D1233" s="14"/>
    </row>
    <row r="1234" spans="3:4">
      <c r="C1234" s="14"/>
      <c r="D1234" s="14"/>
    </row>
    <row r="1235" spans="3:4">
      <c r="C1235" s="14"/>
      <c r="D1235" s="14"/>
    </row>
    <row r="1236" spans="3:4">
      <c r="C1236" s="14"/>
      <c r="D1236" s="14"/>
    </row>
    <row r="1237" spans="3:4">
      <c r="C1237" s="14"/>
      <c r="D1237" s="14"/>
    </row>
    <row r="1238" spans="3:4">
      <c r="C1238" s="14"/>
      <c r="D1238" s="14"/>
    </row>
    <row r="1239" spans="3:4">
      <c r="C1239" s="14"/>
      <c r="D1239" s="14"/>
    </row>
    <row r="1240" spans="3:4">
      <c r="C1240" s="14"/>
      <c r="D1240" s="14"/>
    </row>
    <row r="1241" spans="3:4">
      <c r="C1241" s="14"/>
      <c r="D1241" s="14"/>
    </row>
    <row r="1242" spans="3:4">
      <c r="C1242" s="14"/>
      <c r="D1242" s="14"/>
    </row>
    <row r="1243" spans="3:4">
      <c r="C1243" s="14"/>
      <c r="D1243" s="14"/>
    </row>
    <row r="1244" spans="3:4">
      <c r="C1244" s="14"/>
      <c r="D1244" s="14"/>
    </row>
    <row r="1245" spans="3:4">
      <c r="C1245" s="14"/>
      <c r="D1245" s="14"/>
    </row>
    <row r="1246" spans="3:4">
      <c r="C1246" s="14"/>
      <c r="D1246" s="14"/>
    </row>
    <row r="1247" spans="3:4">
      <c r="C1247" s="14"/>
      <c r="D1247" s="14"/>
    </row>
    <row r="1248" spans="3:4">
      <c r="C1248" s="14"/>
      <c r="D1248" s="14"/>
    </row>
    <row r="1249" spans="3:4">
      <c r="C1249" s="14"/>
      <c r="D1249" s="14"/>
    </row>
    <row r="1250" spans="3:4">
      <c r="C1250" s="14"/>
      <c r="D1250" s="14"/>
    </row>
    <row r="1251" spans="3:4">
      <c r="C1251" s="14"/>
      <c r="D1251" s="14"/>
    </row>
    <row r="1252" spans="3:4">
      <c r="C1252" s="14"/>
      <c r="D1252" s="14"/>
    </row>
    <row r="1253" spans="3:4">
      <c r="C1253" s="14"/>
      <c r="D1253" s="14"/>
    </row>
    <row r="1254" spans="3:4">
      <c r="C1254" s="14"/>
      <c r="D1254" s="14"/>
    </row>
    <row r="1255" spans="3:4">
      <c r="C1255" s="14"/>
      <c r="D1255" s="14"/>
    </row>
    <row r="1256" spans="3:4">
      <c r="C1256" s="14"/>
      <c r="D1256" s="14"/>
    </row>
    <row r="1257" spans="3:4">
      <c r="C1257" s="14"/>
      <c r="D1257" s="14"/>
    </row>
    <row r="1258" spans="3:4">
      <c r="C1258" s="14"/>
      <c r="D1258" s="14"/>
    </row>
    <row r="1259" spans="3:4">
      <c r="C1259" s="14"/>
      <c r="D1259" s="14"/>
    </row>
    <row r="1260" spans="3:4">
      <c r="C1260" s="14"/>
      <c r="D1260" s="14"/>
    </row>
    <row r="1261" spans="3:4">
      <c r="C1261" s="14"/>
      <c r="D1261" s="14"/>
    </row>
    <row r="1262" spans="3:4">
      <c r="C1262" s="14"/>
      <c r="D1262" s="14"/>
    </row>
    <row r="1263" spans="3:4">
      <c r="C1263" s="14"/>
      <c r="D1263" s="14"/>
    </row>
    <row r="1264" spans="3:4">
      <c r="C1264" s="14"/>
      <c r="D1264" s="14"/>
    </row>
    <row r="1265" spans="3:4">
      <c r="C1265" s="14"/>
      <c r="D1265" s="14"/>
    </row>
    <row r="1266" spans="3:4">
      <c r="C1266" s="14"/>
      <c r="D1266" s="14"/>
    </row>
    <row r="1267" spans="3:4">
      <c r="C1267" s="14"/>
      <c r="D1267" s="14"/>
    </row>
    <row r="1268" spans="3:4">
      <c r="C1268" s="14"/>
      <c r="D1268" s="14"/>
    </row>
    <row r="1269" spans="3:4">
      <c r="C1269" s="14"/>
      <c r="D1269" s="14"/>
    </row>
    <row r="1270" spans="3:4">
      <c r="C1270" s="14"/>
      <c r="D1270" s="14"/>
    </row>
    <row r="1271" spans="3:4">
      <c r="C1271" s="14"/>
      <c r="D1271" s="14"/>
    </row>
    <row r="1272" spans="3:4">
      <c r="C1272" s="14"/>
      <c r="D1272" s="14"/>
    </row>
    <row r="1273" spans="3:4">
      <c r="C1273" s="14"/>
      <c r="D1273" s="14"/>
    </row>
    <row r="1274" spans="3:4">
      <c r="C1274" s="14"/>
      <c r="D1274" s="14"/>
    </row>
    <row r="1275" spans="3:4">
      <c r="C1275" s="14"/>
      <c r="D1275" s="14"/>
    </row>
    <row r="1276" spans="3:4">
      <c r="C1276" s="14"/>
      <c r="D1276" s="14"/>
    </row>
    <row r="1277" spans="3:4">
      <c r="C1277" s="14"/>
      <c r="D1277" s="14"/>
    </row>
    <row r="1278" spans="3:4">
      <c r="C1278" s="14"/>
      <c r="D1278" s="14"/>
    </row>
    <row r="1279" spans="3:4">
      <c r="C1279" s="14"/>
      <c r="D1279" s="14"/>
    </row>
    <row r="1280" spans="3:4">
      <c r="C1280" s="14"/>
      <c r="D1280" s="14"/>
    </row>
    <row r="1281" spans="3:4">
      <c r="C1281" s="14"/>
      <c r="D1281" s="14"/>
    </row>
    <row r="1282" spans="3:4">
      <c r="C1282" s="14"/>
      <c r="D1282" s="14"/>
    </row>
    <row r="1283" spans="3:4">
      <c r="C1283" s="14"/>
      <c r="D1283" s="14"/>
    </row>
    <row r="1284" spans="3:4">
      <c r="C1284" s="14"/>
      <c r="D1284" s="14"/>
    </row>
    <row r="1285" spans="3:4">
      <c r="C1285" s="14"/>
      <c r="D1285" s="14"/>
    </row>
    <row r="1286" spans="3:4">
      <c r="C1286" s="14"/>
      <c r="D1286" s="14"/>
    </row>
    <row r="1287" spans="3:4">
      <c r="C1287" s="14"/>
      <c r="D1287" s="14"/>
    </row>
    <row r="1288" spans="3:4">
      <c r="C1288" s="14"/>
      <c r="D1288" s="14"/>
    </row>
    <row r="1289" spans="3:4">
      <c r="C1289" s="14"/>
      <c r="D1289" s="14"/>
    </row>
    <row r="1290" spans="3:4">
      <c r="C1290" s="14"/>
      <c r="D1290" s="14"/>
    </row>
    <row r="1291" spans="3:4">
      <c r="C1291" s="14"/>
      <c r="D1291" s="14"/>
    </row>
    <row r="1292" spans="3:4">
      <c r="C1292" s="14"/>
      <c r="D1292" s="14"/>
    </row>
    <row r="1293" spans="3:4">
      <c r="C1293" s="14"/>
      <c r="D1293" s="14"/>
    </row>
    <row r="1294" spans="3:4">
      <c r="C1294" s="14"/>
      <c r="D1294" s="14"/>
    </row>
    <row r="1295" spans="3:4">
      <c r="C1295" s="14"/>
      <c r="D1295" s="14"/>
    </row>
    <row r="1296" spans="3:4">
      <c r="C1296" s="14"/>
      <c r="D1296" s="14"/>
    </row>
    <row r="1297" spans="3:4">
      <c r="C1297" s="14"/>
      <c r="D1297" s="14"/>
    </row>
    <row r="1298" spans="3:4">
      <c r="C1298" s="14"/>
      <c r="D1298" s="14"/>
    </row>
    <row r="1299" spans="3:4">
      <c r="C1299" s="14"/>
      <c r="D1299" s="14"/>
    </row>
    <row r="1300" spans="3:4">
      <c r="C1300" s="14"/>
      <c r="D1300" s="14"/>
    </row>
    <row r="1301" spans="3:4">
      <c r="C1301" s="14"/>
      <c r="D1301" s="14"/>
    </row>
    <row r="1302" spans="3:4">
      <c r="C1302" s="14"/>
      <c r="D1302" s="14"/>
    </row>
    <row r="1303" spans="3:4">
      <c r="C1303" s="14"/>
      <c r="D1303" s="14"/>
    </row>
    <row r="1304" spans="3:4">
      <c r="C1304" s="14"/>
      <c r="D1304" s="14"/>
    </row>
    <row r="1305" spans="3:4">
      <c r="C1305" s="14"/>
      <c r="D1305" s="14"/>
    </row>
    <row r="1306" spans="3:4">
      <c r="C1306" s="14"/>
      <c r="D1306" s="14"/>
    </row>
    <row r="1307" spans="3:4">
      <c r="C1307" s="14"/>
      <c r="D1307" s="14"/>
    </row>
    <row r="1308" spans="3:4">
      <c r="C1308" s="14"/>
      <c r="D1308" s="14"/>
    </row>
    <row r="1309" spans="3:4">
      <c r="C1309" s="14"/>
      <c r="D1309" s="14"/>
    </row>
    <row r="1310" spans="3:4">
      <c r="C1310" s="14"/>
      <c r="D1310" s="14"/>
    </row>
    <row r="1311" spans="3:4">
      <c r="C1311" s="14"/>
      <c r="D1311" s="14"/>
    </row>
    <row r="1312" spans="3:4">
      <c r="C1312" s="14"/>
      <c r="D1312" s="14"/>
    </row>
    <row r="1313" spans="3:4">
      <c r="C1313" s="14"/>
      <c r="D1313" s="14"/>
    </row>
    <row r="1314" spans="3:4">
      <c r="C1314" s="14"/>
      <c r="D1314" s="14"/>
    </row>
    <row r="1315" spans="3:4">
      <c r="C1315" s="14"/>
      <c r="D1315" s="14"/>
    </row>
    <row r="1316" spans="3:4">
      <c r="C1316" s="14"/>
      <c r="D1316" s="14"/>
    </row>
    <row r="1317" spans="3:4">
      <c r="C1317" s="14"/>
      <c r="D1317" s="14"/>
    </row>
    <row r="1318" spans="3:4">
      <c r="C1318" s="14"/>
      <c r="D1318" s="14"/>
    </row>
    <row r="1319" spans="3:4">
      <c r="C1319" s="14"/>
      <c r="D1319" s="14"/>
    </row>
    <row r="1320" spans="3:4">
      <c r="C1320" s="14"/>
      <c r="D1320" s="14"/>
    </row>
    <row r="1321" spans="3:4">
      <c r="C1321" s="14"/>
      <c r="D1321" s="14"/>
    </row>
    <row r="1322" spans="3:4">
      <c r="C1322" s="14"/>
      <c r="D1322" s="14"/>
    </row>
    <row r="1323" spans="3:4">
      <c r="C1323" s="14"/>
      <c r="D1323" s="14"/>
    </row>
    <row r="1324" spans="3:4">
      <c r="C1324" s="14"/>
      <c r="D1324" s="14"/>
    </row>
    <row r="1325" spans="3:4">
      <c r="C1325" s="14"/>
      <c r="D1325" s="14"/>
    </row>
    <row r="1326" spans="3:4">
      <c r="C1326" s="14"/>
      <c r="D1326" s="14"/>
    </row>
    <row r="1327" spans="3:4">
      <c r="C1327" s="14"/>
      <c r="D1327" s="14"/>
    </row>
    <row r="1328" spans="3:4">
      <c r="C1328" s="14"/>
      <c r="D1328" s="14"/>
    </row>
    <row r="1329" spans="3:4">
      <c r="C1329" s="14"/>
      <c r="D1329" s="14"/>
    </row>
    <row r="1330" spans="3:4">
      <c r="C1330" s="14"/>
      <c r="D1330" s="14"/>
    </row>
    <row r="1331" spans="3:4">
      <c r="C1331" s="14"/>
      <c r="D1331" s="14"/>
    </row>
    <row r="1332" spans="3:4">
      <c r="C1332" s="14"/>
      <c r="D1332" s="14"/>
    </row>
    <row r="1333" spans="3:4">
      <c r="C1333" s="14"/>
      <c r="D1333" s="14"/>
    </row>
    <row r="1334" spans="3:4">
      <c r="C1334" s="14"/>
      <c r="D1334" s="14"/>
    </row>
    <row r="1335" spans="3:4">
      <c r="C1335" s="14"/>
      <c r="D1335" s="14"/>
    </row>
    <row r="1336" spans="3:4">
      <c r="C1336" s="14"/>
      <c r="D1336" s="14"/>
    </row>
    <row r="1337" spans="3:4">
      <c r="C1337" s="14"/>
      <c r="D1337" s="14"/>
    </row>
    <row r="1338" spans="3:4">
      <c r="C1338" s="14"/>
      <c r="D1338" s="14"/>
    </row>
    <row r="1339" spans="3:4">
      <c r="C1339" s="14"/>
      <c r="D1339" s="14"/>
    </row>
    <row r="1340" spans="3:4">
      <c r="C1340" s="14"/>
      <c r="D1340" s="14"/>
    </row>
    <row r="1341" spans="3:4">
      <c r="C1341" s="14"/>
      <c r="D1341" s="14"/>
    </row>
    <row r="1342" spans="3:4">
      <c r="C1342" s="14"/>
      <c r="D1342" s="14"/>
    </row>
    <row r="1343" spans="3:4">
      <c r="C1343" s="14"/>
      <c r="D1343" s="14"/>
    </row>
    <row r="1344" spans="3:4">
      <c r="C1344" s="14"/>
      <c r="D1344" s="14"/>
    </row>
    <row r="1345" spans="3:4">
      <c r="C1345" s="14"/>
      <c r="D1345" s="14"/>
    </row>
    <row r="1346" spans="3:4">
      <c r="C1346" s="14"/>
      <c r="D1346" s="14"/>
    </row>
    <row r="1347" spans="3:4">
      <c r="C1347" s="14"/>
      <c r="D1347" s="14"/>
    </row>
    <row r="1348" spans="3:4">
      <c r="C1348" s="14"/>
      <c r="D1348" s="14"/>
    </row>
    <row r="1349" spans="3:4">
      <c r="C1349" s="14"/>
      <c r="D1349" s="14"/>
    </row>
    <row r="1350" spans="3:4">
      <c r="C1350" s="14"/>
      <c r="D1350" s="14"/>
    </row>
    <row r="1351" spans="3:4">
      <c r="C1351" s="14"/>
      <c r="D1351" s="14"/>
    </row>
    <row r="1352" spans="3:4">
      <c r="C1352" s="14"/>
      <c r="D1352" s="14"/>
    </row>
    <row r="1353" spans="3:4">
      <c r="C1353" s="14"/>
      <c r="D1353" s="14"/>
    </row>
    <row r="1354" spans="3:4">
      <c r="C1354" s="14"/>
      <c r="D1354" s="14"/>
    </row>
    <row r="1355" spans="3:4">
      <c r="C1355" s="14"/>
      <c r="D1355" s="14"/>
    </row>
    <row r="1356" spans="3:4">
      <c r="C1356" s="14"/>
      <c r="D1356" s="14"/>
    </row>
    <row r="1357" spans="3:4">
      <c r="C1357" s="14"/>
      <c r="D1357" s="14"/>
    </row>
    <row r="1358" spans="3:4">
      <c r="C1358" s="14"/>
      <c r="D1358" s="14"/>
    </row>
    <row r="1359" spans="3:4">
      <c r="C1359" s="14"/>
      <c r="D1359" s="14"/>
    </row>
    <row r="1360" spans="3:4">
      <c r="C1360" s="14"/>
      <c r="D1360" s="14"/>
    </row>
    <row r="1361" spans="3:4">
      <c r="C1361" s="14"/>
      <c r="D1361" s="14"/>
    </row>
    <row r="1362" spans="3:4">
      <c r="C1362" s="14"/>
      <c r="D1362" s="14"/>
    </row>
    <row r="1363" spans="3:4">
      <c r="C1363" s="14"/>
      <c r="D1363" s="14"/>
    </row>
    <row r="1364" spans="3:4">
      <c r="C1364" s="14"/>
      <c r="D1364" s="14"/>
    </row>
    <row r="1365" spans="3:4">
      <c r="C1365" s="14"/>
      <c r="D1365" s="14"/>
    </row>
    <row r="1366" spans="3:4">
      <c r="C1366" s="14"/>
      <c r="D1366" s="14"/>
    </row>
    <row r="1367" spans="3:4">
      <c r="C1367" s="14"/>
      <c r="D1367" s="14"/>
    </row>
    <row r="1368" spans="3:4">
      <c r="C1368" s="14"/>
      <c r="D1368" s="14"/>
    </row>
    <row r="1369" spans="3:4">
      <c r="C1369" s="14"/>
      <c r="D1369" s="14"/>
    </row>
    <row r="1370" spans="3:4">
      <c r="C1370" s="14"/>
      <c r="D1370" s="14"/>
    </row>
    <row r="1371" spans="3:4">
      <c r="C1371" s="14"/>
      <c r="D1371" s="14"/>
    </row>
    <row r="1372" spans="3:4">
      <c r="C1372" s="14"/>
      <c r="D1372" s="14"/>
    </row>
    <row r="1373" spans="3:4">
      <c r="C1373" s="14"/>
      <c r="D1373" s="14"/>
    </row>
    <row r="1374" spans="3:4">
      <c r="C1374" s="14"/>
      <c r="D1374" s="14"/>
    </row>
    <row r="1375" spans="3:4">
      <c r="C1375" s="14"/>
      <c r="D1375" s="14"/>
    </row>
    <row r="1376" spans="3:4">
      <c r="C1376" s="14"/>
      <c r="D1376" s="14"/>
    </row>
    <row r="1377" spans="3:4">
      <c r="C1377" s="14"/>
      <c r="D1377" s="14"/>
    </row>
    <row r="1378" spans="3:4">
      <c r="C1378" s="14"/>
      <c r="D1378" s="14"/>
    </row>
    <row r="1379" spans="3:4">
      <c r="C1379" s="14"/>
      <c r="D1379" s="14"/>
    </row>
    <row r="1380" spans="3:4">
      <c r="C1380" s="14"/>
      <c r="D1380" s="14"/>
    </row>
    <row r="1381" spans="3:4">
      <c r="C1381" s="14"/>
      <c r="D1381" s="14"/>
    </row>
    <row r="1382" spans="3:4">
      <c r="C1382" s="14"/>
      <c r="D1382" s="14"/>
    </row>
    <row r="1383" spans="3:4">
      <c r="C1383" s="14"/>
      <c r="D1383" s="14"/>
    </row>
    <row r="1384" spans="3:4">
      <c r="C1384" s="14"/>
      <c r="D1384" s="14"/>
    </row>
    <row r="1385" spans="3:4">
      <c r="C1385" s="14"/>
      <c r="D1385" s="14"/>
    </row>
    <row r="1386" spans="3:4">
      <c r="C1386" s="14"/>
      <c r="D1386" s="14"/>
    </row>
    <row r="1387" spans="3:4">
      <c r="C1387" s="14"/>
      <c r="D1387" s="14"/>
    </row>
    <row r="1388" spans="3:4">
      <c r="C1388" s="14"/>
      <c r="D1388" s="14"/>
    </row>
    <row r="1389" spans="3:4">
      <c r="C1389" s="14"/>
      <c r="D1389" s="14"/>
    </row>
    <row r="1390" spans="3:4">
      <c r="C1390" s="14"/>
      <c r="D1390" s="14"/>
    </row>
    <row r="1391" spans="3:4">
      <c r="C1391" s="14"/>
      <c r="D1391" s="14"/>
    </row>
    <row r="1392" spans="3:4">
      <c r="C1392" s="14"/>
      <c r="D1392" s="14"/>
    </row>
    <row r="1393" spans="3:4">
      <c r="C1393" s="14"/>
      <c r="D1393" s="14"/>
    </row>
    <row r="1394" spans="3:4">
      <c r="C1394" s="14"/>
      <c r="D1394" s="14"/>
    </row>
    <row r="1395" spans="3:4">
      <c r="C1395" s="14"/>
      <c r="D1395" s="14"/>
    </row>
    <row r="1396" spans="3:4">
      <c r="C1396" s="14"/>
      <c r="D1396" s="14"/>
    </row>
    <row r="1397" spans="3:4">
      <c r="C1397" s="14"/>
      <c r="D1397" s="14"/>
    </row>
    <row r="1398" spans="3:4">
      <c r="C1398" s="14"/>
      <c r="D1398" s="14"/>
    </row>
    <row r="1399" spans="3:4">
      <c r="C1399" s="14"/>
      <c r="D1399" s="14"/>
    </row>
    <row r="1400" spans="3:4">
      <c r="C1400" s="14"/>
      <c r="D1400" s="14"/>
    </row>
    <row r="1401" spans="3:4">
      <c r="C1401" s="14"/>
      <c r="D1401" s="14"/>
    </row>
    <row r="1402" spans="3:4">
      <c r="C1402" s="14"/>
      <c r="D1402" s="14"/>
    </row>
    <row r="1403" spans="3:4">
      <c r="C1403" s="14"/>
      <c r="D1403" s="14"/>
    </row>
    <row r="1404" spans="3:4">
      <c r="C1404" s="14"/>
      <c r="D1404" s="14"/>
    </row>
    <row r="1405" spans="3:4">
      <c r="C1405" s="14"/>
      <c r="D1405" s="14"/>
    </row>
    <row r="1406" spans="3:4">
      <c r="C1406" s="14"/>
      <c r="D1406" s="14"/>
    </row>
    <row r="1407" spans="3:4">
      <c r="C1407" s="14"/>
      <c r="D1407" s="14"/>
    </row>
    <row r="1408" spans="3:4">
      <c r="C1408" s="14"/>
      <c r="D1408" s="14"/>
    </row>
    <row r="1409" spans="3:4">
      <c r="C1409" s="14"/>
      <c r="D1409" s="14"/>
    </row>
    <row r="1410" spans="3:4">
      <c r="C1410" s="14"/>
      <c r="D1410" s="14"/>
    </row>
    <row r="1411" spans="3:4">
      <c r="C1411" s="14"/>
      <c r="D1411" s="14"/>
    </row>
    <row r="1412" spans="3:4">
      <c r="C1412" s="14"/>
      <c r="D1412" s="14"/>
    </row>
    <row r="1413" spans="3:4">
      <c r="C1413" s="14"/>
      <c r="D1413" s="14"/>
    </row>
    <row r="1414" spans="3:4">
      <c r="C1414" s="14"/>
      <c r="D1414" s="14"/>
    </row>
    <row r="1415" spans="3:4">
      <c r="C1415" s="14"/>
      <c r="D1415" s="14"/>
    </row>
    <row r="1416" spans="3:4">
      <c r="C1416" s="14"/>
      <c r="D1416" s="14"/>
    </row>
    <row r="1417" spans="3:4">
      <c r="C1417" s="14"/>
      <c r="D1417" s="14"/>
    </row>
    <row r="1418" spans="3:4">
      <c r="C1418" s="14"/>
      <c r="D1418" s="14"/>
    </row>
    <row r="1419" spans="3:4">
      <c r="C1419" s="14"/>
      <c r="D1419" s="14"/>
    </row>
    <row r="1420" spans="3:4">
      <c r="C1420" s="14"/>
      <c r="D1420" s="14"/>
    </row>
    <row r="1421" spans="3:4">
      <c r="C1421" s="14"/>
      <c r="D1421" s="14"/>
    </row>
    <row r="1422" spans="3:4">
      <c r="C1422" s="14"/>
      <c r="D1422" s="14"/>
    </row>
    <row r="1423" spans="3:4">
      <c r="C1423" s="14"/>
      <c r="D1423" s="14"/>
    </row>
    <row r="1424" spans="3:4">
      <c r="C1424" s="14"/>
      <c r="D1424" s="14"/>
    </row>
    <row r="1425" spans="3:4">
      <c r="C1425" s="14"/>
      <c r="D1425" s="14"/>
    </row>
    <row r="1426" spans="3:4">
      <c r="C1426" s="14"/>
      <c r="D1426" s="14"/>
    </row>
    <row r="1427" spans="3:4">
      <c r="C1427" s="14"/>
      <c r="D1427" s="14"/>
    </row>
    <row r="1428" spans="3:4">
      <c r="C1428" s="14"/>
      <c r="D1428" s="14"/>
    </row>
    <row r="1429" spans="3:4">
      <c r="C1429" s="14"/>
      <c r="D1429" s="14"/>
    </row>
    <row r="1430" spans="3:4">
      <c r="C1430" s="14"/>
      <c r="D1430" s="14"/>
    </row>
    <row r="1431" spans="3:4">
      <c r="C1431" s="14"/>
      <c r="D1431" s="14"/>
    </row>
    <row r="1432" spans="3:4">
      <c r="C1432" s="14"/>
      <c r="D1432" s="14"/>
    </row>
    <row r="1433" spans="3:4">
      <c r="C1433" s="14"/>
      <c r="D1433" s="14"/>
    </row>
    <row r="1434" spans="3:4">
      <c r="C1434" s="14"/>
      <c r="D1434" s="14"/>
    </row>
    <row r="1435" spans="3:4">
      <c r="C1435" s="14"/>
      <c r="D1435" s="14"/>
    </row>
    <row r="1436" spans="3:4">
      <c r="C1436" s="14"/>
      <c r="D1436" s="14"/>
    </row>
    <row r="1437" spans="3:4">
      <c r="C1437" s="14"/>
      <c r="D1437" s="14"/>
    </row>
    <row r="1438" spans="3:4">
      <c r="C1438" s="14"/>
      <c r="D1438" s="14"/>
    </row>
    <row r="1439" spans="3:4">
      <c r="C1439" s="14"/>
      <c r="D1439" s="14"/>
    </row>
    <row r="1440" spans="3:4">
      <c r="C1440" s="14"/>
      <c r="D1440" s="14"/>
    </row>
    <row r="1441" spans="3:4">
      <c r="C1441" s="14"/>
      <c r="D1441" s="14"/>
    </row>
    <row r="1442" spans="3:4">
      <c r="C1442" s="14"/>
      <c r="D1442" s="14"/>
    </row>
    <row r="1443" spans="3:4">
      <c r="C1443" s="14"/>
      <c r="D1443" s="14"/>
    </row>
    <row r="1444" spans="3:4">
      <c r="C1444" s="14"/>
      <c r="D1444" s="14"/>
    </row>
    <row r="1445" spans="3:4">
      <c r="C1445" s="14"/>
      <c r="D1445" s="14"/>
    </row>
    <row r="1446" spans="3:4">
      <c r="C1446" s="14"/>
      <c r="D1446" s="14"/>
    </row>
    <row r="1447" spans="3:4">
      <c r="C1447" s="14"/>
      <c r="D1447" s="14"/>
    </row>
    <row r="1448" spans="3:4">
      <c r="C1448" s="14"/>
      <c r="D1448" s="14"/>
    </row>
    <row r="1449" spans="3:4">
      <c r="C1449" s="14"/>
      <c r="D1449" s="14"/>
    </row>
    <row r="1450" spans="3:4">
      <c r="C1450" s="14"/>
      <c r="D1450" s="14"/>
    </row>
    <row r="1451" spans="3:4">
      <c r="C1451" s="14"/>
      <c r="D1451" s="14"/>
    </row>
    <row r="1452" spans="3:4">
      <c r="C1452" s="14"/>
      <c r="D1452" s="14"/>
    </row>
    <row r="1453" spans="3:4">
      <c r="C1453" s="14"/>
      <c r="D1453" s="14"/>
    </row>
    <row r="1454" spans="3:4">
      <c r="C1454" s="14"/>
      <c r="D1454" s="14"/>
    </row>
    <row r="1455" spans="3:4">
      <c r="C1455" s="14"/>
      <c r="D1455" s="14"/>
    </row>
    <row r="1456" spans="3:4">
      <c r="C1456" s="14"/>
      <c r="D1456" s="14"/>
    </row>
    <row r="1457" spans="3:4">
      <c r="C1457" s="14"/>
      <c r="D1457" s="14"/>
    </row>
    <row r="1458" spans="3:4">
      <c r="C1458" s="14"/>
      <c r="D1458" s="14"/>
    </row>
    <row r="1459" spans="3:4">
      <c r="C1459" s="14"/>
      <c r="D1459" s="14"/>
    </row>
    <row r="1460" spans="3:4">
      <c r="C1460" s="14"/>
      <c r="D1460" s="14"/>
    </row>
    <row r="1461" spans="3:4">
      <c r="C1461" s="14"/>
      <c r="D1461" s="14"/>
    </row>
    <row r="1462" spans="3:4">
      <c r="C1462" s="14"/>
      <c r="D1462" s="14"/>
    </row>
    <row r="1463" spans="3:4">
      <c r="C1463" s="14"/>
      <c r="D1463" s="14"/>
    </row>
    <row r="1464" spans="3:4">
      <c r="C1464" s="14"/>
      <c r="D1464" s="14"/>
    </row>
    <row r="1465" spans="3:4">
      <c r="C1465" s="14"/>
      <c r="D1465" s="14"/>
    </row>
    <row r="1466" spans="3:4">
      <c r="C1466" s="14"/>
      <c r="D1466" s="14"/>
    </row>
    <row r="1467" spans="3:4">
      <c r="C1467" s="14"/>
      <c r="D1467" s="14"/>
    </row>
    <row r="1468" spans="3:4">
      <c r="C1468" s="14"/>
      <c r="D1468" s="14"/>
    </row>
    <row r="1469" spans="3:4">
      <c r="C1469" s="14"/>
      <c r="D1469" s="14"/>
    </row>
    <row r="1470" spans="3:4">
      <c r="C1470" s="14"/>
      <c r="D1470" s="14"/>
    </row>
    <row r="1471" spans="3:4">
      <c r="C1471" s="14"/>
      <c r="D1471" s="14"/>
    </row>
    <row r="1472" spans="3:4">
      <c r="C1472" s="14"/>
      <c r="D1472" s="14"/>
    </row>
    <row r="1473" spans="3:4">
      <c r="C1473" s="14"/>
      <c r="D1473" s="14"/>
    </row>
    <row r="1474" spans="3:4">
      <c r="C1474" s="14"/>
      <c r="D1474" s="14"/>
    </row>
    <row r="1475" spans="3:4">
      <c r="C1475" s="14"/>
      <c r="D1475" s="14"/>
    </row>
    <row r="1476" spans="3:4">
      <c r="C1476" s="14"/>
      <c r="D1476" s="14"/>
    </row>
    <row r="1477" spans="3:4">
      <c r="C1477" s="14"/>
      <c r="D1477" s="14"/>
    </row>
    <row r="1478" spans="3:4">
      <c r="C1478" s="14"/>
      <c r="D1478" s="14"/>
    </row>
    <row r="1479" spans="3:4">
      <c r="C1479" s="14"/>
      <c r="D1479" s="14"/>
    </row>
    <row r="1480" spans="3:4">
      <c r="C1480" s="14"/>
      <c r="D1480" s="14"/>
    </row>
    <row r="1481" spans="3:4">
      <c r="C1481" s="14"/>
      <c r="D1481" s="14"/>
    </row>
    <row r="1482" spans="3:4">
      <c r="C1482" s="14"/>
      <c r="D1482" s="14"/>
    </row>
    <row r="1483" spans="3:4">
      <c r="C1483" s="14"/>
      <c r="D1483" s="14"/>
    </row>
    <row r="1484" spans="3:4">
      <c r="C1484" s="14"/>
      <c r="D1484" s="14"/>
    </row>
    <row r="1485" spans="3:4">
      <c r="C1485" s="14"/>
      <c r="D1485" s="14"/>
    </row>
    <row r="1486" spans="3:4">
      <c r="C1486" s="14"/>
      <c r="D1486" s="14"/>
    </row>
    <row r="1487" spans="3:4">
      <c r="C1487" s="14"/>
      <c r="D1487" s="14"/>
    </row>
    <row r="1488" spans="3:4">
      <c r="C1488" s="14"/>
      <c r="D1488" s="14"/>
    </row>
    <row r="1489" spans="3:4">
      <c r="C1489" s="14"/>
      <c r="D1489" s="14"/>
    </row>
    <row r="1490" spans="3:4">
      <c r="C1490" s="14"/>
      <c r="D1490" s="14"/>
    </row>
    <row r="1491" spans="3:4">
      <c r="C1491" s="14"/>
      <c r="D1491" s="14"/>
    </row>
    <row r="1492" spans="3:4">
      <c r="C1492" s="14"/>
      <c r="D1492" s="14"/>
    </row>
    <row r="1493" spans="3:4">
      <c r="C1493" s="14"/>
      <c r="D1493" s="14"/>
    </row>
    <row r="1494" spans="3:4">
      <c r="C1494" s="14"/>
      <c r="D1494" s="14"/>
    </row>
    <row r="1495" spans="3:4">
      <c r="C1495" s="14"/>
      <c r="D1495" s="14"/>
    </row>
    <row r="1496" spans="3:4">
      <c r="C1496" s="14"/>
      <c r="D1496" s="14"/>
    </row>
    <row r="1497" spans="3:4">
      <c r="C1497" s="14"/>
      <c r="D1497" s="14"/>
    </row>
    <row r="1498" spans="3:4">
      <c r="C1498" s="14"/>
      <c r="D1498" s="14"/>
    </row>
    <row r="1499" spans="3:4">
      <c r="C1499" s="14"/>
      <c r="D1499" s="14"/>
    </row>
    <row r="1500" spans="3:4">
      <c r="C1500" s="14"/>
      <c r="D1500" s="14"/>
    </row>
    <row r="1501" spans="3:4">
      <c r="C1501" s="14"/>
      <c r="D1501" s="14"/>
    </row>
    <row r="1502" spans="3:4">
      <c r="C1502" s="14"/>
      <c r="D1502" s="14"/>
    </row>
    <row r="1503" spans="3:4">
      <c r="C1503" s="14"/>
      <c r="D1503" s="14"/>
    </row>
    <row r="1504" spans="3:4">
      <c r="C1504" s="14"/>
      <c r="D1504" s="14"/>
    </row>
    <row r="1505" spans="3:4">
      <c r="C1505" s="14"/>
      <c r="D1505" s="14"/>
    </row>
    <row r="1506" spans="3:4">
      <c r="C1506" s="14"/>
      <c r="D1506" s="14"/>
    </row>
    <row r="1507" spans="3:4">
      <c r="C1507" s="14"/>
      <c r="D1507" s="14"/>
    </row>
    <row r="1508" spans="3:4">
      <c r="C1508" s="14"/>
      <c r="D1508" s="14"/>
    </row>
    <row r="1509" spans="3:4">
      <c r="C1509" s="14"/>
      <c r="D1509" s="14"/>
    </row>
    <row r="1510" spans="3:4">
      <c r="C1510" s="14"/>
      <c r="D1510" s="14"/>
    </row>
    <row r="1511" spans="3:4">
      <c r="C1511" s="14"/>
      <c r="D1511" s="14"/>
    </row>
    <row r="1512" spans="3:4">
      <c r="C1512" s="14"/>
      <c r="D1512" s="14"/>
    </row>
    <row r="1513" spans="3:4">
      <c r="C1513" s="14"/>
      <c r="D1513" s="14"/>
    </row>
    <row r="1514" spans="3:4">
      <c r="C1514" s="14"/>
      <c r="D1514" s="14"/>
    </row>
    <row r="1515" spans="3:4">
      <c r="C1515" s="14"/>
      <c r="D1515" s="14"/>
    </row>
    <row r="1516" spans="3:4">
      <c r="C1516" s="14"/>
      <c r="D1516" s="14"/>
    </row>
    <row r="1517" spans="3:4">
      <c r="C1517" s="14"/>
      <c r="D1517" s="14"/>
    </row>
    <row r="1518" spans="3:4">
      <c r="C1518" s="14"/>
      <c r="D1518" s="14"/>
    </row>
    <row r="1519" spans="3:4">
      <c r="C1519" s="14"/>
      <c r="D1519" s="14"/>
    </row>
    <row r="1520" spans="3:4">
      <c r="C1520" s="14"/>
      <c r="D1520" s="14"/>
    </row>
    <row r="1521" spans="3:4">
      <c r="C1521" s="14"/>
      <c r="D1521" s="14"/>
    </row>
    <row r="1522" spans="3:4">
      <c r="C1522" s="14"/>
      <c r="D1522" s="14"/>
    </row>
    <row r="1523" spans="3:4">
      <c r="C1523" s="14"/>
      <c r="D1523" s="14"/>
    </row>
    <row r="1524" spans="3:4">
      <c r="C1524" s="14"/>
      <c r="D1524" s="14"/>
    </row>
    <row r="1525" spans="3:4">
      <c r="C1525" s="14"/>
      <c r="D1525" s="14"/>
    </row>
    <row r="1526" spans="3:4">
      <c r="C1526" s="14"/>
      <c r="D1526" s="14"/>
    </row>
    <row r="1527" spans="3:4">
      <c r="C1527" s="14"/>
      <c r="D1527" s="14"/>
    </row>
    <row r="1528" spans="3:4">
      <c r="C1528" s="14"/>
      <c r="D1528" s="14"/>
    </row>
    <row r="1529" spans="3:4">
      <c r="C1529" s="14"/>
      <c r="D1529" s="14"/>
    </row>
    <row r="1530" spans="3:4">
      <c r="C1530" s="14"/>
      <c r="D1530" s="14"/>
    </row>
    <row r="1531" spans="3:4">
      <c r="C1531" s="14"/>
      <c r="D1531" s="14"/>
    </row>
    <row r="1532" spans="3:4">
      <c r="C1532" s="14"/>
      <c r="D1532" s="14"/>
    </row>
    <row r="1533" spans="3:4">
      <c r="C1533" s="14"/>
      <c r="D1533" s="14"/>
    </row>
    <row r="1534" spans="3:4">
      <c r="C1534" s="14"/>
      <c r="D1534" s="14"/>
    </row>
    <row r="1535" spans="3:4">
      <c r="C1535" s="14"/>
      <c r="D1535" s="14"/>
    </row>
    <row r="1536" spans="3:4">
      <c r="C1536" s="14"/>
      <c r="D1536" s="14"/>
    </row>
    <row r="1537" spans="3:4">
      <c r="C1537" s="14"/>
      <c r="D1537" s="14"/>
    </row>
    <row r="1538" spans="3:4">
      <c r="C1538" s="14"/>
      <c r="D1538" s="14"/>
    </row>
    <row r="1539" spans="3:4">
      <c r="C1539" s="14"/>
      <c r="D1539" s="14"/>
    </row>
    <row r="1540" spans="3:4">
      <c r="C1540" s="14"/>
      <c r="D1540" s="14"/>
    </row>
    <row r="1541" spans="3:4">
      <c r="C1541" s="14"/>
      <c r="D1541" s="14"/>
    </row>
    <row r="1542" spans="3:4">
      <c r="C1542" s="14"/>
      <c r="D1542" s="14"/>
    </row>
    <row r="1543" spans="3:4">
      <c r="C1543" s="14"/>
      <c r="D1543" s="14"/>
    </row>
    <row r="1544" spans="3:4">
      <c r="C1544" s="14"/>
      <c r="D1544" s="14"/>
    </row>
    <row r="1545" spans="3:4">
      <c r="C1545" s="14"/>
      <c r="D1545" s="14"/>
    </row>
    <row r="1546" spans="3:4">
      <c r="C1546" s="14"/>
      <c r="D1546" s="14"/>
    </row>
    <row r="1547" spans="3:4">
      <c r="C1547" s="14"/>
      <c r="D1547" s="14"/>
    </row>
    <row r="1548" spans="3:4">
      <c r="C1548" s="14"/>
      <c r="D1548" s="14"/>
    </row>
    <row r="1549" spans="3:4">
      <c r="C1549" s="14"/>
      <c r="D1549" s="14"/>
    </row>
    <row r="1550" spans="3:4">
      <c r="C1550" s="14"/>
      <c r="D1550" s="14"/>
    </row>
    <row r="1551" spans="3:4">
      <c r="C1551" s="14"/>
      <c r="D1551" s="14"/>
    </row>
    <row r="1552" spans="3:4">
      <c r="C1552" s="14"/>
      <c r="D1552" s="14"/>
    </row>
    <row r="1553" spans="3:4">
      <c r="C1553" s="14"/>
      <c r="D1553" s="14"/>
    </row>
    <row r="1554" spans="3:4">
      <c r="C1554" s="14"/>
      <c r="D1554" s="14"/>
    </row>
    <row r="1555" spans="3:4">
      <c r="C1555" s="14"/>
      <c r="D1555" s="14"/>
    </row>
    <row r="1556" spans="3:4">
      <c r="C1556" s="14"/>
      <c r="D1556" s="14"/>
    </row>
    <row r="1557" spans="3:4">
      <c r="C1557" s="14"/>
      <c r="D1557" s="14"/>
    </row>
    <row r="1558" spans="3:4">
      <c r="C1558" s="14"/>
      <c r="D1558" s="14"/>
    </row>
    <row r="1559" spans="3:4">
      <c r="C1559" s="14"/>
      <c r="D1559" s="14"/>
    </row>
    <row r="1560" spans="3:4">
      <c r="C1560" s="14"/>
      <c r="D1560" s="14"/>
    </row>
    <row r="1561" spans="3:4">
      <c r="C1561" s="14"/>
      <c r="D1561" s="14"/>
    </row>
    <row r="1562" spans="3:4">
      <c r="C1562" s="14"/>
      <c r="D1562" s="14"/>
    </row>
    <row r="1563" spans="3:4">
      <c r="C1563" s="14"/>
      <c r="D1563" s="14"/>
    </row>
    <row r="1564" spans="3:4">
      <c r="C1564" s="14"/>
      <c r="D1564" s="14"/>
    </row>
    <row r="1565" spans="3:4">
      <c r="C1565" s="14"/>
      <c r="D1565" s="14"/>
    </row>
    <row r="1566" spans="3:4">
      <c r="C1566" s="14"/>
      <c r="D1566" s="14"/>
    </row>
    <row r="1567" spans="3:4">
      <c r="C1567" s="14"/>
      <c r="D1567" s="14"/>
    </row>
    <row r="1568" spans="3:4">
      <c r="C1568" s="14"/>
      <c r="D1568" s="14"/>
    </row>
    <row r="1569" spans="3:4">
      <c r="C1569" s="14"/>
      <c r="D1569" s="14"/>
    </row>
    <row r="1570" spans="3:4">
      <c r="C1570" s="14"/>
      <c r="D1570" s="14"/>
    </row>
    <row r="1571" spans="3:4">
      <c r="C1571" s="14"/>
      <c r="D1571" s="14"/>
    </row>
    <row r="1572" spans="3:4">
      <c r="C1572" s="14"/>
      <c r="D1572" s="14"/>
    </row>
    <row r="1573" spans="3:4">
      <c r="C1573" s="14"/>
      <c r="D1573" s="14"/>
    </row>
    <row r="1574" spans="3:4">
      <c r="C1574" s="14"/>
      <c r="D1574" s="14"/>
    </row>
    <row r="1575" spans="3:4">
      <c r="C1575" s="14"/>
      <c r="D1575" s="14"/>
    </row>
    <row r="1576" spans="3:4">
      <c r="C1576" s="14"/>
      <c r="D1576" s="14"/>
    </row>
    <row r="1577" spans="3:4">
      <c r="C1577" s="14"/>
      <c r="D1577" s="14"/>
    </row>
    <row r="1578" spans="3:4">
      <c r="C1578" s="14"/>
      <c r="D1578" s="14"/>
    </row>
    <row r="1579" spans="3:4">
      <c r="C1579" s="14"/>
      <c r="D1579" s="14"/>
    </row>
    <row r="1580" spans="3:4">
      <c r="C1580" s="14"/>
      <c r="D1580" s="14"/>
    </row>
    <row r="1581" spans="3:4">
      <c r="C1581" s="14"/>
      <c r="D1581" s="14"/>
    </row>
    <row r="1582" spans="3:4">
      <c r="C1582" s="14"/>
      <c r="D1582" s="14"/>
    </row>
    <row r="1583" spans="3:4">
      <c r="C1583" s="14"/>
      <c r="D1583" s="14"/>
    </row>
    <row r="1584" spans="3:4">
      <c r="C1584" s="14"/>
      <c r="D1584" s="14"/>
    </row>
    <row r="1585" spans="3:4">
      <c r="C1585" s="14"/>
      <c r="D1585" s="14"/>
    </row>
    <row r="1586" spans="3:4">
      <c r="C1586" s="14"/>
      <c r="D1586" s="14"/>
    </row>
    <row r="1587" spans="3:4">
      <c r="C1587" s="14"/>
      <c r="D1587" s="14"/>
    </row>
    <row r="1588" spans="3:4">
      <c r="C1588" s="14"/>
      <c r="D1588" s="14"/>
    </row>
    <row r="1589" spans="3:4">
      <c r="C1589" s="14"/>
      <c r="D1589" s="14"/>
    </row>
    <row r="1590" spans="3:4">
      <c r="C1590" s="14"/>
      <c r="D1590" s="14"/>
    </row>
    <row r="1591" spans="3:4">
      <c r="C1591" s="14"/>
      <c r="D1591" s="14"/>
    </row>
    <row r="1592" spans="3:4">
      <c r="C1592" s="14"/>
      <c r="D1592" s="14"/>
    </row>
    <row r="1593" spans="3:4">
      <c r="C1593" s="14"/>
      <c r="D1593" s="14"/>
    </row>
    <row r="1594" spans="3:4">
      <c r="C1594" s="14"/>
      <c r="D1594" s="14"/>
    </row>
    <row r="1595" spans="3:4">
      <c r="C1595" s="14"/>
      <c r="D1595" s="14"/>
    </row>
    <row r="1596" spans="3:4">
      <c r="C1596" s="14"/>
      <c r="D1596" s="14"/>
    </row>
    <row r="1597" spans="3:4">
      <c r="C1597" s="14"/>
      <c r="D1597" s="14"/>
    </row>
    <row r="1598" spans="3:4">
      <c r="C1598" s="14"/>
      <c r="D1598" s="14"/>
    </row>
    <row r="1599" spans="3:4">
      <c r="C1599" s="14"/>
      <c r="D1599" s="14"/>
    </row>
    <row r="1600" spans="3:4">
      <c r="C1600" s="14"/>
      <c r="D1600" s="14"/>
    </row>
    <row r="1601" spans="3:4">
      <c r="C1601" s="14"/>
      <c r="D1601" s="14"/>
    </row>
    <row r="1602" spans="3:4">
      <c r="C1602" s="14"/>
      <c r="D1602" s="14"/>
    </row>
    <row r="1603" spans="3:4">
      <c r="C1603" s="14"/>
      <c r="D1603" s="14"/>
    </row>
    <row r="1604" spans="3:4">
      <c r="C1604" s="14"/>
      <c r="D1604" s="14"/>
    </row>
    <row r="1605" spans="3:4">
      <c r="C1605" s="14"/>
      <c r="D1605" s="14"/>
    </row>
    <row r="1606" spans="3:4">
      <c r="C1606" s="14"/>
      <c r="D1606" s="14"/>
    </row>
    <row r="1607" spans="3:4">
      <c r="C1607" s="14"/>
      <c r="D1607" s="14"/>
    </row>
    <row r="1608" spans="3:4">
      <c r="C1608" s="14"/>
      <c r="D1608" s="14"/>
    </row>
    <row r="1609" spans="3:4">
      <c r="C1609" s="14"/>
      <c r="D1609" s="14"/>
    </row>
    <row r="1610" spans="3:4">
      <c r="C1610" s="14"/>
      <c r="D1610" s="14"/>
    </row>
    <row r="1611" spans="3:4">
      <c r="C1611" s="14"/>
      <c r="D1611" s="14"/>
    </row>
    <row r="1612" spans="3:4">
      <c r="C1612" s="14"/>
      <c r="D1612" s="14"/>
    </row>
    <row r="1613" spans="3:4">
      <c r="C1613" s="14"/>
      <c r="D1613" s="14"/>
    </row>
    <row r="1614" spans="3:4">
      <c r="C1614" s="14"/>
      <c r="D1614" s="14"/>
    </row>
    <row r="1615" spans="3:4">
      <c r="C1615" s="14"/>
      <c r="D1615" s="14"/>
    </row>
    <row r="1616" spans="3:4">
      <c r="C1616" s="14"/>
      <c r="D1616" s="14"/>
    </row>
    <row r="1617" spans="3:4">
      <c r="C1617" s="14"/>
      <c r="D1617" s="14"/>
    </row>
    <row r="1618" spans="3:4">
      <c r="C1618" s="14"/>
      <c r="D1618" s="14"/>
    </row>
    <row r="1619" spans="3:4">
      <c r="C1619" s="14"/>
      <c r="D1619" s="14"/>
    </row>
    <row r="1620" spans="3:4">
      <c r="C1620" s="14"/>
      <c r="D1620" s="14"/>
    </row>
    <row r="1621" spans="3:4">
      <c r="C1621" s="14"/>
      <c r="D1621" s="14"/>
    </row>
    <row r="1622" spans="3:4">
      <c r="C1622" s="14"/>
      <c r="D1622" s="14"/>
    </row>
    <row r="1623" spans="3:4">
      <c r="C1623" s="14"/>
      <c r="D1623" s="14"/>
    </row>
    <row r="1624" spans="3:4">
      <c r="C1624" s="14"/>
      <c r="D1624" s="14"/>
    </row>
    <row r="1625" spans="3:4">
      <c r="C1625" s="14"/>
      <c r="D1625" s="14"/>
    </row>
    <row r="1626" spans="3:4">
      <c r="C1626" s="14"/>
      <c r="D1626" s="14"/>
    </row>
    <row r="1627" spans="3:4">
      <c r="C1627" s="14"/>
      <c r="D1627" s="14"/>
    </row>
    <row r="1628" spans="3:4">
      <c r="C1628" s="14"/>
      <c r="D1628" s="14"/>
    </row>
    <row r="1629" spans="3:4">
      <c r="C1629" s="14"/>
      <c r="D1629" s="14"/>
    </row>
    <row r="1630" spans="3:4">
      <c r="C1630" s="14"/>
      <c r="D1630" s="14"/>
    </row>
    <row r="1631" spans="3:4">
      <c r="C1631" s="14"/>
      <c r="D1631" s="14"/>
    </row>
    <row r="1632" spans="3:4">
      <c r="C1632" s="14"/>
      <c r="D1632" s="14"/>
    </row>
    <row r="1633" spans="3:4">
      <c r="C1633" s="14"/>
      <c r="D1633" s="14"/>
    </row>
    <row r="1634" spans="3:4">
      <c r="C1634" s="14"/>
      <c r="D1634" s="14"/>
    </row>
    <row r="1635" spans="3:4">
      <c r="C1635" s="14"/>
      <c r="D1635" s="14"/>
    </row>
    <row r="1636" spans="3:4">
      <c r="C1636" s="14"/>
      <c r="D1636" s="14"/>
    </row>
    <row r="1637" spans="3:4">
      <c r="C1637" s="14"/>
      <c r="D1637" s="14"/>
    </row>
    <row r="1638" spans="3:4">
      <c r="C1638" s="14"/>
      <c r="D1638" s="14"/>
    </row>
    <row r="1639" spans="3:4">
      <c r="C1639" s="14"/>
      <c r="D1639" s="14"/>
    </row>
    <row r="1640" spans="3:4">
      <c r="C1640" s="14"/>
      <c r="D1640" s="14"/>
    </row>
    <row r="1641" spans="3:4">
      <c r="C1641" s="14"/>
      <c r="D1641" s="14"/>
    </row>
    <row r="1642" spans="3:4">
      <c r="C1642" s="14"/>
      <c r="D1642" s="14"/>
    </row>
    <row r="1643" spans="3:4">
      <c r="C1643" s="14"/>
      <c r="D1643" s="14"/>
    </row>
    <row r="1644" spans="3:4">
      <c r="C1644" s="14"/>
      <c r="D1644" s="14"/>
    </row>
    <row r="1645" spans="3:4">
      <c r="C1645" s="14"/>
      <c r="D1645" s="14"/>
    </row>
    <row r="1646" spans="3:4">
      <c r="C1646" s="14"/>
      <c r="D1646" s="14"/>
    </row>
    <row r="1647" spans="3:4">
      <c r="C1647" s="14"/>
      <c r="D1647" s="14"/>
    </row>
    <row r="1648" spans="3:4">
      <c r="C1648" s="14"/>
      <c r="D1648" s="14"/>
    </row>
    <row r="1649" spans="3:4">
      <c r="C1649" s="14"/>
      <c r="D1649" s="14"/>
    </row>
    <row r="1650" spans="3:4">
      <c r="C1650" s="14"/>
      <c r="D1650" s="14"/>
    </row>
    <row r="1651" spans="3:4">
      <c r="C1651" s="14"/>
      <c r="D1651" s="14"/>
    </row>
    <row r="1652" spans="3:4">
      <c r="C1652" s="14"/>
      <c r="D1652" s="14"/>
    </row>
    <row r="1653" spans="3:4">
      <c r="C1653" s="14"/>
      <c r="D1653" s="14"/>
    </row>
    <row r="1654" spans="3:4">
      <c r="C1654" s="14"/>
      <c r="D1654" s="14"/>
    </row>
    <row r="1655" spans="3:4">
      <c r="C1655" s="14"/>
      <c r="D1655" s="14"/>
    </row>
    <row r="1656" spans="3:4">
      <c r="C1656" s="14"/>
      <c r="D1656" s="14"/>
    </row>
    <row r="1657" spans="3:4">
      <c r="C1657" s="14"/>
      <c r="D1657" s="14"/>
    </row>
    <row r="1658" spans="3:4">
      <c r="C1658" s="14"/>
      <c r="D1658" s="14"/>
    </row>
    <row r="1659" spans="3:4">
      <c r="C1659" s="14"/>
      <c r="D1659" s="14"/>
    </row>
    <row r="1660" spans="3:4">
      <c r="C1660" s="14"/>
      <c r="D1660" s="14"/>
    </row>
    <row r="1661" spans="3:4">
      <c r="C1661" s="14"/>
      <c r="D1661" s="14"/>
    </row>
    <row r="1662" spans="3:4">
      <c r="C1662" s="14"/>
      <c r="D1662" s="14"/>
    </row>
    <row r="1663" spans="3:4">
      <c r="C1663" s="14"/>
      <c r="D1663" s="14"/>
    </row>
    <row r="1664" spans="3:4">
      <c r="C1664" s="14"/>
      <c r="D1664" s="14"/>
    </row>
    <row r="1665" spans="3:4">
      <c r="C1665" s="14"/>
      <c r="D1665" s="14"/>
    </row>
    <row r="1666" spans="3:4">
      <c r="C1666" s="14"/>
      <c r="D1666" s="14"/>
    </row>
    <row r="1667" spans="3:4">
      <c r="C1667" s="14"/>
      <c r="D1667" s="14"/>
    </row>
    <row r="1668" spans="3:4">
      <c r="C1668" s="14"/>
      <c r="D1668" s="14"/>
    </row>
    <row r="1669" spans="3:4">
      <c r="C1669" s="14"/>
      <c r="D1669" s="14"/>
    </row>
    <row r="1670" spans="3:4">
      <c r="C1670" s="14"/>
      <c r="D1670" s="14"/>
    </row>
    <row r="1671" spans="3:4">
      <c r="C1671" s="14"/>
      <c r="D1671" s="14"/>
    </row>
    <row r="1672" spans="3:4">
      <c r="C1672" s="14"/>
      <c r="D1672" s="14"/>
    </row>
    <row r="1673" spans="3:4">
      <c r="C1673" s="14"/>
      <c r="D1673" s="14"/>
    </row>
    <row r="1674" spans="3:4">
      <c r="C1674" s="14"/>
      <c r="D1674" s="14"/>
    </row>
    <row r="1675" spans="3:4">
      <c r="C1675" s="14"/>
      <c r="D1675" s="14"/>
    </row>
    <row r="1676" spans="3:4">
      <c r="C1676" s="14"/>
      <c r="D1676" s="14"/>
    </row>
    <row r="1677" spans="3:4">
      <c r="C1677" s="14"/>
      <c r="D1677" s="14"/>
    </row>
    <row r="1678" spans="3:4">
      <c r="C1678" s="14"/>
      <c r="D1678" s="14"/>
    </row>
    <row r="1679" spans="3:4">
      <c r="C1679" s="14"/>
      <c r="D1679" s="14"/>
    </row>
    <row r="1680" spans="3:4">
      <c r="C1680" s="14"/>
      <c r="D1680" s="14"/>
    </row>
    <row r="1681" spans="3:4">
      <c r="C1681" s="14"/>
      <c r="D1681" s="14"/>
    </row>
    <row r="1682" spans="3:4">
      <c r="C1682" s="14"/>
      <c r="D1682" s="14"/>
    </row>
    <row r="1683" spans="3:4">
      <c r="C1683" s="14"/>
      <c r="D1683" s="14"/>
    </row>
    <row r="1684" spans="3:4">
      <c r="C1684" s="14"/>
      <c r="D1684" s="14"/>
    </row>
    <row r="1685" spans="3:4">
      <c r="C1685" s="14"/>
      <c r="D1685" s="14"/>
    </row>
    <row r="1686" spans="3:4">
      <c r="C1686" s="14"/>
      <c r="D1686" s="14"/>
    </row>
    <row r="1687" spans="3:4">
      <c r="C1687" s="14"/>
      <c r="D1687" s="14"/>
    </row>
    <row r="1688" spans="3:4">
      <c r="C1688" s="14"/>
      <c r="D1688" s="14"/>
    </row>
    <row r="1689" spans="3:4">
      <c r="C1689" s="14"/>
      <c r="D1689" s="14"/>
    </row>
    <row r="1690" spans="3:4">
      <c r="C1690" s="14"/>
      <c r="D1690" s="14"/>
    </row>
    <row r="1691" spans="3:4">
      <c r="C1691" s="14"/>
      <c r="D1691" s="14"/>
    </row>
    <row r="1692" spans="3:4">
      <c r="C1692" s="14"/>
      <c r="D1692" s="14"/>
    </row>
    <row r="1693" spans="3:4">
      <c r="C1693" s="14"/>
      <c r="D1693" s="14"/>
    </row>
    <row r="1694" spans="3:4">
      <c r="C1694" s="14"/>
      <c r="D1694" s="14"/>
    </row>
    <row r="1695" spans="3:4">
      <c r="C1695" s="14"/>
      <c r="D1695" s="14"/>
    </row>
    <row r="1696" spans="3:4">
      <c r="C1696" s="14"/>
      <c r="D1696" s="14"/>
    </row>
    <row r="1697" spans="3:4">
      <c r="C1697" s="14"/>
      <c r="D1697" s="14"/>
    </row>
    <row r="1698" spans="3:4">
      <c r="C1698" s="14"/>
      <c r="D1698" s="14"/>
    </row>
    <row r="1699" spans="3:4">
      <c r="C1699" s="14"/>
      <c r="D1699" s="14"/>
    </row>
    <row r="1700" spans="3:4">
      <c r="C1700" s="14"/>
      <c r="D1700" s="14"/>
    </row>
    <row r="1701" spans="3:4">
      <c r="C1701" s="14"/>
      <c r="D1701" s="14"/>
    </row>
    <row r="1702" spans="3:4">
      <c r="C1702" s="14"/>
      <c r="D1702" s="14"/>
    </row>
    <row r="1703" spans="3:4">
      <c r="C1703" s="14"/>
      <c r="D1703" s="14"/>
    </row>
    <row r="1704" spans="3:4">
      <c r="C1704" s="14"/>
      <c r="D1704" s="14"/>
    </row>
    <row r="1705" spans="3:4">
      <c r="C1705" s="14"/>
      <c r="D1705" s="14"/>
    </row>
    <row r="1706" spans="3:4">
      <c r="C1706" s="14"/>
      <c r="D1706" s="14"/>
    </row>
    <row r="1707" spans="3:4">
      <c r="C1707" s="14"/>
      <c r="D1707" s="14"/>
    </row>
    <row r="1708" spans="3:4">
      <c r="C1708" s="14"/>
      <c r="D1708" s="14"/>
    </row>
    <row r="1709" spans="3:4">
      <c r="C1709" s="14"/>
      <c r="D1709" s="14"/>
    </row>
    <row r="1710" spans="3:4">
      <c r="C1710" s="14"/>
      <c r="D1710" s="14"/>
    </row>
    <row r="1711" spans="3:4">
      <c r="C1711" s="14"/>
      <c r="D1711" s="14"/>
    </row>
    <row r="1712" spans="3:4">
      <c r="C1712" s="14"/>
      <c r="D1712" s="14"/>
    </row>
    <row r="1713" spans="3:4">
      <c r="C1713" s="14"/>
      <c r="D1713" s="14"/>
    </row>
    <row r="1714" spans="3:4">
      <c r="C1714" s="14"/>
      <c r="D1714" s="14"/>
    </row>
    <row r="1715" spans="3:4">
      <c r="C1715" s="14"/>
      <c r="D1715" s="14"/>
    </row>
    <row r="1716" spans="3:4">
      <c r="C1716" s="14"/>
      <c r="D1716" s="14"/>
    </row>
    <row r="1717" spans="3:4">
      <c r="C1717" s="14"/>
      <c r="D1717" s="14"/>
    </row>
    <row r="1718" spans="3:4">
      <c r="C1718" s="14"/>
      <c r="D1718" s="14"/>
    </row>
    <row r="1719" spans="3:4">
      <c r="C1719" s="14"/>
      <c r="D1719" s="14"/>
    </row>
    <row r="1720" spans="3:4">
      <c r="C1720" s="14"/>
      <c r="D1720" s="14"/>
    </row>
    <row r="1721" spans="3:4">
      <c r="C1721" s="14"/>
      <c r="D1721" s="14"/>
    </row>
    <row r="1722" spans="3:4">
      <c r="C1722" s="14"/>
      <c r="D1722" s="14"/>
    </row>
    <row r="1723" spans="3:4">
      <c r="C1723" s="14"/>
      <c r="D1723" s="14"/>
    </row>
    <row r="1724" spans="3:4">
      <c r="C1724" s="14"/>
      <c r="D1724" s="14"/>
    </row>
    <row r="1725" spans="3:4">
      <c r="C1725" s="14"/>
      <c r="D1725" s="14"/>
    </row>
    <row r="1726" spans="3:4">
      <c r="C1726" s="14"/>
      <c r="D1726" s="14"/>
    </row>
    <row r="1727" spans="3:4">
      <c r="C1727" s="14"/>
      <c r="D1727" s="14"/>
    </row>
    <row r="1728" spans="3:4">
      <c r="C1728" s="14"/>
      <c r="D1728" s="14"/>
    </row>
    <row r="1729" spans="3:4">
      <c r="C1729" s="14"/>
      <c r="D1729" s="14"/>
    </row>
    <row r="1730" spans="3:4">
      <c r="C1730" s="14"/>
      <c r="D1730" s="14"/>
    </row>
    <row r="1731" spans="3:4">
      <c r="C1731" s="14"/>
      <c r="D1731" s="14"/>
    </row>
    <row r="1732" spans="3:4">
      <c r="C1732" s="14"/>
      <c r="D1732" s="14"/>
    </row>
    <row r="1733" spans="3:4">
      <c r="C1733" s="14"/>
      <c r="D1733" s="14"/>
    </row>
    <row r="1734" spans="3:4">
      <c r="C1734" s="14"/>
      <c r="D1734" s="14"/>
    </row>
    <row r="1735" spans="3:4">
      <c r="C1735" s="14"/>
      <c r="D1735" s="14"/>
    </row>
    <row r="1736" spans="3:4">
      <c r="C1736" s="14"/>
      <c r="D1736" s="14"/>
    </row>
    <row r="1737" spans="3:4">
      <c r="C1737" s="14"/>
      <c r="D1737" s="14"/>
    </row>
    <row r="1738" spans="3:4">
      <c r="C1738" s="14"/>
      <c r="D1738" s="14"/>
    </row>
    <row r="1739" spans="3:4">
      <c r="C1739" s="14"/>
      <c r="D1739" s="14"/>
    </row>
    <row r="1740" spans="3:4">
      <c r="C1740" s="14"/>
      <c r="D1740" s="14"/>
    </row>
    <row r="1741" spans="3:4">
      <c r="C1741" s="14"/>
      <c r="D1741" s="14"/>
    </row>
    <row r="1742" spans="3:4">
      <c r="C1742" s="14"/>
      <c r="D1742" s="14"/>
    </row>
    <row r="1743" spans="3:4">
      <c r="C1743" s="14"/>
      <c r="D1743" s="14"/>
    </row>
    <row r="1744" spans="3:4">
      <c r="C1744" s="14"/>
      <c r="D1744" s="14"/>
    </row>
    <row r="1745" spans="3:4">
      <c r="C1745" s="14"/>
      <c r="D1745" s="14"/>
    </row>
    <row r="1746" spans="3:4">
      <c r="C1746" s="14"/>
      <c r="D1746" s="14"/>
    </row>
    <row r="1747" spans="3:4">
      <c r="C1747" s="14"/>
      <c r="D1747" s="14"/>
    </row>
    <row r="1748" spans="3:4">
      <c r="C1748" s="14"/>
      <c r="D1748" s="14"/>
    </row>
    <row r="1749" spans="3:4">
      <c r="C1749" s="14"/>
      <c r="D1749" s="14"/>
    </row>
    <row r="1750" spans="3:4">
      <c r="C1750" s="14"/>
      <c r="D1750" s="14"/>
    </row>
    <row r="1751" spans="3:4">
      <c r="C1751" s="14"/>
      <c r="D1751" s="14"/>
    </row>
    <row r="1752" spans="3:4">
      <c r="C1752" s="14"/>
      <c r="D1752" s="14"/>
    </row>
    <row r="1753" spans="3:4">
      <c r="C1753" s="14"/>
      <c r="D1753" s="14"/>
    </row>
    <row r="1754" spans="3:4">
      <c r="C1754" s="14"/>
      <c r="D1754" s="14"/>
    </row>
    <row r="1755" spans="3:4">
      <c r="C1755" s="14"/>
      <c r="D1755" s="14"/>
    </row>
    <row r="1756" spans="3:4">
      <c r="C1756" s="14"/>
      <c r="D1756" s="14"/>
    </row>
    <row r="1757" spans="3:4">
      <c r="C1757" s="14"/>
      <c r="D1757" s="14"/>
    </row>
    <row r="1758" spans="3:4">
      <c r="C1758" s="14"/>
      <c r="D1758" s="14"/>
    </row>
    <row r="1759" spans="3:4">
      <c r="C1759" s="14"/>
      <c r="D1759" s="14"/>
    </row>
    <row r="1760" spans="3:4">
      <c r="C1760" s="14"/>
      <c r="D1760" s="14"/>
    </row>
    <row r="1761" spans="3:4">
      <c r="C1761" s="14"/>
      <c r="D1761" s="14"/>
    </row>
    <row r="1762" spans="3:4">
      <c r="C1762" s="14"/>
      <c r="D1762" s="14"/>
    </row>
    <row r="1763" spans="3:4">
      <c r="C1763" s="14"/>
      <c r="D1763" s="14"/>
    </row>
    <row r="1764" spans="3:4">
      <c r="C1764" s="14"/>
      <c r="D1764" s="14"/>
    </row>
    <row r="1765" spans="3:4">
      <c r="C1765" s="14"/>
      <c r="D1765" s="14"/>
    </row>
    <row r="1766" spans="3:4">
      <c r="C1766" s="14"/>
      <c r="D1766" s="14"/>
    </row>
    <row r="1767" spans="3:4">
      <c r="C1767" s="14"/>
      <c r="D1767" s="14"/>
    </row>
    <row r="1768" spans="3:4">
      <c r="C1768" s="14"/>
      <c r="D1768" s="14"/>
    </row>
    <row r="1769" spans="3:4">
      <c r="C1769" s="14"/>
      <c r="D1769" s="14"/>
    </row>
    <row r="1770" spans="3:4">
      <c r="C1770" s="14"/>
      <c r="D1770" s="14"/>
    </row>
    <row r="1771" spans="3:4">
      <c r="C1771" s="14"/>
      <c r="D1771" s="14"/>
    </row>
    <row r="1772" spans="3:4">
      <c r="C1772" s="14"/>
      <c r="D1772" s="14"/>
    </row>
    <row r="1773" spans="3:4">
      <c r="C1773" s="14"/>
      <c r="D1773" s="14"/>
    </row>
    <row r="1774" spans="3:4">
      <c r="C1774" s="14"/>
      <c r="D1774" s="14"/>
    </row>
    <row r="1775" spans="3:4">
      <c r="C1775" s="14"/>
      <c r="D1775" s="14"/>
    </row>
    <row r="1776" spans="3:4">
      <c r="C1776" s="14"/>
      <c r="D1776" s="14"/>
    </row>
    <row r="1777" spans="3:4">
      <c r="C1777" s="14"/>
      <c r="D1777" s="14"/>
    </row>
    <row r="1778" spans="3:4">
      <c r="C1778" s="14"/>
      <c r="D1778" s="14"/>
    </row>
    <row r="1779" spans="3:4">
      <c r="C1779" s="14"/>
      <c r="D1779" s="14"/>
    </row>
    <row r="1780" spans="3:4">
      <c r="C1780" s="14"/>
      <c r="D1780" s="14"/>
    </row>
    <row r="1781" spans="3:4">
      <c r="C1781" s="14"/>
      <c r="D1781" s="14"/>
    </row>
    <row r="1782" spans="3:4">
      <c r="C1782" s="14"/>
      <c r="D1782" s="14"/>
    </row>
    <row r="1783" spans="3:4">
      <c r="C1783" s="14"/>
      <c r="D1783" s="14"/>
    </row>
    <row r="1784" spans="3:4">
      <c r="C1784" s="14"/>
      <c r="D1784" s="14"/>
    </row>
    <row r="1785" spans="3:4">
      <c r="C1785" s="14"/>
      <c r="D1785" s="14"/>
    </row>
    <row r="1786" spans="3:4">
      <c r="C1786" s="14"/>
      <c r="D1786" s="14"/>
    </row>
    <row r="1787" spans="3:4">
      <c r="C1787" s="14"/>
      <c r="D1787" s="14"/>
    </row>
    <row r="1788" spans="3:4">
      <c r="C1788" s="14"/>
      <c r="D1788" s="14"/>
    </row>
    <row r="1789" spans="3:4">
      <c r="C1789" s="14"/>
      <c r="D1789" s="14"/>
    </row>
    <row r="1790" spans="3:4">
      <c r="C1790" s="14"/>
      <c r="D1790" s="14"/>
    </row>
    <row r="1791" spans="3:4">
      <c r="C1791" s="14"/>
      <c r="D1791" s="14"/>
    </row>
    <row r="1792" spans="3:4">
      <c r="C1792" s="14"/>
      <c r="D1792" s="14"/>
    </row>
    <row r="1793" spans="3:4">
      <c r="C1793" s="14"/>
      <c r="D1793" s="14"/>
    </row>
    <row r="1794" spans="3:4">
      <c r="C1794" s="14"/>
      <c r="D1794" s="14"/>
    </row>
    <row r="1795" spans="3:4">
      <c r="C1795" s="14"/>
      <c r="D1795" s="14"/>
    </row>
    <row r="1796" spans="3:4">
      <c r="C1796" s="14"/>
      <c r="D1796" s="14"/>
    </row>
    <row r="1797" spans="3:4">
      <c r="C1797" s="14"/>
      <c r="D1797" s="14"/>
    </row>
    <row r="1798" spans="3:4">
      <c r="C1798" s="14"/>
      <c r="D1798" s="14"/>
    </row>
    <row r="1799" spans="3:4">
      <c r="C1799" s="14"/>
      <c r="D1799" s="14"/>
    </row>
    <row r="1800" spans="3:4">
      <c r="C1800" s="14"/>
      <c r="D1800" s="14"/>
    </row>
    <row r="1801" spans="3:4">
      <c r="C1801" s="14"/>
      <c r="D1801" s="14"/>
    </row>
    <row r="1802" spans="3:4">
      <c r="C1802" s="14"/>
      <c r="D1802" s="14"/>
    </row>
    <row r="1803" spans="3:4">
      <c r="C1803" s="14"/>
      <c r="D1803" s="14"/>
    </row>
    <row r="1804" spans="3:4">
      <c r="C1804" s="14"/>
      <c r="D1804" s="14"/>
    </row>
    <row r="1805" spans="3:4">
      <c r="C1805" s="14"/>
      <c r="D1805" s="14"/>
    </row>
    <row r="1806" spans="3:4">
      <c r="C1806" s="14"/>
      <c r="D1806" s="14"/>
    </row>
    <row r="1807" spans="3:4">
      <c r="C1807" s="14"/>
      <c r="D1807" s="14"/>
    </row>
    <row r="1808" spans="3:4">
      <c r="C1808" s="14"/>
      <c r="D1808" s="14"/>
    </row>
    <row r="1809" spans="3:4">
      <c r="C1809" s="14"/>
      <c r="D1809" s="14"/>
    </row>
    <row r="1810" spans="3:4">
      <c r="C1810" s="14"/>
      <c r="D1810" s="14"/>
    </row>
    <row r="1811" spans="3:4">
      <c r="C1811" s="14"/>
      <c r="D1811" s="14"/>
    </row>
    <row r="1812" spans="3:4">
      <c r="C1812" s="14"/>
      <c r="D1812" s="14"/>
    </row>
    <row r="1813" spans="3:4">
      <c r="C1813" s="14"/>
      <c r="D1813" s="14"/>
    </row>
    <row r="1814" spans="3:4">
      <c r="C1814" s="14"/>
      <c r="D1814" s="14"/>
    </row>
    <row r="1815" spans="3:4">
      <c r="C1815" s="14"/>
      <c r="D1815" s="14"/>
    </row>
    <row r="1816" spans="3:4">
      <c r="C1816" s="14"/>
      <c r="D1816" s="14"/>
    </row>
    <row r="1817" spans="3:4">
      <c r="C1817" s="14"/>
      <c r="D1817" s="14"/>
    </row>
    <row r="1818" spans="3:4">
      <c r="C1818" s="14"/>
      <c r="D1818" s="14"/>
    </row>
    <row r="1819" spans="3:4">
      <c r="C1819" s="14"/>
      <c r="D1819" s="14"/>
    </row>
    <row r="1820" spans="3:4">
      <c r="C1820" s="14"/>
      <c r="D1820" s="14"/>
    </row>
    <row r="1821" spans="3:4">
      <c r="C1821" s="14"/>
      <c r="D1821" s="14"/>
    </row>
    <row r="1822" spans="3:4">
      <c r="C1822" s="14"/>
      <c r="D1822" s="14"/>
    </row>
    <row r="1823" spans="3:4">
      <c r="C1823" s="14"/>
      <c r="D1823" s="14"/>
    </row>
    <row r="1824" spans="3:4">
      <c r="C1824" s="14"/>
      <c r="D1824" s="14"/>
    </row>
    <row r="1825" spans="3:4">
      <c r="C1825" s="14"/>
      <c r="D1825" s="14"/>
    </row>
    <row r="1826" spans="3:4">
      <c r="C1826" s="14"/>
      <c r="D1826" s="14"/>
    </row>
    <row r="1827" spans="3:4">
      <c r="C1827" s="14"/>
      <c r="D1827" s="14"/>
    </row>
    <row r="1828" spans="3:4">
      <c r="C1828" s="14"/>
      <c r="D1828" s="14"/>
    </row>
    <row r="1829" spans="3:4">
      <c r="C1829" s="14"/>
      <c r="D1829" s="14"/>
    </row>
    <row r="1830" spans="3:4">
      <c r="C1830" s="14"/>
      <c r="D1830" s="14"/>
    </row>
    <row r="1831" spans="3:4">
      <c r="C1831" s="14"/>
      <c r="D1831" s="14"/>
    </row>
    <row r="1832" spans="3:4">
      <c r="C1832" s="14"/>
      <c r="D1832" s="14"/>
    </row>
    <row r="1833" spans="3:4">
      <c r="C1833" s="14"/>
      <c r="D1833" s="14"/>
    </row>
    <row r="1834" spans="3:4">
      <c r="C1834" s="14"/>
      <c r="D1834" s="14"/>
    </row>
    <row r="1835" spans="3:4">
      <c r="C1835" s="14"/>
      <c r="D1835" s="14"/>
    </row>
    <row r="1836" spans="3:4">
      <c r="C1836" s="14"/>
      <c r="D1836" s="14"/>
    </row>
    <row r="1837" spans="3:4">
      <c r="C1837" s="14"/>
      <c r="D1837" s="14"/>
    </row>
    <row r="1838" spans="3:4">
      <c r="C1838" s="14"/>
      <c r="D1838" s="14"/>
    </row>
    <row r="1839" spans="3:4">
      <c r="C1839" s="14"/>
      <c r="D1839" s="14"/>
    </row>
    <row r="1840" spans="3:4">
      <c r="C1840" s="14"/>
      <c r="D1840" s="14"/>
    </row>
    <row r="1841" spans="3:4">
      <c r="C1841" s="14"/>
      <c r="D1841" s="14"/>
    </row>
    <row r="1842" spans="3:4">
      <c r="C1842" s="14"/>
      <c r="D1842" s="14"/>
    </row>
    <row r="1843" spans="3:4">
      <c r="C1843" s="14"/>
      <c r="D1843" s="14"/>
    </row>
    <row r="1844" spans="3:4">
      <c r="C1844" s="14"/>
      <c r="D1844" s="14"/>
    </row>
    <row r="1845" spans="3:4">
      <c r="C1845" s="14"/>
      <c r="D1845" s="14"/>
    </row>
    <row r="1846" spans="3:4">
      <c r="C1846" s="14"/>
      <c r="D1846" s="14"/>
    </row>
    <row r="1847" spans="3:4">
      <c r="C1847" s="14"/>
      <c r="D1847" s="14"/>
    </row>
    <row r="1848" spans="3:4">
      <c r="C1848" s="14"/>
      <c r="D1848" s="14"/>
    </row>
    <row r="1849" spans="3:4">
      <c r="C1849" s="14"/>
      <c r="D1849" s="14"/>
    </row>
    <row r="1850" spans="3:4">
      <c r="C1850" s="14"/>
      <c r="D1850" s="14"/>
    </row>
    <row r="1851" spans="3:4">
      <c r="C1851" s="14"/>
      <c r="D1851" s="14"/>
    </row>
    <row r="1852" spans="3:4">
      <c r="C1852" s="14"/>
      <c r="D1852" s="14"/>
    </row>
    <row r="1853" spans="3:4">
      <c r="C1853" s="14"/>
      <c r="D1853" s="14"/>
    </row>
    <row r="1854" spans="3:4">
      <c r="C1854" s="14"/>
      <c r="D1854" s="14"/>
    </row>
    <row r="1855" spans="3:4">
      <c r="C1855" s="14"/>
      <c r="D1855" s="14"/>
    </row>
    <row r="1856" spans="3:4">
      <c r="C1856" s="14"/>
      <c r="D1856" s="14"/>
    </row>
    <row r="1857" spans="3:4">
      <c r="C1857" s="14"/>
      <c r="D1857" s="14"/>
    </row>
    <row r="1858" spans="3:4">
      <c r="C1858" s="14"/>
      <c r="D1858" s="14"/>
    </row>
    <row r="1859" spans="3:4">
      <c r="C1859" s="14"/>
      <c r="D1859" s="14"/>
    </row>
    <row r="1860" spans="3:4">
      <c r="C1860" s="14"/>
      <c r="D1860" s="14"/>
    </row>
    <row r="1861" spans="3:4">
      <c r="C1861" s="14"/>
      <c r="D1861" s="14"/>
    </row>
    <row r="1862" spans="3:4">
      <c r="C1862" s="14"/>
      <c r="D1862" s="14"/>
    </row>
    <row r="1863" spans="3:4">
      <c r="C1863" s="14"/>
      <c r="D1863" s="14"/>
    </row>
    <row r="1864" spans="3:4">
      <c r="C1864" s="14"/>
      <c r="D1864" s="14"/>
    </row>
    <row r="1865" spans="3:4">
      <c r="C1865" s="14"/>
      <c r="D1865" s="14"/>
    </row>
    <row r="1866" spans="3:4">
      <c r="C1866" s="14"/>
      <c r="D1866" s="14"/>
    </row>
    <row r="1867" spans="3:4">
      <c r="C1867" s="14"/>
      <c r="D1867" s="14"/>
    </row>
    <row r="1868" spans="3:4">
      <c r="C1868" s="14"/>
      <c r="D1868" s="14"/>
    </row>
    <row r="1869" spans="3:4">
      <c r="C1869" s="14"/>
      <c r="D1869" s="14"/>
    </row>
    <row r="1870" spans="3:4">
      <c r="C1870" s="14"/>
      <c r="D1870" s="14"/>
    </row>
    <row r="1871" spans="3:4">
      <c r="C1871" s="14"/>
      <c r="D1871" s="14"/>
    </row>
    <row r="1872" spans="3:4">
      <c r="C1872" s="14"/>
      <c r="D1872" s="14"/>
    </row>
    <row r="1873" spans="3:4">
      <c r="C1873" s="14"/>
      <c r="D1873" s="14"/>
    </row>
    <row r="1874" spans="3:4">
      <c r="C1874" s="14"/>
      <c r="D1874" s="14"/>
    </row>
    <row r="1875" spans="3:4">
      <c r="C1875" s="14"/>
      <c r="D1875" s="14"/>
    </row>
    <row r="1876" spans="3:4">
      <c r="C1876" s="14"/>
      <c r="D1876" s="14"/>
    </row>
    <row r="1877" spans="3:4">
      <c r="C1877" s="14"/>
      <c r="D1877" s="14"/>
    </row>
    <row r="1878" spans="3:4">
      <c r="C1878" s="14"/>
      <c r="D1878" s="14"/>
    </row>
    <row r="1879" spans="3:4">
      <c r="C1879" s="14"/>
      <c r="D1879" s="14"/>
    </row>
    <row r="1880" spans="3:4">
      <c r="C1880" s="14"/>
      <c r="D1880" s="14"/>
    </row>
    <row r="1881" spans="3:4">
      <c r="C1881" s="14"/>
      <c r="D1881" s="14"/>
    </row>
    <row r="1882" spans="3:4">
      <c r="C1882" s="14"/>
      <c r="D1882" s="14"/>
    </row>
    <row r="1883" spans="3:4">
      <c r="C1883" s="14"/>
      <c r="D1883" s="14"/>
    </row>
    <row r="1884" spans="3:4">
      <c r="C1884" s="14"/>
      <c r="D1884" s="14"/>
    </row>
    <row r="1885" spans="3:4">
      <c r="C1885" s="14"/>
      <c r="D1885" s="14"/>
    </row>
    <row r="1886" spans="3:4">
      <c r="C1886" s="14"/>
      <c r="D1886" s="14"/>
    </row>
    <row r="1887" spans="3:4">
      <c r="C1887" s="14"/>
      <c r="D1887" s="14"/>
    </row>
    <row r="1888" spans="3:4">
      <c r="C1888" s="14"/>
      <c r="D1888" s="14"/>
    </row>
    <row r="1889" spans="3:4">
      <c r="C1889" s="14"/>
      <c r="D1889" s="14"/>
    </row>
    <row r="1890" spans="3:4">
      <c r="C1890" s="14"/>
      <c r="D1890" s="14"/>
    </row>
    <row r="1891" spans="3:4">
      <c r="C1891" s="14"/>
      <c r="D1891" s="14"/>
    </row>
    <row r="1892" spans="3:4">
      <c r="C1892" s="14"/>
      <c r="D1892" s="14"/>
    </row>
    <row r="1893" spans="3:4">
      <c r="C1893" s="14"/>
      <c r="D1893" s="14"/>
    </row>
    <row r="1894" spans="3:4">
      <c r="C1894" s="14"/>
      <c r="D1894" s="14"/>
    </row>
    <row r="1895" spans="3:4">
      <c r="C1895" s="14"/>
      <c r="D1895" s="14"/>
    </row>
    <row r="1896" spans="3:4">
      <c r="C1896" s="14"/>
      <c r="D1896" s="14"/>
    </row>
    <row r="1897" spans="3:4">
      <c r="C1897" s="14"/>
      <c r="D1897" s="14"/>
    </row>
    <row r="1898" spans="3:4">
      <c r="C1898" s="14"/>
      <c r="D1898" s="14"/>
    </row>
    <row r="1899" spans="3:4">
      <c r="C1899" s="14"/>
      <c r="D1899" s="14"/>
    </row>
    <row r="1900" spans="3:4">
      <c r="C1900" s="14"/>
      <c r="D1900" s="14"/>
    </row>
    <row r="1901" spans="3:4">
      <c r="C1901" s="14"/>
      <c r="D1901" s="14"/>
    </row>
    <row r="1902" spans="3:4">
      <c r="C1902" s="14"/>
      <c r="D1902" s="14"/>
    </row>
    <row r="1903" spans="3:4">
      <c r="C1903" s="14"/>
      <c r="D1903" s="14"/>
    </row>
    <row r="1904" spans="3:4">
      <c r="C1904" s="14"/>
      <c r="D1904" s="14"/>
    </row>
    <row r="1905" spans="3:4">
      <c r="C1905" s="14"/>
      <c r="D1905" s="14"/>
    </row>
    <row r="1906" spans="3:4">
      <c r="C1906" s="14"/>
      <c r="D1906" s="14"/>
    </row>
    <row r="1907" spans="3:4">
      <c r="C1907" s="14"/>
      <c r="D1907" s="14"/>
    </row>
    <row r="1908" spans="3:4">
      <c r="C1908" s="14"/>
      <c r="D1908" s="14"/>
    </row>
    <row r="1909" spans="3:4">
      <c r="C1909" s="14"/>
      <c r="D1909" s="14"/>
    </row>
    <row r="1910" spans="3:4">
      <c r="C1910" s="14"/>
      <c r="D1910" s="14"/>
    </row>
    <row r="1911" spans="3:4">
      <c r="C1911" s="14"/>
      <c r="D1911" s="14"/>
    </row>
    <row r="1912" spans="3:4">
      <c r="C1912" s="14"/>
      <c r="D1912" s="14"/>
    </row>
    <row r="1913" spans="3:4">
      <c r="C1913" s="14"/>
      <c r="D1913" s="14"/>
    </row>
    <row r="1914" spans="3:4">
      <c r="C1914" s="14"/>
      <c r="D1914" s="14"/>
    </row>
    <row r="1915" spans="3:4">
      <c r="C1915" s="14"/>
      <c r="D1915" s="14"/>
    </row>
    <row r="1916" spans="3:4">
      <c r="C1916" s="14"/>
      <c r="D1916" s="14"/>
    </row>
    <row r="1917" spans="3:4">
      <c r="C1917" s="14"/>
      <c r="D1917" s="14"/>
    </row>
    <row r="1918" spans="3:4">
      <c r="C1918" s="14"/>
      <c r="D1918" s="14"/>
    </row>
    <row r="1919" spans="3:4">
      <c r="C1919" s="14"/>
      <c r="D1919" s="14"/>
    </row>
    <row r="1920" spans="3:4">
      <c r="C1920" s="14"/>
      <c r="D1920" s="14"/>
    </row>
    <row r="1921" spans="3:4">
      <c r="C1921" s="14"/>
      <c r="D1921" s="14"/>
    </row>
    <row r="1922" spans="3:4">
      <c r="C1922" s="14"/>
      <c r="D1922" s="14"/>
    </row>
    <row r="1923" spans="3:4">
      <c r="C1923" s="14"/>
      <c r="D1923" s="14"/>
    </row>
    <row r="1924" spans="3:4">
      <c r="C1924" s="14"/>
      <c r="D1924" s="14"/>
    </row>
    <row r="1925" spans="3:4">
      <c r="C1925" s="14"/>
      <c r="D1925" s="14"/>
    </row>
    <row r="1926" spans="3:4">
      <c r="C1926" s="14"/>
      <c r="D1926" s="14"/>
    </row>
    <row r="1927" spans="3:4">
      <c r="C1927" s="14"/>
      <c r="D1927" s="14"/>
    </row>
    <row r="1928" spans="3:4">
      <c r="C1928" s="14"/>
      <c r="D1928" s="14"/>
    </row>
    <row r="1929" spans="3:4">
      <c r="C1929" s="14"/>
      <c r="D1929" s="14"/>
    </row>
    <row r="1930" spans="3:4">
      <c r="C1930" s="14"/>
      <c r="D1930" s="14"/>
    </row>
    <row r="1931" spans="3:4">
      <c r="C1931" s="14"/>
      <c r="D1931" s="14"/>
    </row>
    <row r="1932" spans="3:4">
      <c r="C1932" s="14"/>
      <c r="D1932" s="14"/>
    </row>
    <row r="1933" spans="3:4">
      <c r="C1933" s="14"/>
      <c r="D1933" s="14"/>
    </row>
    <row r="1934" spans="3:4">
      <c r="C1934" s="14"/>
      <c r="D1934" s="14"/>
    </row>
    <row r="1935" spans="3:4">
      <c r="C1935" s="14"/>
      <c r="D1935" s="14"/>
    </row>
    <row r="1936" spans="3:4">
      <c r="C1936" s="14"/>
      <c r="D1936" s="14"/>
    </row>
    <row r="1937" spans="3:4">
      <c r="C1937" s="14"/>
      <c r="D1937" s="14"/>
    </row>
    <row r="1938" spans="3:4">
      <c r="C1938" s="14"/>
      <c r="D1938" s="14"/>
    </row>
    <row r="1939" spans="3:4">
      <c r="C1939" s="14"/>
      <c r="D1939" s="14"/>
    </row>
    <row r="1940" spans="3:4">
      <c r="C1940" s="14"/>
      <c r="D1940" s="14"/>
    </row>
    <row r="1941" spans="3:4">
      <c r="C1941" s="14"/>
      <c r="D1941" s="14"/>
    </row>
    <row r="1942" spans="3:4">
      <c r="C1942" s="14"/>
      <c r="D1942" s="14"/>
    </row>
    <row r="1943" spans="3:4">
      <c r="C1943" s="14"/>
      <c r="D1943" s="14"/>
    </row>
    <row r="1944" spans="3:4">
      <c r="C1944" s="14"/>
      <c r="D1944" s="14"/>
    </row>
    <row r="1945" spans="3:4">
      <c r="C1945" s="14"/>
      <c r="D1945" s="14"/>
    </row>
    <row r="1946" spans="3:4">
      <c r="C1946" s="14"/>
      <c r="D1946" s="14"/>
    </row>
    <row r="1947" spans="3:4">
      <c r="C1947" s="14"/>
      <c r="D1947" s="14"/>
    </row>
    <row r="1948" spans="3:4">
      <c r="C1948" s="14"/>
      <c r="D1948" s="14"/>
    </row>
    <row r="1949" spans="3:4">
      <c r="C1949" s="14"/>
      <c r="D1949" s="14"/>
    </row>
    <row r="1950" spans="3:4">
      <c r="C1950" s="14"/>
      <c r="D1950" s="14"/>
    </row>
    <row r="1951" spans="3:4">
      <c r="C1951" s="14"/>
      <c r="D1951" s="14"/>
    </row>
    <row r="1952" spans="3:4">
      <c r="C1952" s="14"/>
      <c r="D1952" s="14"/>
    </row>
    <row r="1953" spans="3:4">
      <c r="C1953" s="14"/>
      <c r="D1953" s="14"/>
    </row>
    <row r="1954" spans="3:4">
      <c r="C1954" s="14"/>
      <c r="D1954" s="14"/>
    </row>
    <row r="1955" spans="3:4">
      <c r="C1955" s="14"/>
      <c r="D1955" s="14"/>
    </row>
    <row r="1956" spans="3:4">
      <c r="C1956" s="14"/>
      <c r="D1956" s="14"/>
    </row>
    <row r="1957" spans="3:4">
      <c r="C1957" s="14"/>
      <c r="D1957" s="14"/>
    </row>
    <row r="1958" spans="3:4">
      <c r="C1958" s="14"/>
      <c r="D1958" s="14"/>
    </row>
    <row r="1959" spans="3:4">
      <c r="C1959" s="14"/>
      <c r="D1959" s="14"/>
    </row>
    <row r="1960" spans="3:4">
      <c r="C1960" s="14"/>
      <c r="D1960" s="14"/>
    </row>
    <row r="1961" spans="3:4">
      <c r="C1961" s="14"/>
      <c r="D1961" s="14"/>
    </row>
    <row r="1962" spans="3:4">
      <c r="C1962" s="14"/>
      <c r="D1962" s="14"/>
    </row>
    <row r="1963" spans="3:4">
      <c r="C1963" s="14"/>
      <c r="D1963" s="14"/>
    </row>
    <row r="1964" spans="3:4">
      <c r="C1964" s="14"/>
      <c r="D1964" s="14"/>
    </row>
    <row r="1965" spans="3:4">
      <c r="C1965" s="14"/>
      <c r="D1965" s="14"/>
    </row>
    <row r="1966" spans="3:4">
      <c r="C1966" s="14"/>
      <c r="D1966" s="14"/>
    </row>
    <row r="1967" spans="3:4">
      <c r="C1967" s="14"/>
      <c r="D1967" s="14"/>
    </row>
    <row r="1968" spans="3:4">
      <c r="C1968" s="14"/>
      <c r="D1968" s="14"/>
    </row>
    <row r="1969" spans="3:4">
      <c r="C1969" s="14"/>
      <c r="D1969" s="14"/>
    </row>
    <row r="1970" spans="3:4">
      <c r="C1970" s="14"/>
      <c r="D1970" s="14"/>
    </row>
    <row r="1971" spans="3:4">
      <c r="C1971" s="14"/>
      <c r="D1971" s="14"/>
    </row>
    <row r="1972" spans="3:4">
      <c r="C1972" s="14"/>
      <c r="D1972" s="14"/>
    </row>
    <row r="1973" spans="3:4">
      <c r="C1973" s="14"/>
      <c r="D1973" s="14"/>
    </row>
    <row r="1974" spans="3:4">
      <c r="C1974" s="14"/>
      <c r="D1974" s="14"/>
    </row>
    <row r="1975" spans="3:4">
      <c r="C1975" s="14"/>
      <c r="D1975" s="14"/>
    </row>
    <row r="1976" spans="3:4">
      <c r="C1976" s="14"/>
      <c r="D1976" s="14"/>
    </row>
    <row r="1977" spans="3:4">
      <c r="C1977" s="14"/>
      <c r="D1977" s="14"/>
    </row>
    <row r="1978" spans="3:4">
      <c r="C1978" s="14"/>
      <c r="D1978" s="14"/>
    </row>
    <row r="1979" spans="3:4">
      <c r="C1979" s="14"/>
      <c r="D1979" s="14"/>
    </row>
    <row r="1980" spans="3:4">
      <c r="C1980" s="14"/>
      <c r="D1980" s="14"/>
    </row>
    <row r="1981" spans="3:4">
      <c r="C1981" s="14"/>
      <c r="D1981" s="14"/>
    </row>
    <row r="1982" spans="3:4">
      <c r="C1982" s="14"/>
      <c r="D1982" s="14"/>
    </row>
    <row r="1983" spans="3:4">
      <c r="C1983" s="14"/>
      <c r="D1983" s="14"/>
    </row>
    <row r="1984" spans="3:4">
      <c r="C1984" s="14"/>
      <c r="D1984" s="14"/>
    </row>
    <row r="1985" spans="3:4">
      <c r="C1985" s="14"/>
      <c r="D1985" s="14"/>
    </row>
    <row r="1986" spans="3:4">
      <c r="C1986" s="14"/>
      <c r="D1986" s="14"/>
    </row>
    <row r="1987" spans="3:4">
      <c r="C1987" s="14"/>
      <c r="D1987" s="14"/>
    </row>
    <row r="1988" spans="3:4">
      <c r="C1988" s="14"/>
      <c r="D1988" s="14"/>
    </row>
    <row r="1989" spans="3:4">
      <c r="C1989" s="14"/>
      <c r="D1989" s="14"/>
    </row>
    <row r="1990" spans="3:4">
      <c r="C1990" s="14"/>
      <c r="D1990" s="14"/>
    </row>
    <row r="1991" spans="3:4">
      <c r="C1991" s="14"/>
      <c r="D1991" s="14"/>
    </row>
    <row r="1992" spans="3:4">
      <c r="C1992" s="14"/>
      <c r="D1992" s="14"/>
    </row>
    <row r="1993" spans="3:4">
      <c r="C1993" s="14"/>
      <c r="D1993" s="14"/>
    </row>
    <row r="1994" spans="3:4">
      <c r="C1994" s="14"/>
      <c r="D1994" s="14"/>
    </row>
    <row r="1995" spans="3:4">
      <c r="C1995" s="14"/>
      <c r="D1995" s="14"/>
    </row>
    <row r="1996" spans="3:4">
      <c r="C1996" s="14"/>
      <c r="D1996" s="14"/>
    </row>
    <row r="1997" spans="3:4">
      <c r="C1997" s="14"/>
      <c r="D1997" s="14"/>
    </row>
    <row r="1998" spans="3:4">
      <c r="C1998" s="14"/>
      <c r="D1998" s="14"/>
    </row>
    <row r="1999" spans="3:4">
      <c r="C1999" s="14"/>
      <c r="D1999" s="14"/>
    </row>
    <row r="2000" spans="3:4">
      <c r="C2000" s="14"/>
      <c r="D2000" s="14"/>
    </row>
    <row r="2001" spans="3:4">
      <c r="C2001" s="14"/>
      <c r="D2001" s="14"/>
    </row>
    <row r="2002" spans="3:4">
      <c r="C2002" s="14"/>
      <c r="D2002" s="14"/>
    </row>
    <row r="2003" spans="3:4">
      <c r="C2003" s="14"/>
      <c r="D2003" s="14"/>
    </row>
    <row r="2004" spans="3:4">
      <c r="C2004" s="14"/>
      <c r="D2004" s="14"/>
    </row>
    <row r="2005" spans="3:4">
      <c r="C2005" s="14"/>
      <c r="D2005" s="14"/>
    </row>
    <row r="2006" spans="3:4">
      <c r="C2006" s="14"/>
      <c r="D2006" s="14"/>
    </row>
    <row r="2007" spans="3:4">
      <c r="C2007" s="14"/>
      <c r="D2007" s="14"/>
    </row>
    <row r="2008" spans="3:4">
      <c r="C2008" s="14"/>
      <c r="D2008" s="14"/>
    </row>
    <row r="2009" spans="3:4">
      <c r="C2009" s="14"/>
      <c r="D2009" s="14"/>
    </row>
    <row r="2010" spans="3:4">
      <c r="C2010" s="14"/>
      <c r="D2010" s="14"/>
    </row>
    <row r="2011" spans="3:4">
      <c r="C2011" s="14"/>
      <c r="D2011" s="14"/>
    </row>
    <row r="2012" spans="3:4">
      <c r="C2012" s="14"/>
      <c r="D2012" s="14"/>
    </row>
    <row r="2013" spans="3:4">
      <c r="C2013" s="14"/>
      <c r="D2013" s="14"/>
    </row>
    <row r="2014" spans="3:4">
      <c r="C2014" s="14"/>
      <c r="D2014" s="14"/>
    </row>
    <row r="2015" spans="3:4">
      <c r="C2015" s="14"/>
      <c r="D2015" s="14"/>
    </row>
    <row r="2016" spans="3:4">
      <c r="C2016" s="14"/>
      <c r="D2016" s="14"/>
    </row>
    <row r="2017" spans="3:4">
      <c r="C2017" s="14"/>
      <c r="D2017" s="14"/>
    </row>
    <row r="2018" spans="3:4">
      <c r="C2018" s="14"/>
      <c r="D2018" s="14"/>
    </row>
    <row r="2019" spans="3:4">
      <c r="C2019" s="14"/>
      <c r="D2019" s="14"/>
    </row>
    <row r="2020" spans="3:4">
      <c r="C2020" s="14"/>
      <c r="D2020" s="14"/>
    </row>
    <row r="2021" spans="3:4">
      <c r="C2021" s="14"/>
      <c r="D2021" s="14"/>
    </row>
    <row r="2022" spans="3:4">
      <c r="C2022" s="14"/>
      <c r="D2022" s="14"/>
    </row>
    <row r="2023" spans="3:4">
      <c r="C2023" s="14"/>
      <c r="D2023" s="14"/>
    </row>
    <row r="2024" spans="3:4">
      <c r="C2024" s="14"/>
      <c r="D2024" s="14"/>
    </row>
    <row r="2025" spans="3:4">
      <c r="C2025" s="14"/>
      <c r="D2025" s="14"/>
    </row>
    <row r="2026" spans="3:4">
      <c r="C2026" s="14"/>
      <c r="D2026" s="14"/>
    </row>
    <row r="2027" spans="3:4">
      <c r="C2027" s="14"/>
      <c r="D2027" s="14"/>
    </row>
    <row r="2028" spans="3:4">
      <c r="C2028" s="14"/>
      <c r="D2028" s="14"/>
    </row>
    <row r="2029" spans="3:4">
      <c r="C2029" s="14"/>
      <c r="D2029" s="14"/>
    </row>
    <row r="2030" spans="3:4">
      <c r="C2030" s="14"/>
      <c r="D2030" s="14"/>
    </row>
    <row r="2031" spans="3:4">
      <c r="C2031" s="14"/>
      <c r="D2031" s="14"/>
    </row>
    <row r="2032" spans="3:4">
      <c r="C2032" s="14"/>
      <c r="D2032" s="14"/>
    </row>
    <row r="2033" spans="3:4">
      <c r="C2033" s="14"/>
      <c r="D2033" s="14"/>
    </row>
    <row r="2034" spans="3:4">
      <c r="C2034" s="14"/>
      <c r="D2034" s="14"/>
    </row>
    <row r="2035" spans="3:4">
      <c r="C2035" s="14"/>
      <c r="D2035" s="14"/>
    </row>
    <row r="2036" spans="3:4">
      <c r="C2036" s="14"/>
      <c r="D2036" s="14"/>
    </row>
    <row r="2037" spans="3:4">
      <c r="C2037" s="14"/>
      <c r="D2037" s="14"/>
    </row>
    <row r="2038" spans="3:4">
      <c r="C2038" s="14"/>
      <c r="D2038" s="14"/>
    </row>
    <row r="2039" spans="3:4">
      <c r="C2039" s="14"/>
      <c r="D2039" s="14"/>
    </row>
    <row r="2040" spans="3:4">
      <c r="C2040" s="14"/>
      <c r="D2040" s="14"/>
    </row>
    <row r="2041" spans="3:4">
      <c r="C2041" s="14"/>
      <c r="D2041" s="14"/>
    </row>
    <row r="2042" spans="3:4">
      <c r="C2042" s="14"/>
      <c r="D2042" s="14"/>
    </row>
    <row r="2043" spans="3:4">
      <c r="C2043" s="14"/>
      <c r="D2043" s="14"/>
    </row>
    <row r="2044" spans="3:4">
      <c r="C2044" s="14"/>
      <c r="D2044" s="14"/>
    </row>
    <row r="2045" spans="3:4">
      <c r="C2045" s="14"/>
      <c r="D2045" s="14"/>
    </row>
    <row r="2046" spans="3:4">
      <c r="C2046" s="14"/>
      <c r="D2046" s="14"/>
    </row>
    <row r="2047" spans="3:4">
      <c r="C2047" s="14"/>
      <c r="D2047" s="14"/>
    </row>
    <row r="2048" spans="3:4">
      <c r="C2048" s="14"/>
      <c r="D2048" s="14"/>
    </row>
    <row r="2049" spans="3:4">
      <c r="C2049" s="14"/>
      <c r="D2049" s="14"/>
    </row>
    <row r="2050" spans="3:4">
      <c r="C2050" s="14"/>
      <c r="D2050" s="14"/>
    </row>
    <row r="2051" spans="3:4">
      <c r="C2051" s="14"/>
      <c r="D2051" s="14"/>
    </row>
    <row r="2052" spans="3:4">
      <c r="C2052" s="14"/>
      <c r="D2052" s="14"/>
    </row>
    <row r="2053" spans="3:4">
      <c r="C2053" s="14"/>
      <c r="D2053" s="14"/>
    </row>
    <row r="2054" spans="3:4">
      <c r="C2054" s="14"/>
      <c r="D2054" s="14"/>
    </row>
    <row r="2055" spans="3:4">
      <c r="C2055" s="14"/>
      <c r="D2055" s="14"/>
    </row>
    <row r="2056" spans="3:4">
      <c r="C2056" s="14"/>
      <c r="D2056" s="14"/>
    </row>
    <row r="2057" spans="3:4">
      <c r="C2057" s="14"/>
      <c r="D2057" s="14"/>
    </row>
    <row r="2058" spans="3:4">
      <c r="C2058" s="14"/>
      <c r="D2058" s="14"/>
    </row>
    <row r="2059" spans="3:4">
      <c r="C2059" s="14"/>
      <c r="D2059" s="14"/>
    </row>
    <row r="2060" spans="3:4">
      <c r="C2060" s="14"/>
      <c r="D2060" s="14"/>
    </row>
    <row r="2061" spans="3:4">
      <c r="C2061" s="14"/>
      <c r="D2061" s="14"/>
    </row>
    <row r="2062" spans="3:4">
      <c r="C2062" s="14"/>
      <c r="D2062" s="14"/>
    </row>
    <row r="2063" spans="3:4">
      <c r="C2063" s="14"/>
      <c r="D2063" s="14"/>
    </row>
    <row r="2064" spans="3:4">
      <c r="C2064" s="14"/>
      <c r="D2064" s="14"/>
    </row>
    <row r="2065" spans="3:4">
      <c r="C2065" s="14"/>
      <c r="D2065" s="14"/>
    </row>
    <row r="2066" spans="3:4">
      <c r="C2066" s="14"/>
      <c r="D2066" s="14"/>
    </row>
    <row r="2067" spans="3:4">
      <c r="C2067" s="14"/>
      <c r="D2067" s="14"/>
    </row>
    <row r="2068" spans="3:4">
      <c r="C2068" s="14"/>
      <c r="D2068" s="14"/>
    </row>
    <row r="2069" spans="3:4">
      <c r="C2069" s="14"/>
      <c r="D2069" s="14"/>
    </row>
    <row r="2070" spans="3:4">
      <c r="C2070" s="14"/>
      <c r="D2070" s="14"/>
    </row>
    <row r="2071" spans="3:4">
      <c r="C2071" s="14"/>
      <c r="D2071" s="14"/>
    </row>
    <row r="2072" spans="3:4">
      <c r="C2072" s="14"/>
      <c r="D2072" s="14"/>
    </row>
    <row r="2073" spans="3:4">
      <c r="C2073" s="14"/>
      <c r="D2073" s="14"/>
    </row>
    <row r="2074" spans="3:4">
      <c r="C2074" s="14"/>
      <c r="D2074" s="14"/>
    </row>
    <row r="2075" spans="3:4">
      <c r="C2075" s="14"/>
      <c r="D2075" s="14"/>
    </row>
    <row r="2076" spans="3:4">
      <c r="C2076" s="14"/>
      <c r="D2076" s="14"/>
    </row>
    <row r="2077" spans="3:4">
      <c r="C2077" s="14"/>
      <c r="D2077" s="14"/>
    </row>
    <row r="2078" spans="3:4">
      <c r="C2078" s="14"/>
      <c r="D2078" s="14"/>
    </row>
    <row r="2079" spans="3:4">
      <c r="C2079" s="14"/>
      <c r="D2079" s="14"/>
    </row>
    <row r="2080" spans="3:4">
      <c r="C2080" s="14"/>
      <c r="D2080" s="14"/>
    </row>
    <row r="2081" spans="3:4">
      <c r="C2081" s="14"/>
      <c r="D2081" s="14"/>
    </row>
    <row r="2082" spans="3:4">
      <c r="C2082" s="14"/>
      <c r="D2082" s="14"/>
    </row>
    <row r="2083" spans="3:4">
      <c r="C2083" s="14"/>
      <c r="D2083" s="14"/>
    </row>
    <row r="2084" spans="3:4">
      <c r="C2084" s="14"/>
      <c r="D2084" s="14"/>
    </row>
    <row r="2085" spans="3:4">
      <c r="C2085" s="14"/>
      <c r="D2085" s="14"/>
    </row>
    <row r="2086" spans="3:4">
      <c r="C2086" s="14"/>
      <c r="D2086" s="14"/>
    </row>
    <row r="2087" spans="3:4">
      <c r="C2087" s="14"/>
      <c r="D2087" s="14"/>
    </row>
    <row r="2088" spans="3:4">
      <c r="C2088" s="14"/>
      <c r="D2088" s="14"/>
    </row>
    <row r="2089" spans="3:4">
      <c r="C2089" s="14"/>
      <c r="D2089" s="14"/>
    </row>
    <row r="2090" spans="3:4">
      <c r="C2090" s="14"/>
      <c r="D2090" s="14"/>
    </row>
    <row r="2091" spans="3:4">
      <c r="C2091" s="14"/>
      <c r="D2091" s="14"/>
    </row>
    <row r="2092" spans="3:4">
      <c r="C2092" s="14"/>
      <c r="D2092" s="14"/>
    </row>
    <row r="2093" spans="3:4">
      <c r="C2093" s="14"/>
      <c r="D2093" s="14"/>
    </row>
    <row r="2094" spans="3:4">
      <c r="C2094" s="14"/>
      <c r="D2094" s="14"/>
    </row>
    <row r="2095" spans="3:4">
      <c r="C2095" s="14"/>
      <c r="D2095" s="14"/>
    </row>
    <row r="2096" spans="3:4">
      <c r="C2096" s="14"/>
      <c r="D2096" s="14"/>
    </row>
    <row r="2097" spans="3:4">
      <c r="C2097" s="14"/>
      <c r="D2097" s="14"/>
    </row>
    <row r="2098" spans="3:4">
      <c r="C2098" s="14"/>
      <c r="D2098" s="14"/>
    </row>
    <row r="2099" spans="3:4">
      <c r="C2099" s="14"/>
      <c r="D2099" s="14"/>
    </row>
    <row r="2100" spans="3:4">
      <c r="C2100" s="14"/>
      <c r="D2100" s="14"/>
    </row>
    <row r="2101" spans="3:4">
      <c r="C2101" s="14"/>
      <c r="D2101" s="14"/>
    </row>
    <row r="2102" spans="3:4">
      <c r="C2102" s="14"/>
      <c r="D2102" s="14"/>
    </row>
    <row r="2103" spans="3:4">
      <c r="C2103" s="14"/>
      <c r="D2103" s="14"/>
    </row>
    <row r="2104" spans="3:4">
      <c r="C2104" s="14"/>
      <c r="D2104" s="14"/>
    </row>
    <row r="2105" spans="3:4">
      <c r="C2105" s="14"/>
      <c r="D2105" s="14"/>
    </row>
    <row r="2106" spans="3:4">
      <c r="C2106" s="14"/>
      <c r="D2106" s="14"/>
    </row>
    <row r="2107" spans="3:4">
      <c r="C2107" s="14"/>
      <c r="D2107" s="14"/>
    </row>
    <row r="2108" spans="3:4">
      <c r="C2108" s="14"/>
      <c r="D2108" s="14"/>
    </row>
    <row r="2109" spans="3:4">
      <c r="C2109" s="14"/>
      <c r="D2109" s="14"/>
    </row>
    <row r="2110" spans="3:4">
      <c r="C2110" s="14"/>
      <c r="D2110" s="14"/>
    </row>
    <row r="2111" spans="3:4">
      <c r="C2111" s="14"/>
      <c r="D2111" s="14"/>
    </row>
    <row r="2112" spans="3:4">
      <c r="C2112" s="14"/>
      <c r="D2112" s="14"/>
    </row>
    <row r="2113" spans="3:4">
      <c r="C2113" s="14"/>
      <c r="D2113" s="14"/>
    </row>
    <row r="2114" spans="3:4">
      <c r="C2114" s="14"/>
      <c r="D2114" s="14"/>
    </row>
    <row r="2115" spans="3:4">
      <c r="C2115" s="14"/>
      <c r="D2115" s="14"/>
    </row>
    <row r="2116" spans="3:4">
      <c r="C2116" s="14"/>
      <c r="D2116" s="14"/>
    </row>
    <row r="2117" spans="3:4">
      <c r="C2117" s="14"/>
      <c r="D2117" s="14"/>
    </row>
    <row r="2118" spans="3:4">
      <c r="C2118" s="14"/>
      <c r="D2118" s="14"/>
    </row>
    <row r="2119" spans="3:4">
      <c r="C2119" s="14"/>
      <c r="D2119" s="14"/>
    </row>
    <row r="2120" spans="3:4">
      <c r="C2120" s="14"/>
      <c r="D2120" s="14"/>
    </row>
    <row r="2121" spans="3:4">
      <c r="C2121" s="14"/>
      <c r="D2121" s="14"/>
    </row>
    <row r="2122" spans="3:4">
      <c r="C2122" s="14"/>
      <c r="D2122" s="14"/>
    </row>
    <row r="2123" spans="3:4">
      <c r="C2123" s="14"/>
      <c r="D2123" s="14"/>
    </row>
    <row r="2124" spans="3:4">
      <c r="C2124" s="14"/>
      <c r="D2124" s="14"/>
    </row>
    <row r="2125" spans="3:4">
      <c r="C2125" s="14"/>
      <c r="D2125" s="14"/>
    </row>
    <row r="2126" spans="3:4">
      <c r="C2126" s="14"/>
      <c r="D2126" s="14"/>
    </row>
    <row r="2127" spans="3:4">
      <c r="C2127" s="14"/>
      <c r="D2127" s="14"/>
    </row>
    <row r="2128" spans="3:4">
      <c r="C2128" s="14"/>
      <c r="D2128" s="14"/>
    </row>
    <row r="2129" spans="3:4">
      <c r="C2129" s="14"/>
      <c r="D2129" s="14"/>
    </row>
    <row r="2130" spans="3:4">
      <c r="C2130" s="14"/>
      <c r="D2130" s="14"/>
    </row>
    <row r="2131" spans="3:4">
      <c r="C2131" s="14"/>
      <c r="D2131" s="14"/>
    </row>
    <row r="2132" spans="3:4">
      <c r="C2132" s="14"/>
      <c r="D2132" s="14"/>
    </row>
    <row r="2133" spans="3:4">
      <c r="C2133" s="14"/>
      <c r="D2133" s="14"/>
    </row>
    <row r="2134" spans="3:4">
      <c r="C2134" s="14"/>
      <c r="D2134" s="14"/>
    </row>
    <row r="2135" spans="3:4">
      <c r="C2135" s="14"/>
      <c r="D2135" s="14"/>
    </row>
    <row r="2136" spans="3:4">
      <c r="C2136" s="14"/>
      <c r="D2136" s="14"/>
    </row>
    <row r="2137" spans="3:4">
      <c r="C2137" s="14"/>
      <c r="D2137" s="14"/>
    </row>
    <row r="2138" spans="3:4">
      <c r="C2138" s="14"/>
      <c r="D2138" s="14"/>
    </row>
    <row r="2139" spans="3:4">
      <c r="C2139" s="14"/>
      <c r="D2139" s="14"/>
    </row>
    <row r="2140" spans="3:4">
      <c r="C2140" s="14"/>
      <c r="D2140" s="14"/>
    </row>
    <row r="2141" spans="3:4">
      <c r="C2141" s="14"/>
      <c r="D2141" s="14"/>
    </row>
    <row r="2142" spans="3:4">
      <c r="C2142" s="14"/>
      <c r="D2142" s="14"/>
    </row>
    <row r="2143" spans="3:4">
      <c r="C2143" s="14"/>
      <c r="D2143" s="14"/>
    </row>
    <row r="2144" spans="3:4">
      <c r="C2144" s="14"/>
      <c r="D2144" s="14"/>
    </row>
    <row r="2145" spans="3:4">
      <c r="C2145" s="14"/>
      <c r="D2145" s="14"/>
    </row>
    <row r="2146" spans="3:4">
      <c r="C2146" s="14"/>
      <c r="D2146" s="14"/>
    </row>
    <row r="2147" spans="3:4">
      <c r="C2147" s="14"/>
      <c r="D2147" s="14"/>
    </row>
    <row r="2148" spans="3:4">
      <c r="C2148" s="14"/>
      <c r="D2148" s="14"/>
    </row>
    <row r="2149" spans="3:4">
      <c r="C2149" s="14"/>
      <c r="D2149" s="14"/>
    </row>
    <row r="2150" spans="3:4">
      <c r="C2150" s="14"/>
      <c r="D2150" s="14"/>
    </row>
    <row r="2151" spans="3:4">
      <c r="C2151" s="14"/>
      <c r="D2151" s="14"/>
    </row>
    <row r="2152" spans="3:4">
      <c r="C2152" s="14"/>
      <c r="D2152" s="14"/>
    </row>
    <row r="2153" spans="3:4">
      <c r="C2153" s="14"/>
      <c r="D2153" s="14"/>
    </row>
    <row r="2154" spans="3:4">
      <c r="C2154" s="14"/>
      <c r="D2154" s="14"/>
    </row>
    <row r="2155" spans="3:4">
      <c r="C2155" s="14"/>
      <c r="D2155" s="14"/>
    </row>
    <row r="2156" spans="3:4">
      <c r="C2156" s="14"/>
      <c r="D2156" s="14"/>
    </row>
    <row r="2157" spans="3:4">
      <c r="C2157" s="14"/>
      <c r="D2157" s="14"/>
    </row>
    <row r="2158" spans="3:4">
      <c r="C2158" s="14"/>
      <c r="D2158" s="14"/>
    </row>
    <row r="2159" spans="3:4">
      <c r="C2159" s="14"/>
      <c r="D2159" s="14"/>
    </row>
    <row r="2160" spans="3:4">
      <c r="C2160" s="14"/>
      <c r="D2160" s="14"/>
    </row>
    <row r="2161" spans="3:4">
      <c r="C2161" s="14"/>
      <c r="D2161" s="14"/>
    </row>
    <row r="2162" spans="3:4">
      <c r="C2162" s="14"/>
      <c r="D2162" s="14"/>
    </row>
    <row r="2163" spans="3:4">
      <c r="C2163" s="14"/>
      <c r="D2163" s="14"/>
    </row>
    <row r="2164" spans="3:4">
      <c r="C2164" s="14"/>
      <c r="D2164" s="14"/>
    </row>
    <row r="2165" spans="3:4">
      <c r="C2165" s="14"/>
      <c r="D2165" s="14"/>
    </row>
    <row r="2166" spans="3:4">
      <c r="C2166" s="14"/>
      <c r="D2166" s="14"/>
    </row>
    <row r="2167" spans="3:4">
      <c r="C2167" s="14"/>
      <c r="D2167" s="14"/>
    </row>
    <row r="2168" spans="3:4">
      <c r="C2168" s="14"/>
      <c r="D2168" s="14"/>
    </row>
    <row r="2169" spans="3:4">
      <c r="C2169" s="14"/>
      <c r="D2169" s="14"/>
    </row>
    <row r="2170" spans="3:4">
      <c r="C2170" s="14"/>
      <c r="D2170" s="14"/>
    </row>
    <row r="2171" spans="3:4">
      <c r="C2171" s="14"/>
      <c r="D2171" s="14"/>
    </row>
    <row r="2172" spans="3:4">
      <c r="C2172" s="14"/>
      <c r="D2172" s="14"/>
    </row>
    <row r="2173" spans="3:4">
      <c r="C2173" s="14"/>
      <c r="D2173" s="14"/>
    </row>
    <row r="2174" spans="3:4">
      <c r="C2174" s="14"/>
      <c r="D2174" s="14"/>
    </row>
    <row r="2175" spans="3:4">
      <c r="C2175" s="14"/>
      <c r="D2175" s="14"/>
    </row>
    <row r="2176" spans="3:4">
      <c r="C2176" s="14"/>
      <c r="D2176" s="14"/>
    </row>
    <row r="2177" spans="3:4">
      <c r="C2177" s="14"/>
      <c r="D2177" s="14"/>
    </row>
    <row r="2178" spans="3:4">
      <c r="C2178" s="14"/>
      <c r="D2178" s="14"/>
    </row>
    <row r="2179" spans="3:4">
      <c r="C2179" s="14"/>
      <c r="D2179" s="14"/>
    </row>
    <row r="2180" spans="3:4">
      <c r="C2180" s="14"/>
      <c r="D2180" s="14"/>
    </row>
    <row r="2181" spans="3:4">
      <c r="C2181" s="14"/>
      <c r="D2181" s="14"/>
    </row>
    <row r="2182" spans="3:4">
      <c r="C2182" s="14"/>
      <c r="D2182" s="14"/>
    </row>
    <row r="2183" spans="3:4">
      <c r="C2183" s="14"/>
      <c r="D2183" s="14"/>
    </row>
    <row r="2184" spans="3:4">
      <c r="C2184" s="14"/>
      <c r="D2184" s="14"/>
    </row>
    <row r="2185" spans="3:4">
      <c r="C2185" s="14"/>
      <c r="D2185" s="14"/>
    </row>
    <row r="2186" spans="3:4">
      <c r="C2186" s="14"/>
      <c r="D2186" s="14"/>
    </row>
    <row r="2187" spans="3:4">
      <c r="C2187" s="14"/>
      <c r="D2187" s="14"/>
    </row>
    <row r="2188" spans="3:4">
      <c r="C2188" s="14"/>
      <c r="D2188" s="14"/>
    </row>
    <row r="2189" spans="3:4">
      <c r="C2189" s="14"/>
      <c r="D2189" s="14"/>
    </row>
    <row r="2190" spans="3:4">
      <c r="C2190" s="14"/>
      <c r="D2190" s="14"/>
    </row>
    <row r="2191" spans="3:4">
      <c r="C2191" s="14"/>
      <c r="D2191" s="14"/>
    </row>
    <row r="2192" spans="3:4">
      <c r="C2192" s="14"/>
      <c r="D2192" s="14"/>
    </row>
    <row r="2193" spans="3:4">
      <c r="C2193" s="14"/>
      <c r="D2193" s="14"/>
    </row>
    <row r="2194" spans="3:4">
      <c r="C2194" s="14"/>
      <c r="D2194" s="14"/>
    </row>
    <row r="2195" spans="3:4">
      <c r="C2195" s="14"/>
      <c r="D2195" s="14"/>
    </row>
    <row r="2196" spans="3:4">
      <c r="C2196" s="14"/>
      <c r="D2196" s="14"/>
    </row>
    <row r="2197" spans="3:4">
      <c r="C2197" s="14"/>
      <c r="D2197" s="14"/>
    </row>
    <row r="2198" spans="3:4">
      <c r="C2198" s="14"/>
      <c r="D2198" s="14"/>
    </row>
    <row r="2199" spans="3:4">
      <c r="C2199" s="14"/>
      <c r="D2199" s="14"/>
    </row>
    <row r="2200" spans="3:4">
      <c r="C2200" s="14"/>
      <c r="D2200" s="14"/>
    </row>
    <row r="2201" spans="3:4">
      <c r="C2201" s="14"/>
      <c r="D2201" s="14"/>
    </row>
    <row r="2202" spans="3:4">
      <c r="C2202" s="14"/>
      <c r="D2202" s="14"/>
    </row>
    <row r="2203" spans="3:4">
      <c r="C2203" s="14"/>
      <c r="D2203" s="14"/>
    </row>
    <row r="2204" spans="3:4">
      <c r="C2204" s="14"/>
      <c r="D2204" s="14"/>
    </row>
    <row r="2205" spans="3:4">
      <c r="C2205" s="14"/>
      <c r="D2205" s="14"/>
    </row>
    <row r="2206" spans="3:4">
      <c r="C2206" s="14"/>
      <c r="D2206" s="14"/>
    </row>
    <row r="2207" spans="3:4">
      <c r="C2207" s="14"/>
      <c r="D2207" s="14"/>
    </row>
    <row r="2208" spans="3:4">
      <c r="C2208" s="14"/>
      <c r="D2208" s="14"/>
    </row>
    <row r="2209" spans="3:4">
      <c r="C2209" s="14"/>
      <c r="D2209" s="14"/>
    </row>
    <row r="2210" spans="3:4">
      <c r="C2210" s="14"/>
      <c r="D2210" s="14"/>
    </row>
    <row r="2211" spans="3:4">
      <c r="C2211" s="14"/>
      <c r="D2211" s="14"/>
    </row>
    <row r="2212" spans="3:4">
      <c r="C2212" s="14"/>
      <c r="D2212" s="14"/>
    </row>
    <row r="2213" spans="3:4">
      <c r="C2213" s="14"/>
      <c r="D2213" s="14"/>
    </row>
    <row r="2214" spans="3:4">
      <c r="C2214" s="14"/>
      <c r="D2214" s="14"/>
    </row>
    <row r="2215" spans="3:4">
      <c r="C2215" s="14"/>
      <c r="D2215" s="14"/>
    </row>
    <row r="2216" spans="3:4">
      <c r="C2216" s="14"/>
      <c r="D2216" s="14"/>
    </row>
    <row r="2217" spans="3:4">
      <c r="C2217" s="14"/>
      <c r="D2217" s="14"/>
    </row>
    <row r="2218" spans="3:4">
      <c r="C2218" s="14"/>
      <c r="D2218" s="14"/>
    </row>
    <row r="2219" spans="3:4">
      <c r="C2219" s="14"/>
      <c r="D2219" s="14"/>
    </row>
    <row r="2220" spans="3:4">
      <c r="C2220" s="14"/>
      <c r="D2220" s="14"/>
    </row>
    <row r="2221" spans="3:4">
      <c r="C2221" s="14"/>
      <c r="D2221" s="14"/>
    </row>
    <row r="2222" spans="3:4">
      <c r="C2222" s="14"/>
      <c r="D2222" s="14"/>
    </row>
    <row r="2223" spans="3:4">
      <c r="C2223" s="14"/>
      <c r="D2223" s="14"/>
    </row>
    <row r="2224" spans="3:4">
      <c r="C2224" s="14"/>
      <c r="D2224" s="14"/>
    </row>
    <row r="2225" spans="3:4">
      <c r="C2225" s="14"/>
      <c r="D2225" s="14"/>
    </row>
    <row r="2226" spans="3:4">
      <c r="C2226" s="14"/>
      <c r="D2226" s="14"/>
    </row>
    <row r="2227" spans="3:4">
      <c r="C2227" s="14"/>
      <c r="D2227" s="14"/>
    </row>
    <row r="2228" spans="3:4">
      <c r="C2228" s="14"/>
      <c r="D2228" s="14"/>
    </row>
    <row r="2229" spans="3:4">
      <c r="C2229" s="14"/>
      <c r="D2229" s="14"/>
    </row>
    <row r="2230" spans="3:4">
      <c r="C2230" s="14"/>
      <c r="D2230" s="14"/>
    </row>
    <row r="2231" spans="3:4">
      <c r="C2231" s="14"/>
      <c r="D2231" s="14"/>
    </row>
    <row r="2232" spans="3:4">
      <c r="C2232" s="14"/>
      <c r="D2232" s="14"/>
    </row>
    <row r="2233" spans="3:4">
      <c r="C2233" s="14"/>
      <c r="D2233" s="14"/>
    </row>
    <row r="2234" spans="3:4">
      <c r="C2234" s="14"/>
      <c r="D2234" s="14"/>
    </row>
    <row r="2235" spans="3:4">
      <c r="C2235" s="14"/>
      <c r="D2235" s="14"/>
    </row>
    <row r="2236" spans="3:4">
      <c r="C2236" s="14"/>
      <c r="D2236" s="14"/>
    </row>
    <row r="2237" spans="3:4">
      <c r="C2237" s="14"/>
      <c r="D2237" s="14"/>
    </row>
    <row r="2238" spans="3:4">
      <c r="C2238" s="14"/>
      <c r="D2238" s="14"/>
    </row>
    <row r="2239" spans="3:4">
      <c r="C2239" s="14"/>
      <c r="D2239" s="14"/>
    </row>
    <row r="2240" spans="3:4">
      <c r="C2240" s="14"/>
      <c r="D2240" s="14"/>
    </row>
    <row r="2241" spans="3:4">
      <c r="C2241" s="14"/>
      <c r="D2241" s="14"/>
    </row>
    <row r="2242" spans="3:4">
      <c r="C2242" s="14"/>
      <c r="D2242" s="14"/>
    </row>
    <row r="2243" spans="3:4">
      <c r="C2243" s="14"/>
      <c r="D2243" s="14"/>
    </row>
    <row r="2244" spans="3:4">
      <c r="C2244" s="14"/>
      <c r="D2244" s="14"/>
    </row>
    <row r="2245" spans="3:4">
      <c r="C2245" s="14"/>
      <c r="D2245" s="14"/>
    </row>
    <row r="2246" spans="3:4">
      <c r="C2246" s="14"/>
      <c r="D2246" s="14"/>
    </row>
    <row r="2247" spans="3:4">
      <c r="C2247" s="14"/>
      <c r="D2247" s="14"/>
    </row>
    <row r="2248" spans="3:4">
      <c r="C2248" s="14"/>
      <c r="D2248" s="14"/>
    </row>
    <row r="2249" spans="3:4">
      <c r="C2249" s="14"/>
      <c r="D2249" s="14"/>
    </row>
    <row r="2250" spans="3:4">
      <c r="C2250" s="14"/>
      <c r="D2250" s="14"/>
    </row>
    <row r="2251" spans="3:4">
      <c r="C2251" s="14"/>
      <c r="D2251" s="14"/>
    </row>
    <row r="2252" spans="3:4">
      <c r="C2252" s="14"/>
      <c r="D2252" s="14"/>
    </row>
    <row r="2253" spans="3:4">
      <c r="C2253" s="14"/>
      <c r="D2253" s="14"/>
    </row>
    <row r="2254" spans="3:4">
      <c r="C2254" s="14"/>
      <c r="D2254" s="14"/>
    </row>
    <row r="2255" spans="3:4">
      <c r="C2255" s="14"/>
      <c r="D2255" s="14"/>
    </row>
    <row r="2256" spans="3:4">
      <c r="C2256" s="14"/>
      <c r="D2256" s="14"/>
    </row>
    <row r="2257" spans="3:4">
      <c r="C2257" s="14"/>
      <c r="D2257" s="14"/>
    </row>
    <row r="2258" spans="3:4">
      <c r="C2258" s="14"/>
      <c r="D2258" s="14"/>
    </row>
    <row r="2259" spans="3:4">
      <c r="C2259" s="14"/>
      <c r="D2259" s="14"/>
    </row>
    <row r="2260" spans="3:4">
      <c r="C2260" s="14"/>
      <c r="D2260" s="14"/>
    </row>
    <row r="2261" spans="3:4">
      <c r="C2261" s="14"/>
      <c r="D2261" s="14"/>
    </row>
    <row r="2262" spans="3:4">
      <c r="C2262" s="14"/>
      <c r="D2262" s="14"/>
    </row>
    <row r="2263" spans="3:4">
      <c r="C2263" s="14"/>
      <c r="D2263" s="14"/>
    </row>
    <row r="2264" spans="3:4">
      <c r="C2264" s="14"/>
      <c r="D2264" s="14"/>
    </row>
    <row r="2265" spans="3:4">
      <c r="C2265" s="14"/>
      <c r="D2265" s="14"/>
    </row>
    <row r="2266" spans="3:4">
      <c r="C2266" s="14"/>
      <c r="D2266" s="14"/>
    </row>
    <row r="2267" spans="3:4">
      <c r="C2267" s="14"/>
      <c r="D2267" s="14"/>
    </row>
    <row r="2268" spans="3:4">
      <c r="C2268" s="14"/>
      <c r="D2268" s="14"/>
    </row>
    <row r="2269" spans="3:4">
      <c r="C2269" s="14"/>
      <c r="D2269" s="14"/>
    </row>
    <row r="2270" spans="3:4">
      <c r="C2270" s="14"/>
      <c r="D2270" s="14"/>
    </row>
    <row r="2271" spans="3:4">
      <c r="C2271" s="14"/>
      <c r="D2271" s="14"/>
    </row>
    <row r="2272" spans="3:4">
      <c r="C2272" s="14"/>
      <c r="D2272" s="14"/>
    </row>
    <row r="2273" spans="3:4">
      <c r="C2273" s="14"/>
      <c r="D2273" s="14"/>
    </row>
    <row r="2274" spans="3:4">
      <c r="C2274" s="14"/>
      <c r="D2274" s="14"/>
    </row>
    <row r="2275" spans="3:4">
      <c r="C2275" s="14"/>
      <c r="D2275" s="14"/>
    </row>
    <row r="2276" spans="3:4">
      <c r="C2276" s="14"/>
      <c r="D2276" s="14"/>
    </row>
    <row r="2277" spans="3:4">
      <c r="C2277" s="14"/>
      <c r="D2277" s="14"/>
    </row>
    <row r="2278" spans="3:4">
      <c r="C2278" s="14"/>
      <c r="D2278" s="14"/>
    </row>
    <row r="2279" spans="3:4">
      <c r="C2279" s="14"/>
      <c r="D2279" s="14"/>
    </row>
    <row r="2280" spans="3:4">
      <c r="C2280" s="14"/>
      <c r="D2280" s="14"/>
    </row>
    <row r="2281" spans="3:4">
      <c r="C2281" s="14"/>
      <c r="D2281" s="14"/>
    </row>
    <row r="2282" spans="3:4">
      <c r="C2282" s="14"/>
      <c r="D2282" s="14"/>
    </row>
    <row r="2283" spans="3:4">
      <c r="C2283" s="14"/>
      <c r="D2283" s="14"/>
    </row>
    <row r="2284" spans="3:4">
      <c r="C2284" s="14"/>
      <c r="D2284" s="14"/>
    </row>
    <row r="2285" spans="3:4">
      <c r="C2285" s="14"/>
      <c r="D2285" s="14"/>
    </row>
    <row r="2286" spans="3:4">
      <c r="C2286" s="14"/>
      <c r="D2286" s="14"/>
    </row>
    <row r="2287" spans="3:4">
      <c r="C2287" s="14"/>
      <c r="D2287" s="14"/>
    </row>
    <row r="2288" spans="3:4">
      <c r="C2288" s="14"/>
      <c r="D2288" s="14"/>
    </row>
    <row r="2289" spans="3:4">
      <c r="C2289" s="14"/>
      <c r="D2289" s="14"/>
    </row>
    <row r="2290" spans="3:4">
      <c r="C2290" s="14"/>
      <c r="D2290" s="14"/>
    </row>
    <row r="2291" spans="3:4">
      <c r="C2291" s="14"/>
      <c r="D2291" s="14"/>
    </row>
    <row r="2292" spans="3:4">
      <c r="C2292" s="14"/>
      <c r="D2292" s="14"/>
    </row>
    <row r="2293" spans="3:4">
      <c r="C2293" s="14"/>
      <c r="D2293" s="14"/>
    </row>
    <row r="2294" spans="3:4">
      <c r="C2294" s="14"/>
      <c r="D2294" s="14"/>
    </row>
    <row r="2295" spans="3:4">
      <c r="C2295" s="14"/>
      <c r="D2295" s="14"/>
    </row>
    <row r="2296" spans="3:4">
      <c r="C2296" s="14"/>
      <c r="D2296" s="14"/>
    </row>
    <row r="2297" spans="3:4">
      <c r="C2297" s="14"/>
      <c r="D2297" s="14"/>
    </row>
    <row r="2298" spans="3:4">
      <c r="C2298" s="14"/>
      <c r="D2298" s="14"/>
    </row>
    <row r="2299" spans="3:4">
      <c r="C2299" s="14"/>
      <c r="D2299" s="14"/>
    </row>
    <row r="2300" spans="3:4">
      <c r="C2300" s="14"/>
      <c r="D2300" s="14"/>
    </row>
    <row r="2301" spans="3:4">
      <c r="C2301" s="14"/>
      <c r="D2301" s="14"/>
    </row>
    <row r="2302" spans="3:4">
      <c r="C2302" s="14"/>
      <c r="D2302" s="14"/>
    </row>
    <row r="2303" spans="3:4">
      <c r="C2303" s="14"/>
      <c r="D2303" s="14"/>
    </row>
    <row r="2304" spans="3:4">
      <c r="C2304" s="14"/>
      <c r="D2304" s="14"/>
    </row>
    <row r="2305" spans="3:4">
      <c r="C2305" s="14"/>
      <c r="D2305" s="14"/>
    </row>
    <row r="2306" spans="3:4">
      <c r="C2306" s="14"/>
      <c r="D2306" s="14"/>
    </row>
    <row r="2307" spans="3:4">
      <c r="C2307" s="14"/>
      <c r="D2307" s="14"/>
    </row>
    <row r="2308" spans="3:4">
      <c r="C2308" s="14"/>
      <c r="D2308" s="14"/>
    </row>
    <row r="2309" spans="3:4">
      <c r="C2309" s="14"/>
      <c r="D2309" s="14"/>
    </row>
    <row r="2310" spans="3:4">
      <c r="C2310" s="14"/>
      <c r="D2310" s="14"/>
    </row>
    <row r="2311" spans="3:4">
      <c r="C2311" s="14"/>
      <c r="D2311" s="14"/>
    </row>
    <row r="2312" spans="3:4">
      <c r="C2312" s="14"/>
      <c r="D2312" s="14"/>
    </row>
    <row r="2313" spans="3:4">
      <c r="C2313" s="14"/>
      <c r="D2313" s="14"/>
    </row>
    <row r="2314" spans="3:4">
      <c r="C2314" s="14"/>
      <c r="D2314" s="14"/>
    </row>
    <row r="2315" spans="3:4">
      <c r="C2315" s="14"/>
      <c r="D2315" s="14"/>
    </row>
    <row r="2316" spans="3:4">
      <c r="C2316" s="14"/>
      <c r="D2316" s="14"/>
    </row>
    <row r="2317" spans="3:4">
      <c r="C2317" s="14"/>
      <c r="D2317" s="14"/>
    </row>
    <row r="2318" spans="3:4">
      <c r="C2318" s="14"/>
      <c r="D2318" s="14"/>
    </row>
    <row r="2319" spans="3:4">
      <c r="C2319" s="14"/>
      <c r="D2319" s="14"/>
    </row>
    <row r="2320" spans="3:4">
      <c r="C2320" s="14"/>
      <c r="D2320" s="14"/>
    </row>
    <row r="2321" spans="3:4">
      <c r="C2321" s="14"/>
      <c r="D2321" s="14"/>
    </row>
    <row r="2322" spans="3:4">
      <c r="C2322" s="14"/>
      <c r="D2322" s="14"/>
    </row>
    <row r="2323" spans="3:4">
      <c r="C2323" s="14"/>
      <c r="D2323" s="14"/>
    </row>
    <row r="2324" spans="3:4">
      <c r="C2324" s="14"/>
      <c r="D2324" s="14"/>
    </row>
    <row r="2325" spans="3:4">
      <c r="C2325" s="14"/>
      <c r="D2325" s="14"/>
    </row>
    <row r="2326" spans="3:4">
      <c r="C2326" s="14"/>
      <c r="D2326" s="14"/>
    </row>
    <row r="2327" spans="3:4">
      <c r="C2327" s="14"/>
      <c r="D2327" s="14"/>
    </row>
    <row r="2328" spans="3:4">
      <c r="C2328" s="14"/>
      <c r="D2328" s="14"/>
    </row>
    <row r="2329" spans="3:4">
      <c r="C2329" s="14"/>
      <c r="D2329" s="14"/>
    </row>
    <row r="2330" spans="3:4">
      <c r="C2330" s="14"/>
      <c r="D2330" s="14"/>
    </row>
    <row r="2331" spans="3:4">
      <c r="C2331" s="14"/>
      <c r="D2331" s="14"/>
    </row>
    <row r="2332" spans="3:4">
      <c r="C2332" s="14"/>
      <c r="D2332" s="14"/>
    </row>
    <row r="2333" spans="3:4">
      <c r="C2333" s="14"/>
      <c r="D2333" s="14"/>
    </row>
    <row r="2334" spans="3:4">
      <c r="C2334" s="14"/>
      <c r="D2334" s="14"/>
    </row>
    <row r="2335" spans="3:4">
      <c r="C2335" s="14"/>
      <c r="D2335" s="14"/>
    </row>
    <row r="2336" spans="3:4">
      <c r="C2336" s="14"/>
      <c r="D2336" s="14"/>
    </row>
    <row r="2337" spans="3:4">
      <c r="C2337" s="14"/>
      <c r="D2337" s="14"/>
    </row>
    <row r="2338" spans="3:4">
      <c r="C2338" s="14"/>
      <c r="D2338" s="14"/>
    </row>
    <row r="2339" spans="3:4">
      <c r="C2339" s="14"/>
      <c r="D2339" s="14"/>
    </row>
    <row r="2340" spans="3:4">
      <c r="C2340" s="14"/>
      <c r="D2340" s="14"/>
    </row>
    <row r="2341" spans="3:4">
      <c r="C2341" s="14"/>
      <c r="D2341" s="14"/>
    </row>
    <row r="2342" spans="3:4">
      <c r="C2342" s="14"/>
      <c r="D2342" s="14"/>
    </row>
    <row r="2343" spans="3:4">
      <c r="C2343" s="14"/>
      <c r="D2343" s="14"/>
    </row>
    <row r="2344" spans="3:4">
      <c r="C2344" s="14"/>
      <c r="D2344" s="14"/>
    </row>
    <row r="2345" spans="3:4">
      <c r="C2345" s="14"/>
      <c r="D2345" s="14"/>
    </row>
    <row r="2346" spans="3:4">
      <c r="C2346" s="14"/>
      <c r="D2346" s="14"/>
    </row>
    <row r="2347" spans="3:4">
      <c r="C2347" s="14"/>
      <c r="D2347" s="14"/>
    </row>
    <row r="2348" spans="3:4">
      <c r="C2348" s="14"/>
      <c r="D2348" s="14"/>
    </row>
    <row r="2349" spans="3:4">
      <c r="C2349" s="14"/>
      <c r="D2349" s="14"/>
    </row>
    <row r="2350" spans="3:4">
      <c r="C2350" s="14"/>
      <c r="D2350" s="14"/>
    </row>
    <row r="2351" spans="3:4">
      <c r="C2351" s="14"/>
      <c r="D2351" s="14"/>
    </row>
    <row r="2352" spans="3:4">
      <c r="C2352" s="14"/>
      <c r="D2352" s="14"/>
    </row>
    <row r="2353" spans="3:4">
      <c r="C2353" s="14"/>
      <c r="D2353" s="14"/>
    </row>
    <row r="2354" spans="3:4">
      <c r="C2354" s="14"/>
      <c r="D2354" s="14"/>
    </row>
    <row r="2355" spans="3:4">
      <c r="C2355" s="14"/>
      <c r="D2355" s="14"/>
    </row>
    <row r="2356" spans="3:4">
      <c r="C2356" s="14"/>
      <c r="D2356" s="14"/>
    </row>
    <row r="2357" spans="3:4">
      <c r="C2357" s="14"/>
      <c r="D2357" s="14"/>
    </row>
    <row r="2358" spans="3:4">
      <c r="C2358" s="14"/>
      <c r="D2358" s="14"/>
    </row>
    <row r="2359" spans="3:4">
      <c r="C2359" s="14"/>
      <c r="D2359" s="14"/>
    </row>
    <row r="2360" spans="3:4">
      <c r="C2360" s="14"/>
      <c r="D2360" s="14"/>
    </row>
    <row r="2361" spans="3:4">
      <c r="C2361" s="14"/>
      <c r="D2361" s="14"/>
    </row>
    <row r="2362" spans="3:4">
      <c r="C2362" s="14"/>
      <c r="D2362" s="14"/>
    </row>
    <row r="2363" spans="3:4">
      <c r="C2363" s="14"/>
      <c r="D2363" s="14"/>
    </row>
    <row r="2364" spans="3:4">
      <c r="C2364" s="14"/>
      <c r="D2364" s="14"/>
    </row>
    <row r="2365" spans="3:4">
      <c r="C2365" s="14"/>
      <c r="D2365" s="14"/>
    </row>
    <row r="2366" spans="3:4">
      <c r="C2366" s="14"/>
      <c r="D2366" s="14"/>
    </row>
    <row r="2367" spans="3:4">
      <c r="C2367" s="14"/>
      <c r="D2367" s="14"/>
    </row>
    <row r="2368" spans="3:4">
      <c r="C2368" s="14"/>
      <c r="D2368" s="14"/>
    </row>
    <row r="2369" spans="3:4">
      <c r="C2369" s="14"/>
      <c r="D2369" s="14"/>
    </row>
    <row r="2370" spans="3:4">
      <c r="C2370" s="14"/>
      <c r="D2370" s="14"/>
    </row>
    <row r="2371" spans="3:4">
      <c r="C2371" s="14"/>
      <c r="D2371" s="14"/>
    </row>
    <row r="2372" spans="3:4">
      <c r="C2372" s="14"/>
      <c r="D2372" s="14"/>
    </row>
    <row r="2373" spans="3:4">
      <c r="C2373" s="14"/>
      <c r="D2373" s="14"/>
    </row>
    <row r="2374" spans="3:4">
      <c r="C2374" s="14"/>
      <c r="D2374" s="14"/>
    </row>
    <row r="2375" spans="3:4">
      <c r="C2375" s="14"/>
      <c r="D2375" s="14"/>
    </row>
    <row r="2376" spans="3:4">
      <c r="C2376" s="14"/>
      <c r="D2376" s="14"/>
    </row>
    <row r="2377" spans="3:4">
      <c r="C2377" s="14"/>
      <c r="D2377" s="14"/>
    </row>
    <row r="2378" spans="3:4">
      <c r="C2378" s="14"/>
      <c r="D2378" s="14"/>
    </row>
    <row r="2379" spans="3:4">
      <c r="C2379" s="14"/>
      <c r="D2379" s="14"/>
    </row>
    <row r="2380" spans="3:4">
      <c r="C2380" s="14"/>
      <c r="D2380" s="14"/>
    </row>
    <row r="2381" spans="3:4">
      <c r="C2381" s="14"/>
      <c r="D2381" s="14"/>
    </row>
    <row r="2382" spans="3:4">
      <c r="C2382" s="14"/>
      <c r="D2382" s="14"/>
    </row>
    <row r="2383" spans="3:4">
      <c r="C2383" s="14"/>
      <c r="D2383" s="14"/>
    </row>
    <row r="2384" spans="3:4">
      <c r="C2384" s="14"/>
      <c r="D2384" s="14"/>
    </row>
    <row r="2385" spans="3:4">
      <c r="C2385" s="14"/>
      <c r="D2385" s="14"/>
    </row>
    <row r="2386" spans="3:4">
      <c r="C2386" s="14"/>
      <c r="D2386" s="14"/>
    </row>
    <row r="2387" spans="3:4">
      <c r="C2387" s="14"/>
      <c r="D2387" s="14"/>
    </row>
    <row r="2388" spans="3:4">
      <c r="C2388" s="14"/>
      <c r="D2388" s="14"/>
    </row>
    <row r="2389" spans="3:4">
      <c r="C2389" s="14"/>
      <c r="D2389" s="14"/>
    </row>
    <row r="2390" spans="3:4">
      <c r="C2390" s="14"/>
      <c r="D2390" s="14"/>
    </row>
    <row r="2391" spans="3:4">
      <c r="C2391" s="14"/>
      <c r="D2391" s="14"/>
    </row>
    <row r="2392" spans="3:4">
      <c r="C2392" s="14"/>
      <c r="D2392" s="14"/>
    </row>
    <row r="2393" spans="3:4">
      <c r="C2393" s="14"/>
      <c r="D2393" s="14"/>
    </row>
    <row r="2394" spans="3:4">
      <c r="C2394" s="14"/>
      <c r="D2394" s="14"/>
    </row>
    <row r="2395" spans="3:4">
      <c r="C2395" s="14"/>
      <c r="D2395" s="14"/>
    </row>
    <row r="2396" spans="3:4">
      <c r="C2396" s="14"/>
      <c r="D2396" s="14"/>
    </row>
    <row r="2397" spans="3:4">
      <c r="C2397" s="14"/>
      <c r="D2397" s="14"/>
    </row>
    <row r="2398" spans="3:4">
      <c r="C2398" s="14"/>
      <c r="D2398" s="14"/>
    </row>
    <row r="2399" spans="3:4">
      <c r="C2399" s="14"/>
      <c r="D2399" s="14"/>
    </row>
    <row r="2400" spans="3:4">
      <c r="C2400" s="14"/>
      <c r="D2400" s="14"/>
    </row>
    <row r="2401" spans="3:4">
      <c r="C2401" s="14"/>
      <c r="D2401" s="14"/>
    </row>
    <row r="2402" spans="3:4">
      <c r="C2402" s="14"/>
      <c r="D2402" s="14"/>
    </row>
    <row r="2403" spans="3:4">
      <c r="C2403" s="14"/>
      <c r="D2403" s="14"/>
    </row>
    <row r="2404" spans="3:4">
      <c r="C2404" s="14"/>
      <c r="D2404" s="14"/>
    </row>
    <row r="2405" spans="3:4">
      <c r="C2405" s="14"/>
      <c r="D2405" s="14"/>
    </row>
    <row r="2406" spans="3:4">
      <c r="C2406" s="14"/>
      <c r="D2406" s="14"/>
    </row>
    <row r="2407" spans="3:4">
      <c r="C2407" s="14"/>
      <c r="D2407" s="14"/>
    </row>
    <row r="2408" spans="3:4">
      <c r="C2408" s="14"/>
      <c r="D2408" s="14"/>
    </row>
    <row r="2409" spans="3:4">
      <c r="C2409" s="14"/>
      <c r="D2409" s="14"/>
    </row>
    <row r="2410" spans="3:4">
      <c r="C2410" s="14"/>
      <c r="D2410" s="14"/>
    </row>
    <row r="2411" spans="3:4">
      <c r="C2411" s="14"/>
      <c r="D2411" s="14"/>
    </row>
    <row r="2412" spans="3:4">
      <c r="C2412" s="14"/>
      <c r="D2412" s="14"/>
    </row>
    <row r="2413" spans="3:4">
      <c r="C2413" s="14"/>
      <c r="D2413" s="14"/>
    </row>
    <row r="2414" spans="3:4">
      <c r="C2414" s="14"/>
      <c r="D2414" s="14"/>
    </row>
    <row r="2415" spans="3:4">
      <c r="C2415" s="14"/>
      <c r="D2415" s="14"/>
    </row>
    <row r="2416" spans="3:4">
      <c r="C2416" s="14"/>
      <c r="D2416" s="14"/>
    </row>
    <row r="2417" spans="3:4">
      <c r="C2417" s="14"/>
      <c r="D2417" s="14"/>
    </row>
    <row r="2418" spans="3:4">
      <c r="C2418" s="14"/>
      <c r="D2418" s="14"/>
    </row>
    <row r="2419" spans="3:4">
      <c r="C2419" s="14"/>
      <c r="D2419" s="14"/>
    </row>
    <row r="2420" spans="3:4">
      <c r="C2420" s="14"/>
      <c r="D2420" s="14"/>
    </row>
    <row r="2421" spans="3:4">
      <c r="C2421" s="14"/>
      <c r="D2421" s="14"/>
    </row>
    <row r="2422" spans="3:4">
      <c r="C2422" s="14"/>
      <c r="D2422" s="14"/>
    </row>
    <row r="2423" spans="3:4">
      <c r="C2423" s="14"/>
      <c r="D2423" s="14"/>
    </row>
    <row r="2424" spans="3:4">
      <c r="C2424" s="14"/>
      <c r="D2424" s="14"/>
    </row>
    <row r="2425" spans="3:4">
      <c r="C2425" s="14"/>
      <c r="D2425" s="14"/>
    </row>
    <row r="2426" spans="3:4">
      <c r="C2426" s="14"/>
      <c r="D2426" s="14"/>
    </row>
    <row r="2427" spans="3:4">
      <c r="C2427" s="14"/>
      <c r="D2427" s="14"/>
    </row>
    <row r="2428" spans="3:4">
      <c r="C2428" s="14"/>
      <c r="D2428" s="14"/>
    </row>
    <row r="2429" spans="3:4">
      <c r="C2429" s="14"/>
      <c r="D2429" s="14"/>
    </row>
    <row r="2430" spans="3:4">
      <c r="C2430" s="14"/>
      <c r="D2430" s="14"/>
    </row>
    <row r="2431" spans="3:4">
      <c r="C2431" s="14"/>
      <c r="D2431" s="14"/>
    </row>
    <row r="2432" spans="3:4">
      <c r="C2432" s="14"/>
      <c r="D2432" s="14"/>
    </row>
    <row r="2433" spans="3:4">
      <c r="C2433" s="14"/>
      <c r="D2433" s="14"/>
    </row>
    <row r="2434" spans="3:4">
      <c r="C2434" s="14"/>
      <c r="D2434" s="14"/>
    </row>
    <row r="2435" spans="3:4">
      <c r="C2435" s="14"/>
      <c r="D2435" s="14"/>
    </row>
    <row r="2436" spans="3:4">
      <c r="C2436" s="14"/>
      <c r="D2436" s="14"/>
    </row>
    <row r="2437" spans="3:4">
      <c r="C2437" s="14"/>
      <c r="D2437" s="14"/>
    </row>
    <row r="2438" spans="3:4">
      <c r="C2438" s="14"/>
      <c r="D2438" s="14"/>
    </row>
    <row r="2439" spans="3:4">
      <c r="C2439" s="14"/>
      <c r="D2439" s="14"/>
    </row>
    <row r="2440" spans="3:4">
      <c r="C2440" s="14"/>
      <c r="D2440" s="14"/>
    </row>
    <row r="2441" spans="3:4">
      <c r="C2441" s="14"/>
      <c r="D2441" s="14"/>
    </row>
    <row r="2442" spans="3:4">
      <c r="C2442" s="14"/>
      <c r="D2442" s="14"/>
    </row>
    <row r="2443" spans="3:4">
      <c r="C2443" s="14"/>
      <c r="D2443" s="14"/>
    </row>
    <row r="2444" spans="3:4">
      <c r="C2444" s="14"/>
      <c r="D2444" s="14"/>
    </row>
    <row r="2445" spans="3:4">
      <c r="C2445" s="14"/>
      <c r="D2445" s="14"/>
    </row>
    <row r="2446" spans="3:4">
      <c r="C2446" s="14"/>
      <c r="D2446" s="14"/>
    </row>
    <row r="2447" spans="3:4">
      <c r="C2447" s="14"/>
      <c r="D2447" s="14"/>
    </row>
    <row r="2448" spans="3:4">
      <c r="C2448" s="14"/>
      <c r="D2448" s="14"/>
    </row>
    <row r="2449" spans="3:4">
      <c r="C2449" s="14"/>
      <c r="D2449" s="14"/>
    </row>
    <row r="2450" spans="3:4">
      <c r="C2450" s="14"/>
      <c r="D2450" s="14"/>
    </row>
    <row r="2451" spans="3:4">
      <c r="C2451" s="14"/>
      <c r="D2451" s="14"/>
    </row>
    <row r="2452" spans="3:4">
      <c r="C2452" s="14"/>
      <c r="D2452" s="14"/>
    </row>
    <row r="2453" spans="3:4">
      <c r="C2453" s="14"/>
      <c r="D2453" s="14"/>
    </row>
    <row r="2454" spans="3:4">
      <c r="C2454" s="14"/>
      <c r="D2454" s="14"/>
    </row>
    <row r="2455" spans="3:4">
      <c r="C2455" s="14"/>
      <c r="D2455" s="14"/>
    </row>
    <row r="2456" spans="3:4">
      <c r="C2456" s="14"/>
      <c r="D2456" s="14"/>
    </row>
    <row r="2457" spans="3:4">
      <c r="C2457" s="14"/>
      <c r="D2457" s="14"/>
    </row>
    <row r="2458" spans="3:4">
      <c r="C2458" s="14"/>
      <c r="D2458" s="14"/>
    </row>
    <row r="2459" spans="3:4">
      <c r="C2459" s="14"/>
      <c r="D2459" s="14"/>
    </row>
    <row r="2460" spans="3:4">
      <c r="C2460" s="14"/>
      <c r="D2460" s="14"/>
    </row>
    <row r="2461" spans="3:4">
      <c r="C2461" s="14"/>
      <c r="D2461" s="14"/>
    </row>
    <row r="2462" spans="3:4">
      <c r="C2462" s="14"/>
      <c r="D2462" s="14"/>
    </row>
    <row r="2463" spans="3:4">
      <c r="C2463" s="14"/>
      <c r="D2463" s="14"/>
    </row>
    <row r="2464" spans="3:4">
      <c r="C2464" s="14"/>
      <c r="D2464" s="14"/>
    </row>
    <row r="2465" spans="3:4">
      <c r="C2465" s="14"/>
      <c r="D2465" s="14"/>
    </row>
    <row r="2466" spans="3:4">
      <c r="C2466" s="14"/>
      <c r="D2466" s="14"/>
    </row>
    <row r="2467" spans="3:4">
      <c r="C2467" s="14"/>
      <c r="D2467" s="14"/>
    </row>
    <row r="2468" spans="3:4">
      <c r="C2468" s="14"/>
      <c r="D2468" s="14"/>
    </row>
    <row r="2469" spans="3:4">
      <c r="C2469" s="14"/>
      <c r="D2469" s="14"/>
    </row>
    <row r="2470" spans="3:4">
      <c r="C2470" s="14"/>
      <c r="D2470" s="14"/>
    </row>
    <row r="2471" spans="3:4">
      <c r="C2471" s="14"/>
      <c r="D2471" s="14"/>
    </row>
    <row r="2472" spans="3:4">
      <c r="C2472" s="14"/>
      <c r="D2472" s="14"/>
    </row>
    <row r="2473" spans="3:4">
      <c r="C2473" s="14"/>
      <c r="D2473" s="14"/>
    </row>
    <row r="2474" spans="3:4">
      <c r="C2474" s="14"/>
      <c r="D2474" s="14"/>
    </row>
    <row r="2475" spans="3:4">
      <c r="C2475" s="14"/>
      <c r="D2475" s="14"/>
    </row>
    <row r="2476" spans="3:4">
      <c r="C2476" s="14"/>
      <c r="D2476" s="14"/>
    </row>
    <row r="2477" spans="3:4">
      <c r="C2477" s="14"/>
      <c r="D2477" s="14"/>
    </row>
    <row r="2478" spans="3:4">
      <c r="C2478" s="14"/>
      <c r="D2478" s="14"/>
    </row>
    <row r="2479" spans="3:4">
      <c r="C2479" s="14"/>
      <c r="D2479" s="14"/>
    </row>
    <row r="2480" spans="3:4">
      <c r="C2480" s="14"/>
      <c r="D2480" s="14"/>
    </row>
    <row r="2481" spans="3:4">
      <c r="C2481" s="14"/>
      <c r="D2481" s="14"/>
    </row>
    <row r="2482" spans="3:4">
      <c r="C2482" s="14"/>
      <c r="D2482" s="14"/>
    </row>
    <row r="2483" spans="3:4">
      <c r="C2483" s="14"/>
      <c r="D2483" s="14"/>
    </row>
    <row r="2484" spans="3:4">
      <c r="C2484" s="14"/>
      <c r="D2484" s="14"/>
    </row>
    <row r="2485" spans="3:4">
      <c r="C2485" s="14"/>
      <c r="D2485" s="14"/>
    </row>
    <row r="2486" spans="3:4">
      <c r="C2486" s="14"/>
      <c r="D2486" s="14"/>
    </row>
    <row r="2487" spans="3:4">
      <c r="C2487" s="14"/>
      <c r="D2487" s="14"/>
    </row>
    <row r="2488" spans="3:4">
      <c r="C2488" s="14"/>
      <c r="D2488" s="14"/>
    </row>
    <row r="2489" spans="3:4">
      <c r="C2489" s="14"/>
      <c r="D2489" s="14"/>
    </row>
    <row r="2490" spans="3:4">
      <c r="C2490" s="14"/>
      <c r="D2490" s="14"/>
    </row>
    <row r="2491" spans="3:4">
      <c r="C2491" s="14"/>
      <c r="D2491" s="14"/>
    </row>
    <row r="2492" spans="3:4">
      <c r="C2492" s="14"/>
      <c r="D2492" s="14"/>
    </row>
    <row r="2493" spans="3:4">
      <c r="C2493" s="14"/>
      <c r="D2493" s="14"/>
    </row>
    <row r="2494" spans="3:4">
      <c r="C2494" s="14"/>
      <c r="D2494" s="14"/>
    </row>
    <row r="2495" spans="3:4">
      <c r="C2495" s="14"/>
      <c r="D2495" s="14"/>
    </row>
    <row r="2496" spans="3:4">
      <c r="C2496" s="14"/>
      <c r="D2496" s="14"/>
    </row>
    <row r="2497" spans="3:4">
      <c r="C2497" s="14"/>
      <c r="D2497" s="14"/>
    </row>
    <row r="2498" spans="3:4">
      <c r="C2498" s="14"/>
      <c r="D2498" s="14"/>
    </row>
    <row r="2499" spans="3:4">
      <c r="C2499" s="14"/>
      <c r="D2499" s="14"/>
    </row>
    <row r="2500" spans="3:4">
      <c r="C2500" s="14"/>
      <c r="D2500" s="14"/>
    </row>
    <row r="2501" spans="3:4">
      <c r="C2501" s="14"/>
      <c r="D2501" s="14"/>
    </row>
    <row r="2502" spans="3:4">
      <c r="C2502" s="14"/>
      <c r="D2502" s="14"/>
    </row>
    <row r="2503" spans="3:4">
      <c r="C2503" s="14"/>
      <c r="D2503" s="14"/>
    </row>
    <row r="2504" spans="3:4">
      <c r="C2504" s="14"/>
      <c r="D2504" s="14"/>
    </row>
    <row r="2505" spans="3:4">
      <c r="C2505" s="14"/>
      <c r="D2505" s="14"/>
    </row>
    <row r="2506" spans="3:4">
      <c r="C2506" s="14"/>
      <c r="D2506" s="14"/>
    </row>
    <row r="2507" spans="3:4">
      <c r="C2507" s="14"/>
      <c r="D2507" s="14"/>
    </row>
    <row r="2508" spans="3:4">
      <c r="C2508" s="14"/>
      <c r="D2508" s="14"/>
    </row>
    <row r="2509" spans="3:4">
      <c r="C2509" s="14"/>
      <c r="D2509" s="14"/>
    </row>
    <row r="2510" spans="3:4">
      <c r="C2510" s="14"/>
      <c r="D2510" s="14"/>
    </row>
    <row r="2511" spans="3:4">
      <c r="C2511" s="14"/>
      <c r="D2511" s="14"/>
    </row>
    <row r="2512" spans="3:4">
      <c r="C2512" s="14"/>
      <c r="D2512" s="14"/>
    </row>
    <row r="2513" spans="3:4">
      <c r="C2513" s="14"/>
      <c r="D2513" s="14"/>
    </row>
    <row r="2514" spans="3:4">
      <c r="C2514" s="14"/>
      <c r="D2514" s="14"/>
    </row>
    <row r="2515" spans="3:4">
      <c r="C2515" s="14"/>
      <c r="D2515" s="14"/>
    </row>
    <row r="2516" spans="3:4">
      <c r="C2516" s="14"/>
      <c r="D2516" s="14"/>
    </row>
    <row r="2517" spans="3:4">
      <c r="C2517" s="14"/>
      <c r="D2517" s="14"/>
    </row>
    <row r="2518" spans="3:4">
      <c r="C2518" s="14"/>
      <c r="D2518" s="14"/>
    </row>
    <row r="2519" spans="3:4">
      <c r="C2519" s="14"/>
      <c r="D2519" s="14"/>
    </row>
    <row r="2520" spans="3:4">
      <c r="C2520" s="14"/>
      <c r="D2520" s="14"/>
    </row>
    <row r="2521" spans="3:4">
      <c r="C2521" s="14"/>
      <c r="D2521" s="14"/>
    </row>
    <row r="2522" spans="3:4">
      <c r="C2522" s="14"/>
      <c r="D2522" s="14"/>
    </row>
    <row r="2523" spans="3:4">
      <c r="C2523" s="14"/>
      <c r="D2523" s="14"/>
    </row>
    <row r="2524" spans="3:4">
      <c r="C2524" s="14"/>
      <c r="D2524" s="14"/>
    </row>
    <row r="2525" spans="3:4">
      <c r="C2525" s="14"/>
      <c r="D2525" s="14"/>
    </row>
    <row r="2526" spans="3:4">
      <c r="C2526" s="14"/>
      <c r="D2526" s="14"/>
    </row>
    <row r="2527" spans="3:4">
      <c r="C2527" s="14"/>
      <c r="D2527" s="14"/>
    </row>
    <row r="2528" spans="3:4">
      <c r="C2528" s="14"/>
      <c r="D2528" s="14"/>
    </row>
    <row r="2529" spans="3:4">
      <c r="C2529" s="14"/>
      <c r="D2529" s="14"/>
    </row>
    <row r="2530" spans="3:4">
      <c r="C2530" s="14"/>
      <c r="D2530" s="14"/>
    </row>
    <row r="2531" spans="3:4">
      <c r="C2531" s="14"/>
      <c r="D2531" s="14"/>
    </row>
    <row r="2532" spans="3:4">
      <c r="C2532" s="14"/>
      <c r="D2532" s="14"/>
    </row>
    <row r="2533" spans="3:4">
      <c r="C2533" s="14"/>
      <c r="D2533" s="14"/>
    </row>
    <row r="2534" spans="3:4">
      <c r="C2534" s="14"/>
      <c r="D2534" s="14"/>
    </row>
    <row r="2535" spans="3:4">
      <c r="C2535" s="14"/>
      <c r="D2535" s="14"/>
    </row>
    <row r="2536" spans="3:4">
      <c r="C2536" s="14"/>
      <c r="D2536" s="14"/>
    </row>
    <row r="2537" spans="3:4">
      <c r="C2537" s="14"/>
      <c r="D2537" s="14"/>
    </row>
    <row r="2538" spans="3:4">
      <c r="C2538" s="14"/>
      <c r="D2538" s="14"/>
    </row>
    <row r="2539" spans="3:4">
      <c r="C2539" s="14"/>
      <c r="D2539" s="14"/>
    </row>
    <row r="2540" spans="3:4">
      <c r="C2540" s="14"/>
      <c r="D2540" s="14"/>
    </row>
    <row r="2541" spans="3:4">
      <c r="C2541" s="14"/>
      <c r="D2541" s="14"/>
    </row>
    <row r="2542" spans="3:4">
      <c r="C2542" s="14"/>
      <c r="D2542" s="14"/>
    </row>
    <row r="2543" spans="3:4">
      <c r="C2543" s="14"/>
      <c r="D2543" s="14"/>
    </row>
    <row r="2544" spans="3:4">
      <c r="C2544" s="14"/>
      <c r="D2544" s="14"/>
    </row>
    <row r="2545" spans="3:4">
      <c r="C2545" s="14"/>
      <c r="D2545" s="14"/>
    </row>
    <row r="2546" spans="3:4">
      <c r="C2546" s="14"/>
      <c r="D2546" s="14"/>
    </row>
    <row r="2547" spans="3:4">
      <c r="C2547" s="14"/>
      <c r="D2547" s="14"/>
    </row>
    <row r="2548" spans="3:4">
      <c r="C2548" s="14"/>
      <c r="D2548" s="14"/>
    </row>
    <row r="2549" spans="3:4">
      <c r="C2549" s="14"/>
      <c r="D2549" s="14"/>
    </row>
    <row r="2550" spans="3:4">
      <c r="C2550" s="14"/>
      <c r="D2550" s="14"/>
    </row>
    <row r="2551" spans="3:4">
      <c r="C2551" s="14"/>
      <c r="D2551" s="14"/>
    </row>
    <row r="2552" spans="3:4">
      <c r="C2552" s="14"/>
      <c r="D2552" s="14"/>
    </row>
    <row r="2553" spans="3:4">
      <c r="C2553" s="14"/>
      <c r="D2553" s="14"/>
    </row>
    <row r="2554" spans="3:4">
      <c r="C2554" s="14"/>
      <c r="D2554" s="14"/>
    </row>
    <row r="2555" spans="3:4">
      <c r="C2555" s="14"/>
      <c r="D2555" s="14"/>
    </row>
    <row r="2556" spans="3:4">
      <c r="C2556" s="14"/>
      <c r="D2556" s="14"/>
    </row>
    <row r="2557" spans="3:4">
      <c r="C2557" s="14"/>
      <c r="D2557" s="14"/>
    </row>
    <row r="2558" spans="3:4">
      <c r="C2558" s="14"/>
      <c r="D2558" s="14"/>
    </row>
    <row r="2559" spans="3:4">
      <c r="C2559" s="14"/>
      <c r="D2559" s="14"/>
    </row>
    <row r="2560" spans="3:4">
      <c r="C2560" s="14"/>
      <c r="D2560" s="14"/>
    </row>
    <row r="2561" spans="3:4">
      <c r="C2561" s="14"/>
      <c r="D2561" s="14"/>
    </row>
    <row r="2562" spans="3:4">
      <c r="C2562" s="14"/>
      <c r="D2562" s="14"/>
    </row>
    <row r="2563" spans="3:4">
      <c r="C2563" s="14"/>
      <c r="D2563" s="14"/>
    </row>
    <row r="2564" spans="3:4">
      <c r="C2564" s="14"/>
      <c r="D2564" s="14"/>
    </row>
    <row r="2565" spans="3:4">
      <c r="C2565" s="14"/>
      <c r="D2565" s="14"/>
    </row>
    <row r="2566" spans="3:4">
      <c r="C2566" s="14"/>
      <c r="D2566" s="14"/>
    </row>
    <row r="2567" spans="3:4">
      <c r="C2567" s="14"/>
      <c r="D2567" s="14"/>
    </row>
    <row r="2568" spans="3:4">
      <c r="C2568" s="14"/>
      <c r="D2568" s="14"/>
    </row>
    <row r="2569" spans="3:4">
      <c r="C2569" s="14"/>
      <c r="D2569" s="14"/>
    </row>
    <row r="2570" spans="3:4">
      <c r="C2570" s="14"/>
      <c r="D2570" s="14"/>
    </row>
    <row r="2571" spans="3:4">
      <c r="C2571" s="14"/>
      <c r="D2571" s="14"/>
    </row>
    <row r="2572" spans="3:4">
      <c r="C2572" s="14"/>
      <c r="D2572" s="14"/>
    </row>
    <row r="2573" spans="3:4">
      <c r="C2573" s="14"/>
      <c r="D2573" s="14"/>
    </row>
    <row r="2574" spans="3:4">
      <c r="C2574" s="14"/>
      <c r="D2574" s="14"/>
    </row>
    <row r="2575" spans="3:4">
      <c r="C2575" s="14"/>
      <c r="D2575" s="14"/>
    </row>
    <row r="2576" spans="3:4">
      <c r="C2576" s="14"/>
      <c r="D2576" s="14"/>
    </row>
    <row r="2577" spans="3:4">
      <c r="C2577" s="14"/>
      <c r="D2577" s="14"/>
    </row>
    <row r="2578" spans="3:4">
      <c r="C2578" s="14"/>
      <c r="D2578" s="14"/>
    </row>
    <row r="2579" spans="3:4">
      <c r="C2579" s="14"/>
      <c r="D2579" s="14"/>
    </row>
    <row r="2580" spans="3:4">
      <c r="C2580" s="14"/>
      <c r="D2580" s="14"/>
    </row>
    <row r="2581" spans="3:4">
      <c r="C2581" s="14"/>
      <c r="D2581" s="14"/>
    </row>
    <row r="2582" spans="3:4">
      <c r="C2582" s="14"/>
      <c r="D2582" s="14"/>
    </row>
    <row r="2583" spans="3:4">
      <c r="C2583" s="14"/>
      <c r="D2583" s="14"/>
    </row>
    <row r="2584" spans="3:4">
      <c r="C2584" s="14"/>
      <c r="D2584" s="14"/>
    </row>
    <row r="2585" spans="3:4">
      <c r="C2585" s="14"/>
      <c r="D2585" s="14"/>
    </row>
    <row r="2586" spans="3:4">
      <c r="C2586" s="14"/>
      <c r="D2586" s="14"/>
    </row>
    <row r="2587" spans="3:4">
      <c r="C2587" s="14"/>
      <c r="D2587" s="14"/>
    </row>
    <row r="2588" spans="3:4">
      <c r="C2588" s="14"/>
      <c r="D2588" s="14"/>
    </row>
    <row r="2589" spans="3:4">
      <c r="C2589" s="14"/>
      <c r="D2589" s="14"/>
    </row>
    <row r="2590" spans="3:4">
      <c r="C2590" s="14"/>
      <c r="D2590" s="14"/>
    </row>
    <row r="2591" spans="3:4">
      <c r="C2591" s="14"/>
      <c r="D2591" s="14"/>
    </row>
    <row r="2592" spans="3:4">
      <c r="C2592" s="14"/>
      <c r="D2592" s="14"/>
    </row>
    <row r="2593" spans="3:4">
      <c r="C2593" s="14"/>
      <c r="D2593" s="14"/>
    </row>
    <row r="2594" spans="3:4">
      <c r="C2594" s="14"/>
      <c r="D2594" s="14"/>
    </row>
    <row r="2595" spans="3:4">
      <c r="C2595" s="14"/>
      <c r="D2595" s="14"/>
    </row>
    <row r="2596" spans="3:4">
      <c r="C2596" s="14"/>
      <c r="D2596" s="14"/>
    </row>
    <row r="2597" spans="3:4">
      <c r="C2597" s="14"/>
      <c r="D2597" s="14"/>
    </row>
    <row r="2598" spans="3:4">
      <c r="C2598" s="14"/>
      <c r="D2598" s="14"/>
    </row>
    <row r="2599" spans="3:4">
      <c r="C2599" s="14"/>
      <c r="D2599" s="14"/>
    </row>
    <row r="2600" spans="3:4">
      <c r="C2600" s="14"/>
      <c r="D2600" s="14"/>
    </row>
    <row r="2601" spans="3:4">
      <c r="C2601" s="14"/>
      <c r="D2601" s="14"/>
    </row>
    <row r="2602" spans="3:4">
      <c r="C2602" s="14"/>
      <c r="D2602" s="14"/>
    </row>
    <row r="2603" spans="3:4">
      <c r="C2603" s="14"/>
      <c r="D2603" s="14"/>
    </row>
    <row r="2604" spans="3:4">
      <c r="C2604" s="14"/>
      <c r="D2604" s="14"/>
    </row>
    <row r="2605" spans="3:4">
      <c r="C2605" s="14"/>
      <c r="D2605" s="14"/>
    </row>
    <row r="2606" spans="3:4">
      <c r="C2606" s="14"/>
      <c r="D2606" s="14"/>
    </row>
    <row r="2607" spans="3:4">
      <c r="C2607" s="14"/>
      <c r="D2607" s="14"/>
    </row>
    <row r="2608" spans="3:4">
      <c r="C2608" s="14"/>
      <c r="D2608" s="14"/>
    </row>
    <row r="2609" spans="3:4">
      <c r="C2609" s="14"/>
      <c r="D2609" s="14"/>
    </row>
    <row r="2610" spans="3:4">
      <c r="C2610" s="14"/>
      <c r="D2610" s="14"/>
    </row>
    <row r="2611" spans="3:4">
      <c r="C2611" s="14"/>
      <c r="D2611" s="14"/>
    </row>
    <row r="2612" spans="3:4">
      <c r="C2612" s="14"/>
      <c r="D2612" s="14"/>
    </row>
    <row r="2613" spans="3:4">
      <c r="C2613" s="14"/>
      <c r="D2613" s="14"/>
    </row>
    <row r="2614" spans="3:4">
      <c r="C2614" s="14"/>
      <c r="D2614" s="14"/>
    </row>
    <row r="2615" spans="3:4">
      <c r="C2615" s="14"/>
      <c r="D2615" s="14"/>
    </row>
    <row r="2616" spans="3:4">
      <c r="C2616" s="14"/>
      <c r="D2616" s="14"/>
    </row>
    <row r="2617" spans="3:4">
      <c r="C2617" s="14"/>
      <c r="D2617" s="14"/>
    </row>
    <row r="2618" spans="3:4">
      <c r="C2618" s="14"/>
      <c r="D2618" s="14"/>
    </row>
    <row r="2619" spans="3:4">
      <c r="C2619" s="14"/>
      <c r="D2619" s="14"/>
    </row>
    <row r="2620" spans="3:4">
      <c r="C2620" s="14"/>
      <c r="D2620" s="14"/>
    </row>
    <row r="2621" spans="3:4">
      <c r="C2621" s="14"/>
      <c r="D2621" s="14"/>
    </row>
    <row r="2622" spans="3:4">
      <c r="C2622" s="14"/>
      <c r="D2622" s="14"/>
    </row>
    <row r="2623" spans="3:4">
      <c r="C2623" s="14"/>
      <c r="D2623" s="14"/>
    </row>
    <row r="2624" spans="3:4">
      <c r="C2624" s="14"/>
      <c r="D2624" s="14"/>
    </row>
    <row r="2625" spans="3:4">
      <c r="C2625" s="14"/>
      <c r="D2625" s="14"/>
    </row>
    <row r="2626" spans="3:4">
      <c r="C2626" s="14"/>
      <c r="D2626" s="14"/>
    </row>
    <row r="2627" spans="3:4">
      <c r="C2627" s="14"/>
      <c r="D2627" s="14"/>
    </row>
    <row r="2628" spans="3:4">
      <c r="C2628" s="14"/>
      <c r="D2628" s="14"/>
    </row>
    <row r="2629" spans="3:4">
      <c r="C2629" s="14"/>
      <c r="D2629" s="14"/>
    </row>
    <row r="2630" spans="3:4">
      <c r="C2630" s="14"/>
      <c r="D2630" s="14"/>
    </row>
    <row r="2631" spans="3:4">
      <c r="C2631" s="14"/>
      <c r="D2631" s="14"/>
    </row>
    <row r="2632" spans="3:4">
      <c r="C2632" s="14"/>
      <c r="D2632" s="14"/>
    </row>
    <row r="2633" spans="3:4">
      <c r="C2633" s="14"/>
      <c r="D2633" s="14"/>
    </row>
    <row r="2634" spans="3:4">
      <c r="C2634" s="14"/>
      <c r="D2634" s="14"/>
    </row>
    <row r="2635" spans="3:4">
      <c r="C2635" s="14"/>
      <c r="D2635" s="14"/>
    </row>
    <row r="2636" spans="3:4">
      <c r="C2636" s="14"/>
      <c r="D2636" s="14"/>
    </row>
    <row r="2637" spans="3:4">
      <c r="C2637" s="14"/>
      <c r="D2637" s="14"/>
    </row>
    <row r="2638" spans="3:4">
      <c r="C2638" s="14"/>
      <c r="D2638" s="14"/>
    </row>
    <row r="2639" spans="3:4">
      <c r="C2639" s="14"/>
      <c r="D2639" s="14"/>
    </row>
    <row r="2640" spans="3:4">
      <c r="C2640" s="14"/>
      <c r="D2640" s="14"/>
    </row>
    <row r="2641" spans="3:4">
      <c r="C2641" s="14"/>
      <c r="D2641" s="14"/>
    </row>
    <row r="2642" spans="3:4">
      <c r="C2642" s="14"/>
      <c r="D2642" s="14"/>
    </row>
    <row r="2643" spans="3:4">
      <c r="C2643" s="14"/>
      <c r="D2643" s="14"/>
    </row>
    <row r="2644" spans="3:4">
      <c r="C2644" s="14"/>
      <c r="D2644" s="14"/>
    </row>
    <row r="2645" spans="3:4">
      <c r="C2645" s="14"/>
      <c r="D2645" s="14"/>
    </row>
    <row r="2646" spans="3:4">
      <c r="C2646" s="14"/>
      <c r="D2646" s="14"/>
    </row>
    <row r="2647" spans="3:4">
      <c r="C2647" s="14"/>
      <c r="D2647" s="14"/>
    </row>
    <row r="2648" spans="3:4">
      <c r="C2648" s="14"/>
      <c r="D2648" s="14"/>
    </row>
    <row r="2649" spans="3:4">
      <c r="C2649" s="14"/>
      <c r="D2649" s="14"/>
    </row>
    <row r="2650" spans="3:4">
      <c r="C2650" s="14"/>
      <c r="D2650" s="14"/>
    </row>
    <row r="2651" spans="3:4">
      <c r="C2651" s="14"/>
      <c r="D2651" s="14"/>
    </row>
    <row r="2652" spans="3:4">
      <c r="C2652" s="14"/>
      <c r="D2652" s="14"/>
    </row>
    <row r="2653" spans="3:4">
      <c r="C2653" s="14"/>
      <c r="D2653" s="14"/>
    </row>
    <row r="2654" spans="3:4">
      <c r="C2654" s="14"/>
      <c r="D2654" s="14"/>
    </row>
    <row r="2655" spans="3:4">
      <c r="C2655" s="14"/>
      <c r="D2655" s="14"/>
    </row>
    <row r="2656" spans="3:4">
      <c r="C2656" s="14"/>
      <c r="D2656" s="14"/>
    </row>
    <row r="2657" spans="3:4">
      <c r="C2657" s="14"/>
      <c r="D2657" s="14"/>
    </row>
    <row r="2658" spans="3:4">
      <c r="C2658" s="14"/>
      <c r="D2658" s="14"/>
    </row>
    <row r="2659" spans="3:4">
      <c r="C2659" s="14"/>
      <c r="D2659" s="14"/>
    </row>
    <row r="2660" spans="3:4">
      <c r="C2660" s="14"/>
      <c r="D2660" s="14"/>
    </row>
    <row r="2661" spans="3:4">
      <c r="C2661" s="14"/>
      <c r="D2661" s="14"/>
    </row>
    <row r="2662" spans="3:4">
      <c r="C2662" s="14"/>
      <c r="D2662" s="14"/>
    </row>
    <row r="2663" spans="3:4">
      <c r="C2663" s="14"/>
      <c r="D2663" s="14"/>
    </row>
    <row r="2664" spans="3:4">
      <c r="C2664" s="14"/>
      <c r="D2664" s="14"/>
    </row>
    <row r="2665" spans="3:4">
      <c r="C2665" s="14"/>
      <c r="D2665" s="14"/>
    </row>
    <row r="2666" spans="3:4">
      <c r="C2666" s="14"/>
      <c r="D2666" s="14"/>
    </row>
    <row r="2667" spans="3:4">
      <c r="C2667" s="14"/>
      <c r="D2667" s="14"/>
    </row>
    <row r="2668" spans="3:4">
      <c r="C2668" s="14"/>
      <c r="D2668" s="14"/>
    </row>
    <row r="2669" spans="3:4">
      <c r="C2669" s="14"/>
      <c r="D2669" s="14"/>
    </row>
    <row r="2670" spans="3:4">
      <c r="C2670" s="14"/>
      <c r="D2670" s="14"/>
    </row>
    <row r="2671" spans="3:4">
      <c r="C2671" s="14"/>
      <c r="D2671" s="14"/>
    </row>
    <row r="2672" spans="3:4">
      <c r="C2672" s="14"/>
      <c r="D2672" s="14"/>
    </row>
    <row r="2673" spans="3:4">
      <c r="C2673" s="14"/>
      <c r="D2673" s="14"/>
    </row>
    <row r="2674" spans="3:4">
      <c r="C2674" s="14"/>
      <c r="D2674" s="14"/>
    </row>
    <row r="2675" spans="3:4">
      <c r="C2675" s="14"/>
      <c r="D2675" s="14"/>
    </row>
    <row r="2676" spans="3:4">
      <c r="C2676" s="14"/>
      <c r="D2676" s="14"/>
    </row>
    <row r="2677" spans="3:4">
      <c r="C2677" s="14"/>
      <c r="D2677" s="14"/>
    </row>
    <row r="2678" spans="3:4">
      <c r="C2678" s="14"/>
      <c r="D2678" s="14"/>
    </row>
    <row r="2679" spans="3:4">
      <c r="C2679" s="14"/>
      <c r="D2679" s="14"/>
    </row>
    <row r="2680" spans="3:4">
      <c r="C2680" s="14"/>
      <c r="D2680" s="14"/>
    </row>
    <row r="2681" spans="3:4">
      <c r="C2681" s="14"/>
      <c r="D2681" s="14"/>
    </row>
    <row r="2682" spans="3:4">
      <c r="C2682" s="14"/>
      <c r="D2682" s="14"/>
    </row>
    <row r="2683" spans="3:4">
      <c r="C2683" s="14"/>
      <c r="D2683" s="14"/>
    </row>
    <row r="2684" spans="3:4">
      <c r="C2684" s="14"/>
      <c r="D2684" s="14"/>
    </row>
    <row r="2685" spans="3:4">
      <c r="C2685" s="14"/>
      <c r="D2685" s="14"/>
    </row>
    <row r="2686" spans="3:4">
      <c r="C2686" s="14"/>
      <c r="D2686" s="14"/>
    </row>
    <row r="2687" spans="3:4">
      <c r="C2687" s="14"/>
      <c r="D2687" s="14"/>
    </row>
    <row r="2688" spans="3:4">
      <c r="C2688" s="14"/>
      <c r="D2688" s="14"/>
    </row>
    <row r="2689" spans="3:4">
      <c r="C2689" s="14"/>
      <c r="D2689" s="14"/>
    </row>
    <row r="2690" spans="3:4">
      <c r="C2690" s="14"/>
      <c r="D2690" s="14"/>
    </row>
    <row r="2691" spans="3:4">
      <c r="C2691" s="14"/>
      <c r="D2691" s="14"/>
    </row>
    <row r="2692" spans="3:4">
      <c r="C2692" s="14"/>
      <c r="D2692" s="14"/>
    </row>
    <row r="2693" spans="3:4">
      <c r="C2693" s="14"/>
      <c r="D2693" s="14"/>
    </row>
    <row r="2694" spans="3:4">
      <c r="C2694" s="14"/>
      <c r="D2694" s="14"/>
    </row>
    <row r="2695" spans="3:4">
      <c r="C2695" s="14"/>
      <c r="D2695" s="14"/>
    </row>
    <row r="2696" spans="3:4">
      <c r="C2696" s="14"/>
      <c r="D2696" s="14"/>
    </row>
    <row r="2697" spans="3:4">
      <c r="C2697" s="14"/>
      <c r="D2697" s="14"/>
    </row>
    <row r="2698" spans="3:4">
      <c r="C2698" s="14"/>
      <c r="D2698" s="14"/>
    </row>
    <row r="2699" spans="3:4">
      <c r="C2699" s="14"/>
      <c r="D2699" s="14"/>
    </row>
    <row r="2700" spans="3:4">
      <c r="C2700" s="14"/>
      <c r="D2700" s="14"/>
    </row>
    <row r="2701" spans="3:4">
      <c r="C2701" s="14"/>
      <c r="D2701" s="14"/>
    </row>
    <row r="2702" spans="3:4">
      <c r="C2702" s="14"/>
      <c r="D2702" s="14"/>
    </row>
    <row r="2703" spans="3:4">
      <c r="C2703" s="14"/>
      <c r="D2703" s="14"/>
    </row>
    <row r="2704" spans="3:4">
      <c r="C2704" s="14"/>
      <c r="D2704" s="14"/>
    </row>
    <row r="2705" spans="3:4">
      <c r="C2705" s="14"/>
      <c r="D2705" s="14"/>
    </row>
    <row r="2706" spans="3:4">
      <c r="C2706" s="14"/>
      <c r="D2706" s="14"/>
    </row>
    <row r="2707" spans="3:4">
      <c r="C2707" s="14"/>
      <c r="D2707" s="14"/>
    </row>
    <row r="2708" spans="3:4">
      <c r="C2708" s="14"/>
      <c r="D2708" s="14"/>
    </row>
    <row r="2709" spans="3:4">
      <c r="C2709" s="14"/>
      <c r="D2709" s="14"/>
    </row>
    <row r="2710" spans="3:4">
      <c r="C2710" s="14"/>
      <c r="D2710" s="14"/>
    </row>
    <row r="2711" spans="3:4">
      <c r="C2711" s="14"/>
      <c r="D2711" s="14"/>
    </row>
    <row r="2712" spans="3:4">
      <c r="C2712" s="14"/>
      <c r="D2712" s="14"/>
    </row>
    <row r="2713" spans="3:4">
      <c r="C2713" s="14"/>
      <c r="D2713" s="14"/>
    </row>
    <row r="2714" spans="3:4">
      <c r="C2714" s="14"/>
      <c r="D2714" s="14"/>
    </row>
    <row r="2715" spans="3:4">
      <c r="C2715" s="14"/>
      <c r="D2715" s="14"/>
    </row>
    <row r="2716" spans="3:4">
      <c r="C2716" s="14"/>
      <c r="D2716" s="14"/>
    </row>
    <row r="2717" spans="3:4">
      <c r="C2717" s="14"/>
      <c r="D2717" s="14"/>
    </row>
    <row r="2718" spans="3:4">
      <c r="C2718" s="14"/>
      <c r="D2718" s="14"/>
    </row>
    <row r="2719" spans="3:4">
      <c r="C2719" s="14"/>
      <c r="D2719" s="14"/>
    </row>
    <row r="2720" spans="3:4">
      <c r="C2720" s="14"/>
      <c r="D2720" s="14"/>
    </row>
    <row r="2721" spans="3:4">
      <c r="C2721" s="14"/>
      <c r="D2721" s="14"/>
    </row>
    <row r="2722" spans="3:4">
      <c r="C2722" s="14"/>
      <c r="D2722" s="14"/>
    </row>
    <row r="2723" spans="3:4">
      <c r="C2723" s="14"/>
      <c r="D2723" s="14"/>
    </row>
    <row r="2724" spans="3:4">
      <c r="C2724" s="14"/>
      <c r="D2724" s="14"/>
    </row>
    <row r="2725" spans="3:4">
      <c r="C2725" s="14"/>
      <c r="D2725" s="14"/>
    </row>
    <row r="2726" spans="3:4">
      <c r="C2726" s="14"/>
      <c r="D2726" s="14"/>
    </row>
    <row r="2727" spans="3:4">
      <c r="C2727" s="14"/>
      <c r="D2727" s="14"/>
    </row>
    <row r="2728" spans="3:4">
      <c r="C2728" s="14"/>
      <c r="D2728" s="14"/>
    </row>
    <row r="2729" spans="3:4">
      <c r="C2729" s="14"/>
      <c r="D2729" s="14"/>
    </row>
    <row r="2730" spans="3:4">
      <c r="C2730" s="14"/>
      <c r="D2730" s="14"/>
    </row>
    <row r="2731" spans="3:4">
      <c r="C2731" s="14"/>
      <c r="D2731" s="14"/>
    </row>
    <row r="2732" spans="3:4">
      <c r="C2732" s="14"/>
      <c r="D2732" s="14"/>
    </row>
    <row r="2733" spans="3:4">
      <c r="C2733" s="14"/>
      <c r="D2733" s="14"/>
    </row>
    <row r="2734" spans="3:4">
      <c r="C2734" s="14"/>
      <c r="D2734" s="14"/>
    </row>
    <row r="2735" spans="3:4">
      <c r="C2735" s="14"/>
      <c r="D2735" s="14"/>
    </row>
    <row r="2736" spans="3:4">
      <c r="C2736" s="14"/>
      <c r="D2736" s="14"/>
    </row>
    <row r="2737" spans="3:4">
      <c r="C2737" s="14"/>
      <c r="D2737" s="14"/>
    </row>
    <row r="2738" spans="3:4">
      <c r="C2738" s="14"/>
      <c r="D2738" s="14"/>
    </row>
    <row r="2739" spans="3:4">
      <c r="C2739" s="14"/>
      <c r="D2739" s="14"/>
    </row>
    <row r="2740" spans="3:4">
      <c r="C2740" s="14"/>
      <c r="D2740" s="14"/>
    </row>
    <row r="2741" spans="3:4">
      <c r="C2741" s="14"/>
      <c r="D2741" s="14"/>
    </row>
    <row r="2742" spans="3:4">
      <c r="C2742" s="14"/>
      <c r="D2742" s="14"/>
    </row>
    <row r="2743" spans="3:4">
      <c r="C2743" s="14"/>
      <c r="D2743" s="14"/>
    </row>
    <row r="2744" spans="3:4">
      <c r="C2744" s="14"/>
      <c r="D2744" s="14"/>
    </row>
    <row r="2745" spans="3:4">
      <c r="C2745" s="14"/>
      <c r="D2745" s="14"/>
    </row>
    <row r="2746" spans="3:4">
      <c r="C2746" s="14"/>
      <c r="D2746" s="14"/>
    </row>
    <row r="2747" spans="3:4">
      <c r="C2747" s="14"/>
      <c r="D2747" s="14"/>
    </row>
    <row r="2748" spans="3:4">
      <c r="C2748" s="14"/>
      <c r="D2748" s="14"/>
    </row>
    <row r="2749" spans="3:4">
      <c r="C2749" s="14"/>
      <c r="D2749" s="14"/>
    </row>
    <row r="2750" spans="3:4">
      <c r="C2750" s="14"/>
      <c r="D2750" s="14"/>
    </row>
    <row r="2751" spans="3:4">
      <c r="C2751" s="14"/>
      <c r="D2751" s="14"/>
    </row>
    <row r="2752" spans="3:4">
      <c r="C2752" s="14"/>
      <c r="D2752" s="14"/>
    </row>
    <row r="2753" spans="3:4">
      <c r="C2753" s="14"/>
      <c r="D2753" s="14"/>
    </row>
    <row r="2754" spans="3:4">
      <c r="C2754" s="14"/>
      <c r="D2754" s="14"/>
    </row>
    <row r="2755" spans="3:4">
      <c r="C2755" s="14"/>
      <c r="D2755" s="14"/>
    </row>
    <row r="2756" spans="3:4">
      <c r="C2756" s="14"/>
      <c r="D2756" s="14"/>
    </row>
    <row r="2757" spans="3:4">
      <c r="C2757" s="14"/>
      <c r="D2757" s="14"/>
    </row>
    <row r="2758" spans="3:4">
      <c r="C2758" s="14"/>
      <c r="D2758" s="14"/>
    </row>
    <row r="2759" spans="3:4">
      <c r="C2759" s="14"/>
      <c r="D2759" s="14"/>
    </row>
    <row r="2760" spans="3:4">
      <c r="C2760" s="14"/>
      <c r="D2760" s="14"/>
    </row>
    <row r="2761" spans="3:4">
      <c r="C2761" s="14"/>
      <c r="D2761" s="14"/>
    </row>
    <row r="2762" spans="3:4">
      <c r="C2762" s="14"/>
      <c r="D2762" s="14"/>
    </row>
    <row r="2763" spans="3:4">
      <c r="C2763" s="14"/>
      <c r="D2763" s="14"/>
    </row>
    <row r="2764" spans="3:4">
      <c r="C2764" s="14"/>
      <c r="D2764" s="14"/>
    </row>
    <row r="2765" spans="3:4">
      <c r="C2765" s="14"/>
      <c r="D2765" s="14"/>
    </row>
    <row r="2766" spans="3:4">
      <c r="C2766" s="14"/>
      <c r="D2766" s="14"/>
    </row>
    <row r="2767" spans="3:4">
      <c r="C2767" s="14"/>
      <c r="D2767" s="14"/>
    </row>
    <row r="2768" spans="3:4">
      <c r="C2768" s="14"/>
      <c r="D2768" s="14"/>
    </row>
    <row r="2769" spans="3:4">
      <c r="C2769" s="14"/>
      <c r="D2769" s="14"/>
    </row>
    <row r="2770" spans="3:4">
      <c r="C2770" s="14"/>
      <c r="D2770" s="14"/>
    </row>
    <row r="2771" spans="3:4">
      <c r="C2771" s="14"/>
      <c r="D2771" s="14"/>
    </row>
    <row r="2772" spans="3:4">
      <c r="C2772" s="14"/>
      <c r="D2772" s="14"/>
    </row>
    <row r="2773" spans="3:4">
      <c r="C2773" s="14"/>
      <c r="D2773" s="14"/>
    </row>
    <row r="2774" spans="3:4">
      <c r="C2774" s="14"/>
      <c r="D2774" s="14"/>
    </row>
    <row r="2775" spans="3:4">
      <c r="C2775" s="14"/>
      <c r="D2775" s="14"/>
    </row>
    <row r="2776" spans="3:4">
      <c r="C2776" s="14"/>
      <c r="D2776" s="14"/>
    </row>
    <row r="2777" spans="3:4">
      <c r="C2777" s="14"/>
      <c r="D2777" s="14"/>
    </row>
    <row r="2778" spans="3:4">
      <c r="C2778" s="14"/>
      <c r="D2778" s="14"/>
    </row>
    <row r="2779" spans="3:4">
      <c r="C2779" s="14"/>
      <c r="D2779" s="14"/>
    </row>
    <row r="2780" spans="3:4">
      <c r="C2780" s="14"/>
      <c r="D2780" s="14"/>
    </row>
    <row r="2781" spans="3:4">
      <c r="C2781" s="14"/>
      <c r="D2781" s="14"/>
    </row>
    <row r="2782" spans="3:4">
      <c r="C2782" s="14"/>
      <c r="D2782" s="14"/>
    </row>
    <row r="2783" spans="3:4">
      <c r="C2783" s="14"/>
      <c r="D2783" s="14"/>
    </row>
    <row r="2784" spans="3:4">
      <c r="C2784" s="14"/>
      <c r="D2784" s="14"/>
    </row>
    <row r="2785" spans="3:4">
      <c r="C2785" s="14"/>
      <c r="D2785" s="14"/>
    </row>
    <row r="2786" spans="3:4">
      <c r="C2786" s="14"/>
      <c r="D2786" s="14"/>
    </row>
    <row r="2787" spans="3:4">
      <c r="C2787" s="14"/>
      <c r="D2787" s="14"/>
    </row>
    <row r="2788" spans="3:4">
      <c r="C2788" s="14"/>
      <c r="D2788" s="14"/>
    </row>
    <row r="2789" spans="3:4">
      <c r="C2789" s="14"/>
      <c r="D2789" s="14"/>
    </row>
    <row r="2790" spans="3:4">
      <c r="C2790" s="14"/>
      <c r="D2790" s="14"/>
    </row>
    <row r="2791" spans="3:4">
      <c r="C2791" s="14"/>
      <c r="D2791" s="14"/>
    </row>
    <row r="2792" spans="3:4">
      <c r="C2792" s="14"/>
      <c r="D2792" s="14"/>
    </row>
    <row r="2793" spans="3:4">
      <c r="C2793" s="14"/>
      <c r="D2793" s="14"/>
    </row>
    <row r="2794" spans="3:4">
      <c r="C2794" s="14"/>
      <c r="D2794" s="14"/>
    </row>
    <row r="2795" spans="3:4">
      <c r="C2795" s="14"/>
      <c r="D2795" s="14"/>
    </row>
    <row r="2796" spans="3:4">
      <c r="C2796" s="14"/>
      <c r="D2796" s="14"/>
    </row>
    <row r="2797" spans="3:4">
      <c r="C2797" s="14"/>
      <c r="D2797" s="14"/>
    </row>
    <row r="2798" spans="3:4">
      <c r="C2798" s="14"/>
      <c r="D2798" s="14"/>
    </row>
    <row r="2799" spans="3:4">
      <c r="C2799" s="14"/>
      <c r="D2799" s="14"/>
    </row>
    <row r="2800" spans="3:4">
      <c r="C2800" s="14"/>
      <c r="D2800" s="14"/>
    </row>
    <row r="2801" spans="3:4">
      <c r="C2801" s="14"/>
      <c r="D2801" s="14"/>
    </row>
    <row r="2802" spans="3:4">
      <c r="C2802" s="14"/>
      <c r="D2802" s="14"/>
    </row>
    <row r="2803" spans="3:4">
      <c r="C2803" s="14"/>
      <c r="D2803" s="14"/>
    </row>
    <row r="2804" spans="3:4">
      <c r="C2804" s="14"/>
      <c r="D2804" s="14"/>
    </row>
    <row r="2805" spans="3:4">
      <c r="C2805" s="14"/>
      <c r="D2805" s="14"/>
    </row>
    <row r="2806" spans="3:4">
      <c r="C2806" s="14"/>
      <c r="D2806" s="14"/>
    </row>
    <row r="2807" spans="3:4">
      <c r="C2807" s="14"/>
      <c r="D2807" s="14"/>
    </row>
    <row r="2808" spans="3:4">
      <c r="C2808" s="14"/>
      <c r="D2808" s="14"/>
    </row>
    <row r="2809" spans="3:4">
      <c r="C2809" s="14"/>
      <c r="D2809" s="14"/>
    </row>
    <row r="2810" spans="3:4">
      <c r="C2810" s="14"/>
      <c r="D2810" s="14"/>
    </row>
    <row r="2811" spans="3:4">
      <c r="C2811" s="14"/>
      <c r="D2811" s="14"/>
    </row>
    <row r="2812" spans="3:4">
      <c r="C2812" s="14"/>
      <c r="D2812" s="14"/>
    </row>
    <row r="2813" spans="3:4">
      <c r="C2813" s="14"/>
      <c r="D2813" s="14"/>
    </row>
    <row r="2814" spans="3:4">
      <c r="C2814" s="14"/>
      <c r="D2814" s="14"/>
    </row>
    <row r="2815" spans="3:4">
      <c r="C2815" s="14"/>
      <c r="D2815" s="14"/>
    </row>
    <row r="2816" spans="3:4">
      <c r="C2816" s="14"/>
      <c r="D2816" s="14"/>
    </row>
    <row r="2817" spans="3:4">
      <c r="C2817" s="14"/>
      <c r="D2817" s="14"/>
    </row>
    <row r="2818" spans="3:4">
      <c r="C2818" s="14"/>
      <c r="D2818" s="14"/>
    </row>
    <row r="2819" spans="3:4">
      <c r="C2819" s="14"/>
      <c r="D2819" s="14"/>
    </row>
    <row r="2820" spans="3:4">
      <c r="C2820" s="14"/>
      <c r="D2820" s="14"/>
    </row>
    <row r="2821" spans="3:4">
      <c r="C2821" s="14"/>
      <c r="D2821" s="14"/>
    </row>
    <row r="2822" spans="3:4">
      <c r="C2822" s="14"/>
      <c r="D2822" s="14"/>
    </row>
    <row r="2823" spans="3:4">
      <c r="C2823" s="14"/>
      <c r="D2823" s="14"/>
    </row>
    <row r="2824" spans="3:4">
      <c r="C2824" s="14"/>
      <c r="D2824" s="14"/>
    </row>
    <row r="2825" spans="3:4">
      <c r="C2825" s="14"/>
      <c r="D2825" s="14"/>
    </row>
    <row r="2826" spans="3:4">
      <c r="C2826" s="14"/>
      <c r="D2826" s="14"/>
    </row>
    <row r="2827" spans="3:4">
      <c r="C2827" s="14"/>
      <c r="D2827" s="14"/>
    </row>
    <row r="2828" spans="3:4">
      <c r="C2828" s="14"/>
      <c r="D2828" s="14"/>
    </row>
    <row r="2829" spans="3:4">
      <c r="C2829" s="14"/>
      <c r="D2829" s="14"/>
    </row>
    <row r="2830" spans="3:4">
      <c r="C2830" s="14"/>
      <c r="D2830" s="14"/>
    </row>
    <row r="2831" spans="3:4">
      <c r="C2831" s="14"/>
      <c r="D2831" s="14"/>
    </row>
    <row r="2832" spans="3:4">
      <c r="C2832" s="14"/>
      <c r="D2832" s="14"/>
    </row>
    <row r="2833" spans="3:4">
      <c r="C2833" s="14"/>
      <c r="D2833" s="14"/>
    </row>
    <row r="2834" spans="3:4">
      <c r="C2834" s="14"/>
      <c r="D2834" s="14"/>
    </row>
    <row r="2835" spans="3:4">
      <c r="C2835" s="14"/>
      <c r="D2835" s="14"/>
    </row>
    <row r="2836" spans="3:4">
      <c r="C2836" s="14"/>
      <c r="D2836" s="14"/>
    </row>
    <row r="2837" spans="3:4">
      <c r="C2837" s="14"/>
      <c r="D2837" s="14"/>
    </row>
    <row r="2838" spans="3:4">
      <c r="C2838" s="14"/>
      <c r="D2838" s="14"/>
    </row>
    <row r="2839" spans="3:4">
      <c r="C2839" s="14"/>
      <c r="D2839" s="14"/>
    </row>
    <row r="2840" spans="3:4">
      <c r="C2840" s="14"/>
      <c r="D2840" s="14"/>
    </row>
    <row r="2841" spans="3:4">
      <c r="C2841" s="14"/>
      <c r="D2841" s="14"/>
    </row>
    <row r="2842" spans="3:4">
      <c r="C2842" s="14"/>
      <c r="D2842" s="14"/>
    </row>
    <row r="2843" spans="3:4">
      <c r="C2843" s="14"/>
      <c r="D2843" s="14"/>
    </row>
    <row r="2844" spans="3:4">
      <c r="C2844" s="14"/>
      <c r="D2844" s="14"/>
    </row>
    <row r="2845" spans="3:4">
      <c r="C2845" s="14"/>
      <c r="D2845" s="14"/>
    </row>
    <row r="2846" spans="3:4">
      <c r="C2846" s="14"/>
      <c r="D2846" s="14"/>
    </row>
    <row r="2847" spans="3:4">
      <c r="C2847" s="14"/>
      <c r="D2847" s="14"/>
    </row>
    <row r="2848" spans="3:4">
      <c r="C2848" s="14"/>
      <c r="D2848" s="14"/>
    </row>
    <row r="2849" spans="3:4">
      <c r="C2849" s="14"/>
      <c r="D2849" s="14"/>
    </row>
    <row r="2850" spans="3:4">
      <c r="C2850" s="14"/>
      <c r="D2850" s="14"/>
    </row>
    <row r="2851" spans="3:4">
      <c r="C2851" s="14"/>
      <c r="D2851" s="14"/>
    </row>
    <row r="2852" spans="3:4">
      <c r="C2852" s="14"/>
      <c r="D2852" s="14"/>
    </row>
    <row r="2853" spans="3:4">
      <c r="C2853" s="14"/>
      <c r="D2853" s="14"/>
    </row>
    <row r="2854" spans="3:4">
      <c r="C2854" s="14"/>
      <c r="D2854" s="14"/>
    </row>
    <row r="2855" spans="3:4">
      <c r="C2855" s="14"/>
      <c r="D2855" s="14"/>
    </row>
    <row r="2856" spans="3:4">
      <c r="C2856" s="14"/>
      <c r="D2856" s="14"/>
    </row>
    <row r="2857" spans="3:4">
      <c r="C2857" s="14"/>
      <c r="D2857" s="14"/>
    </row>
    <row r="2858" spans="3:4">
      <c r="C2858" s="14"/>
      <c r="D2858" s="14"/>
    </row>
    <row r="2859" spans="3:4">
      <c r="C2859" s="14"/>
      <c r="D2859" s="14"/>
    </row>
    <row r="2860" spans="3:4">
      <c r="C2860" s="14"/>
      <c r="D2860" s="14"/>
    </row>
    <row r="2861" spans="3:4">
      <c r="C2861" s="14"/>
      <c r="D2861" s="14"/>
    </row>
    <row r="2862" spans="3:4">
      <c r="C2862" s="14"/>
      <c r="D2862" s="14"/>
    </row>
    <row r="2863" spans="3:4">
      <c r="C2863" s="14"/>
      <c r="D2863" s="14"/>
    </row>
    <row r="2864" spans="3:4">
      <c r="C2864" s="14"/>
      <c r="D2864" s="14"/>
    </row>
    <row r="2865" spans="3:4">
      <c r="C2865" s="14"/>
      <c r="D2865" s="14"/>
    </row>
    <row r="2866" spans="3:4">
      <c r="C2866" s="14"/>
      <c r="D2866" s="14"/>
    </row>
    <row r="2867" spans="3:4">
      <c r="C2867" s="14"/>
      <c r="D2867" s="14"/>
    </row>
    <row r="2868" spans="3:4">
      <c r="C2868" s="14"/>
      <c r="D2868" s="14"/>
    </row>
    <row r="2869" spans="3:4">
      <c r="C2869" s="14"/>
      <c r="D2869" s="14"/>
    </row>
    <row r="2870" spans="3:4">
      <c r="C2870" s="14"/>
      <c r="D2870" s="14"/>
    </row>
    <row r="2871" spans="3:4">
      <c r="C2871" s="14"/>
      <c r="D2871" s="14"/>
    </row>
    <row r="2872" spans="3:4">
      <c r="C2872" s="14"/>
      <c r="D2872" s="14"/>
    </row>
    <row r="2873" spans="3:4">
      <c r="C2873" s="14"/>
      <c r="D2873" s="14"/>
    </row>
    <row r="2874" spans="3:4">
      <c r="C2874" s="14"/>
      <c r="D2874" s="14"/>
    </row>
    <row r="2875" spans="3:4">
      <c r="C2875" s="14"/>
      <c r="D2875" s="14"/>
    </row>
    <row r="2876" spans="3:4">
      <c r="C2876" s="14"/>
      <c r="D2876" s="14"/>
    </row>
    <row r="2877" spans="3:4">
      <c r="C2877" s="14"/>
      <c r="D2877" s="14"/>
    </row>
    <row r="2878" spans="3:4">
      <c r="C2878" s="14"/>
      <c r="D2878" s="14"/>
    </row>
    <row r="2879" spans="3:4">
      <c r="C2879" s="14"/>
      <c r="D2879" s="14"/>
    </row>
    <row r="2880" spans="3:4">
      <c r="C2880" s="14"/>
      <c r="D2880" s="14"/>
    </row>
    <row r="2881" spans="3:4">
      <c r="C2881" s="14"/>
      <c r="D2881" s="14"/>
    </row>
    <row r="2882" spans="3:4">
      <c r="C2882" s="14"/>
      <c r="D2882" s="14"/>
    </row>
    <row r="2883" spans="3:4">
      <c r="C2883" s="14"/>
      <c r="D2883" s="14"/>
    </row>
    <row r="2884" spans="3:4">
      <c r="C2884" s="14"/>
      <c r="D2884" s="14"/>
    </row>
    <row r="2885" spans="3:4">
      <c r="C2885" s="14"/>
      <c r="D2885" s="14"/>
    </row>
    <row r="2886" spans="3:4">
      <c r="C2886" s="14"/>
      <c r="D2886" s="14"/>
    </row>
    <row r="2887" spans="3:4">
      <c r="C2887" s="14"/>
      <c r="D2887" s="14"/>
    </row>
    <row r="2888" spans="3:4">
      <c r="C2888" s="14"/>
      <c r="D2888" s="14"/>
    </row>
    <row r="2889" spans="3:4">
      <c r="C2889" s="14"/>
      <c r="D2889" s="14"/>
    </row>
    <row r="2890" spans="3:4">
      <c r="C2890" s="14"/>
      <c r="D2890" s="14"/>
    </row>
    <row r="2891" spans="3:4">
      <c r="C2891" s="14"/>
      <c r="D2891" s="14"/>
    </row>
    <row r="2892" spans="3:4">
      <c r="C2892" s="14"/>
      <c r="D2892" s="14"/>
    </row>
    <row r="2893" spans="3:4">
      <c r="C2893" s="14"/>
      <c r="D2893" s="14"/>
    </row>
    <row r="2894" spans="3:4">
      <c r="C2894" s="14"/>
      <c r="D2894" s="14"/>
    </row>
    <row r="2895" spans="3:4">
      <c r="C2895" s="14"/>
      <c r="D2895" s="14"/>
    </row>
    <row r="2896" spans="3:4">
      <c r="C2896" s="14"/>
      <c r="D2896" s="14"/>
    </row>
    <row r="2897" spans="3:4">
      <c r="C2897" s="14"/>
      <c r="D2897" s="14"/>
    </row>
    <row r="2898" spans="3:4">
      <c r="C2898" s="14"/>
      <c r="D2898" s="14"/>
    </row>
    <row r="2899" spans="3:4">
      <c r="C2899" s="14"/>
      <c r="D2899" s="14"/>
    </row>
    <row r="2900" spans="3:4">
      <c r="C2900" s="14"/>
      <c r="D2900" s="14"/>
    </row>
    <row r="2901" spans="3:4">
      <c r="C2901" s="14"/>
      <c r="D2901" s="14"/>
    </row>
    <row r="2902" spans="3:4">
      <c r="C2902" s="14"/>
      <c r="D2902" s="14"/>
    </row>
    <row r="2903" spans="3:4">
      <c r="C2903" s="14"/>
      <c r="D2903" s="14"/>
    </row>
    <row r="2904" spans="3:4">
      <c r="C2904" s="14"/>
      <c r="D2904" s="14"/>
    </row>
    <row r="2905" spans="3:4">
      <c r="C2905" s="14"/>
      <c r="D2905" s="14"/>
    </row>
    <row r="2906" spans="3:4">
      <c r="C2906" s="14"/>
      <c r="D2906" s="14"/>
    </row>
    <row r="2907" spans="3:4">
      <c r="C2907" s="14"/>
      <c r="D2907" s="14"/>
    </row>
    <row r="2908" spans="3:4">
      <c r="C2908" s="14"/>
      <c r="D2908" s="14"/>
    </row>
    <row r="2909" spans="3:4">
      <c r="C2909" s="14"/>
      <c r="D2909" s="14"/>
    </row>
    <row r="2910" spans="3:4">
      <c r="C2910" s="14"/>
      <c r="D2910" s="14"/>
    </row>
    <row r="2911" spans="3:4">
      <c r="C2911" s="14"/>
      <c r="D2911" s="14"/>
    </row>
    <row r="2912" spans="3:4">
      <c r="C2912" s="14"/>
      <c r="D2912" s="14"/>
    </row>
    <row r="2913" spans="3:4">
      <c r="C2913" s="14"/>
      <c r="D2913" s="14"/>
    </row>
    <row r="2914" spans="3:4">
      <c r="C2914" s="14"/>
      <c r="D2914" s="14"/>
    </row>
    <row r="2915" spans="3:4">
      <c r="C2915" s="14"/>
      <c r="D2915" s="14"/>
    </row>
    <row r="2916" spans="3:4">
      <c r="C2916" s="14"/>
      <c r="D2916" s="14"/>
    </row>
    <row r="2917" spans="3:4">
      <c r="C2917" s="14"/>
      <c r="D2917" s="14"/>
    </row>
    <row r="2918" spans="3:4">
      <c r="C2918" s="14"/>
      <c r="D2918" s="14"/>
    </row>
    <row r="2919" spans="3:4">
      <c r="C2919" s="14"/>
      <c r="D2919" s="14"/>
    </row>
    <row r="2920" spans="3:4">
      <c r="C2920" s="14"/>
      <c r="D2920" s="14"/>
    </row>
    <row r="2921" spans="3:4">
      <c r="C2921" s="14"/>
      <c r="D2921" s="14"/>
    </row>
    <row r="2922" spans="3:4">
      <c r="C2922" s="14"/>
      <c r="D2922" s="14"/>
    </row>
    <row r="2923" spans="3:4">
      <c r="C2923" s="14"/>
      <c r="D2923" s="14"/>
    </row>
    <row r="2924" spans="3:4">
      <c r="C2924" s="14"/>
      <c r="D2924" s="14"/>
    </row>
    <row r="2925" spans="3:4">
      <c r="C2925" s="14"/>
      <c r="D2925" s="14"/>
    </row>
    <row r="2926" spans="3:4">
      <c r="C2926" s="14"/>
      <c r="D2926" s="14"/>
    </row>
    <row r="2927" spans="3:4">
      <c r="C2927" s="14"/>
      <c r="D2927" s="14"/>
    </row>
    <row r="2928" spans="3:4">
      <c r="C2928" s="14"/>
      <c r="D2928" s="14"/>
    </row>
    <row r="2929" spans="3:4">
      <c r="C2929" s="14"/>
      <c r="D2929" s="14"/>
    </row>
    <row r="2930" spans="3:4">
      <c r="C2930" s="14"/>
      <c r="D2930" s="14"/>
    </row>
    <row r="2931" spans="3:4">
      <c r="C2931" s="14"/>
      <c r="D2931" s="14"/>
    </row>
    <row r="2932" spans="3:4">
      <c r="C2932" s="14"/>
      <c r="D2932" s="14"/>
    </row>
    <row r="2933" spans="3:4">
      <c r="C2933" s="14"/>
      <c r="D2933" s="14"/>
    </row>
    <row r="2934" spans="3:4">
      <c r="C2934" s="14"/>
      <c r="D2934" s="14"/>
    </row>
    <row r="2935" spans="3:4">
      <c r="C2935" s="14"/>
      <c r="D2935" s="14"/>
    </row>
    <row r="2936" spans="3:4">
      <c r="C2936" s="14"/>
      <c r="D2936" s="14"/>
    </row>
    <row r="2937" spans="3:4">
      <c r="C2937" s="14"/>
      <c r="D2937" s="14"/>
    </row>
    <row r="2938" spans="3:4">
      <c r="C2938" s="14"/>
      <c r="D2938" s="14"/>
    </row>
    <row r="2939" spans="3:4">
      <c r="C2939" s="14"/>
      <c r="D2939" s="14"/>
    </row>
    <row r="2940" spans="3:4">
      <c r="C2940" s="14"/>
      <c r="D2940" s="14"/>
    </row>
    <row r="2941" spans="3:4">
      <c r="C2941" s="14"/>
      <c r="D2941" s="14"/>
    </row>
    <row r="2942" spans="3:4">
      <c r="C2942" s="14"/>
      <c r="D2942" s="14"/>
    </row>
    <row r="2943" spans="3:4">
      <c r="C2943" s="14"/>
      <c r="D2943" s="14"/>
    </row>
    <row r="2944" spans="3:4">
      <c r="C2944" s="14"/>
      <c r="D2944" s="14"/>
    </row>
    <row r="2945" spans="3:4">
      <c r="C2945" s="14"/>
      <c r="D2945" s="14"/>
    </row>
    <row r="2946" spans="3:4">
      <c r="C2946" s="14"/>
      <c r="D2946" s="14"/>
    </row>
    <row r="2947" spans="3:4">
      <c r="C2947" s="14"/>
      <c r="D2947" s="14"/>
    </row>
    <row r="2948" spans="3:4">
      <c r="C2948" s="14"/>
      <c r="D2948" s="14"/>
    </row>
    <row r="2949" spans="3:4">
      <c r="C2949" s="14"/>
      <c r="D2949" s="14"/>
    </row>
    <row r="2950" spans="3:4">
      <c r="C2950" s="14"/>
      <c r="D2950" s="14"/>
    </row>
    <row r="2951" spans="3:4">
      <c r="C2951" s="14"/>
      <c r="D2951" s="14"/>
    </row>
    <row r="2952" spans="3:4">
      <c r="C2952" s="14"/>
      <c r="D2952" s="14"/>
    </row>
    <row r="2953" spans="3:4">
      <c r="C2953" s="14"/>
      <c r="D2953" s="14"/>
    </row>
    <row r="2954" spans="3:4">
      <c r="C2954" s="14"/>
      <c r="D2954" s="14"/>
    </row>
    <row r="2955" spans="3:4">
      <c r="C2955" s="14"/>
      <c r="D2955" s="14"/>
    </row>
    <row r="2956" spans="3:4">
      <c r="C2956" s="14"/>
      <c r="D2956" s="14"/>
    </row>
    <row r="2957" spans="3:4">
      <c r="C2957" s="14"/>
      <c r="D2957" s="14"/>
    </row>
    <row r="2958" spans="3:4">
      <c r="C2958" s="14"/>
      <c r="D2958" s="14"/>
    </row>
    <row r="2959" spans="3:4">
      <c r="C2959" s="14"/>
      <c r="D2959" s="14"/>
    </row>
    <row r="2960" spans="3:4">
      <c r="C2960" s="14"/>
      <c r="D2960" s="14"/>
    </row>
    <row r="2961" spans="3:4">
      <c r="C2961" s="14"/>
      <c r="D2961" s="14"/>
    </row>
    <row r="2962" spans="3:4">
      <c r="C2962" s="14"/>
      <c r="D2962" s="14"/>
    </row>
    <row r="2963" spans="3:4">
      <c r="C2963" s="14"/>
      <c r="D2963" s="14"/>
    </row>
    <row r="2964" spans="3:4">
      <c r="C2964" s="14"/>
      <c r="D2964" s="14"/>
    </row>
    <row r="2965" spans="3:4">
      <c r="C2965" s="14"/>
      <c r="D2965" s="14"/>
    </row>
    <row r="2966" spans="3:4">
      <c r="C2966" s="14"/>
      <c r="D2966" s="14"/>
    </row>
    <row r="2967" spans="3:4">
      <c r="C2967" s="14"/>
      <c r="D2967" s="14"/>
    </row>
    <row r="2968" spans="3:4">
      <c r="C2968" s="14"/>
      <c r="D2968" s="14"/>
    </row>
    <row r="2969" spans="3:4">
      <c r="C2969" s="14"/>
      <c r="D2969" s="14"/>
    </row>
    <row r="2970" spans="3:4">
      <c r="C2970" s="14"/>
      <c r="D2970" s="14"/>
    </row>
    <row r="2971" spans="3:4">
      <c r="C2971" s="14"/>
      <c r="D2971" s="14"/>
    </row>
    <row r="2972" spans="3:4">
      <c r="C2972" s="14"/>
      <c r="D2972" s="14"/>
    </row>
    <row r="2973" spans="3:4">
      <c r="C2973" s="14"/>
      <c r="D2973" s="14"/>
    </row>
    <row r="2974" spans="3:4">
      <c r="C2974" s="14"/>
      <c r="D2974" s="14"/>
    </row>
    <row r="2975" spans="3:4">
      <c r="C2975" s="14"/>
      <c r="D2975" s="14"/>
    </row>
    <row r="2976" spans="3:4">
      <c r="C2976" s="14"/>
      <c r="D2976" s="14"/>
    </row>
    <row r="2977" spans="3:4">
      <c r="C2977" s="14"/>
      <c r="D2977" s="14"/>
    </row>
    <row r="2978" spans="3:4">
      <c r="C2978" s="14"/>
      <c r="D2978" s="14"/>
    </row>
    <row r="2979" spans="3:4">
      <c r="C2979" s="14"/>
      <c r="D2979" s="14"/>
    </row>
    <row r="2980" spans="3:4">
      <c r="C2980" s="14"/>
      <c r="D2980" s="14"/>
    </row>
    <row r="2981" spans="3:4">
      <c r="C2981" s="14"/>
      <c r="D2981" s="14"/>
    </row>
    <row r="2982" spans="3:4">
      <c r="C2982" s="14"/>
      <c r="D2982" s="14"/>
    </row>
    <row r="2983" spans="3:4">
      <c r="C2983" s="14"/>
      <c r="D2983" s="14"/>
    </row>
    <row r="2984" spans="3:4">
      <c r="C2984" s="14"/>
      <c r="D2984" s="14"/>
    </row>
    <row r="2985" spans="3:4">
      <c r="C2985" s="14"/>
      <c r="D2985" s="14"/>
    </row>
    <row r="2986" spans="3:4">
      <c r="C2986" s="14"/>
      <c r="D2986" s="14"/>
    </row>
    <row r="2987" spans="3:4">
      <c r="C2987" s="14"/>
      <c r="D2987" s="14"/>
    </row>
    <row r="2988" spans="3:4">
      <c r="C2988" s="14"/>
      <c r="D2988" s="14"/>
    </row>
    <row r="2989" spans="3:4">
      <c r="C2989" s="14"/>
      <c r="D2989" s="14"/>
    </row>
    <row r="2990" spans="3:4">
      <c r="C2990" s="14"/>
      <c r="D2990" s="14"/>
    </row>
    <row r="2991" spans="3:4">
      <c r="C2991" s="14"/>
      <c r="D2991" s="14"/>
    </row>
    <row r="2992" spans="3:4">
      <c r="C2992" s="14"/>
      <c r="D2992" s="14"/>
    </row>
    <row r="2993" spans="3:4">
      <c r="C2993" s="14"/>
      <c r="D2993" s="14"/>
    </row>
    <row r="2994" spans="3:4">
      <c r="C2994" s="14"/>
      <c r="D2994" s="14"/>
    </row>
    <row r="2995" spans="3:4">
      <c r="C2995" s="14"/>
      <c r="D2995" s="14"/>
    </row>
    <row r="2996" spans="3:4">
      <c r="C2996" s="14"/>
      <c r="D2996" s="14"/>
    </row>
    <row r="2997" spans="3:4">
      <c r="C2997" s="14"/>
      <c r="D2997" s="14"/>
    </row>
    <row r="2998" spans="3:4">
      <c r="C2998" s="14"/>
      <c r="D2998" s="14"/>
    </row>
    <row r="2999" spans="3:4">
      <c r="C2999" s="14"/>
      <c r="D2999" s="14"/>
    </row>
    <row r="3000" spans="3:4">
      <c r="C3000" s="14"/>
      <c r="D3000" s="14"/>
    </row>
    <row r="3001" spans="3:4">
      <c r="C3001" s="14"/>
      <c r="D3001" s="14"/>
    </row>
    <row r="3002" spans="3:4">
      <c r="C3002" s="14"/>
      <c r="D3002" s="14"/>
    </row>
    <row r="3003" spans="3:4">
      <c r="C3003" s="14"/>
      <c r="D3003" s="14"/>
    </row>
    <row r="3004" spans="3:4">
      <c r="C3004" s="14"/>
      <c r="D3004" s="14"/>
    </row>
    <row r="3005" spans="3:4">
      <c r="C3005" s="14"/>
      <c r="D3005" s="14"/>
    </row>
    <row r="3006" spans="3:4">
      <c r="C3006" s="14"/>
      <c r="D3006" s="14"/>
    </row>
    <row r="3007" spans="3:4">
      <c r="C3007" s="14"/>
      <c r="D3007" s="14"/>
    </row>
    <row r="3008" spans="3:4">
      <c r="C3008" s="14"/>
      <c r="D3008" s="14"/>
    </row>
    <row r="3009" spans="3:4">
      <c r="C3009" s="14"/>
      <c r="D3009" s="14"/>
    </row>
    <row r="3010" spans="3:4">
      <c r="C3010" s="14"/>
      <c r="D3010" s="14"/>
    </row>
    <row r="3011" spans="3:4">
      <c r="C3011" s="14"/>
      <c r="D3011" s="14"/>
    </row>
    <row r="3012" spans="3:4">
      <c r="C3012" s="14"/>
      <c r="D3012" s="14"/>
    </row>
    <row r="3013" spans="3:4">
      <c r="C3013" s="14"/>
      <c r="D3013" s="14"/>
    </row>
    <row r="3014" spans="3:4">
      <c r="C3014" s="14"/>
      <c r="D3014" s="14"/>
    </row>
    <row r="3015" spans="3:4">
      <c r="C3015" s="14"/>
      <c r="D3015" s="14"/>
    </row>
    <row r="3016" spans="3:4">
      <c r="C3016" s="14"/>
      <c r="D3016" s="14"/>
    </row>
    <row r="3017" spans="3:4">
      <c r="C3017" s="14"/>
      <c r="D3017" s="14"/>
    </row>
    <row r="3018" spans="3:4">
      <c r="C3018" s="14"/>
      <c r="D3018" s="14"/>
    </row>
    <row r="3019" spans="3:4">
      <c r="C3019" s="14"/>
      <c r="D3019" s="14"/>
    </row>
    <row r="3020" spans="3:4">
      <c r="C3020" s="14"/>
      <c r="D3020" s="14"/>
    </row>
    <row r="3021" spans="3:4">
      <c r="C3021" s="14"/>
      <c r="D3021" s="14"/>
    </row>
    <row r="3022" spans="3:4">
      <c r="C3022" s="14"/>
      <c r="D3022" s="14"/>
    </row>
    <row r="3023" spans="3:4">
      <c r="C3023" s="14"/>
      <c r="D3023" s="14"/>
    </row>
    <row r="3024" spans="3:4">
      <c r="C3024" s="14"/>
      <c r="D3024" s="14"/>
    </row>
    <row r="3025" spans="3:4">
      <c r="C3025" s="14"/>
      <c r="D3025" s="14"/>
    </row>
    <row r="3026" spans="3:4">
      <c r="C3026" s="14"/>
      <c r="D3026" s="14"/>
    </row>
    <row r="3027" spans="3:4">
      <c r="C3027" s="14"/>
      <c r="D3027" s="14"/>
    </row>
    <row r="3028" spans="3:4">
      <c r="C3028" s="14"/>
      <c r="D3028" s="14"/>
    </row>
    <row r="3029" spans="3:4">
      <c r="C3029" s="14"/>
      <c r="D3029" s="14"/>
    </row>
    <row r="3030" spans="3:4">
      <c r="C3030" s="14"/>
      <c r="D3030" s="14"/>
    </row>
    <row r="3031" spans="3:4">
      <c r="C3031" s="14"/>
      <c r="D3031" s="14"/>
    </row>
    <row r="3032" spans="3:4">
      <c r="C3032" s="14"/>
      <c r="D3032" s="14"/>
    </row>
    <row r="3033" spans="3:4">
      <c r="C3033" s="14"/>
      <c r="D3033" s="14"/>
    </row>
    <row r="3034" spans="3:4">
      <c r="C3034" s="14"/>
      <c r="D3034" s="14"/>
    </row>
    <row r="3035" spans="3:4">
      <c r="C3035" s="14"/>
      <c r="D3035" s="14"/>
    </row>
  </sheetData>
  <protectedRanges>
    <protectedRange sqref="A43:D48" name="Range1"/>
  </protectedRanges>
  <phoneticPr fontId="8" type="noConversion"/>
  <hyperlinks>
    <hyperlink ref="H670" r:id="rId1" display="http://vsolj.cetus-net.org/bulletin.html"/>
    <hyperlink ref="H64487" r:id="rId2" display="http://vsolj.cetus-net.org/bulletin.html"/>
    <hyperlink ref="H64480" r:id="rId3" display="https://www.aavso.org/ejaavso"/>
    <hyperlink ref="AP631" r:id="rId4" display="http://cdsbib.u-strasbg.fr/cgi-bin/cdsbib?1990RMxAA..21..381G"/>
    <hyperlink ref="AP635" r:id="rId5" display="http://cdsbib.u-strasbg.fr/cgi-bin/cdsbib?1990RMxAA..21..381G"/>
    <hyperlink ref="AP634" r:id="rId6" display="http://cdsbib.u-strasbg.fr/cgi-bin/cdsbib?1990RMxAA..21..381G"/>
    <hyperlink ref="AP615" r:id="rId7" display="http://cdsbib.u-strasbg.fr/cgi-bin/cdsbib?1990RMxAA..21..381G"/>
    <hyperlink ref="I64487" r:id="rId8" display="http://vsolj.cetus-net.org/bulletin.html"/>
    <hyperlink ref="AQ771" r:id="rId9" display="http://cdsbib.u-strasbg.fr/cgi-bin/cdsbib?1990RMxAA..21..381G"/>
    <hyperlink ref="AQ55537" r:id="rId10" display="http://cdsbib.u-strasbg.fr/cgi-bin/cdsbib?1990RMxAA..21..381G"/>
    <hyperlink ref="AQ772" r:id="rId11" display="http://cdsbib.u-strasbg.fr/cgi-bin/cdsbib?1990RMxAA..21..381G"/>
    <hyperlink ref="H64484" r:id="rId12" display="https://www.aavso.org/ejaavso"/>
    <hyperlink ref="H1657" r:id="rId13" display="http://vsolj.cetus-net.org/bulletin.html"/>
    <hyperlink ref="AP2901" r:id="rId14" display="http://cdsbib.u-strasbg.fr/cgi-bin/cdsbib?1990RMxAA..21..381G"/>
    <hyperlink ref="AP2904" r:id="rId15" display="http://cdsbib.u-strasbg.fr/cgi-bin/cdsbib?1990RMxAA..21..381G"/>
    <hyperlink ref="AP2902" r:id="rId16" display="http://cdsbib.u-strasbg.fr/cgi-bin/cdsbib?1990RMxAA..21..381G"/>
    <hyperlink ref="AP2886" r:id="rId17" display="http://cdsbib.u-strasbg.fr/cgi-bin/cdsbib?1990RMxAA..21..381G"/>
    <hyperlink ref="I1657" r:id="rId18" display="http://vsolj.cetus-net.org/bulletin.html"/>
    <hyperlink ref="AQ3115" r:id="rId19" display="http://cdsbib.u-strasbg.fr/cgi-bin/cdsbib?1990RMxAA..21..381G"/>
    <hyperlink ref="AQ65352" r:id="rId20" display="http://cdsbib.u-strasbg.fr/cgi-bin/cdsbib?1990RMxAA..21..381G"/>
    <hyperlink ref="AQ3119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2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27</v>
      </c>
      <c r="B2" s="11"/>
    </row>
    <row r="3" spans="1:4" ht="13.5" thickBot="1"/>
    <row r="4" spans="1:4" ht="13.5" thickBot="1">
      <c r="A4" s="8" t="s">
        <v>2</v>
      </c>
      <c r="C4" s="17" t="s">
        <v>37</v>
      </c>
      <c r="D4" s="18" t="s">
        <v>37</v>
      </c>
    </row>
    <row r="6" spans="1:4">
      <c r="A6" s="8" t="s">
        <v>3</v>
      </c>
    </row>
    <row r="7" spans="1:4">
      <c r="A7" t="s">
        <v>4</v>
      </c>
      <c r="C7">
        <v>52776.484700000001</v>
      </c>
    </row>
    <row r="8" spans="1:4">
      <c r="A8" t="s">
        <v>5</v>
      </c>
      <c r="C8">
        <v>0.33838499999999999</v>
      </c>
    </row>
    <row r="10" spans="1:4" ht="13.5" thickBot="1">
      <c r="C10" s="7" t="s">
        <v>22</v>
      </c>
      <c r="D10" s="7" t="s">
        <v>23</v>
      </c>
    </row>
    <row r="11" spans="1:4">
      <c r="A11" t="s">
        <v>17</v>
      </c>
      <c r="C11">
        <f>INTERCEPT(G21:G981,$F21:$F981)</f>
        <v>-1.7062250572000413E-2</v>
      </c>
      <c r="D11" s="6"/>
    </row>
    <row r="12" spans="1:4">
      <c r="A12" t="s">
        <v>18</v>
      </c>
      <c r="C12">
        <f>SLOPE(G21:G981,$F21:$F981)</f>
        <v>3.629834771658937E-4</v>
      </c>
      <c r="D12" s="6"/>
    </row>
    <row r="13" spans="1:4">
      <c r="A13" t="s">
        <v>21</v>
      </c>
      <c r="C13" s="6"/>
      <c r="D13" s="6"/>
    </row>
    <row r="14" spans="1:4">
      <c r="A14" t="s">
        <v>26</v>
      </c>
    </row>
    <row r="15" spans="1:4">
      <c r="A15" s="3" t="s">
        <v>19</v>
      </c>
      <c r="C15" s="16">
        <v>53111.828000000001</v>
      </c>
    </row>
    <row r="16" spans="1:4">
      <c r="A16" s="8" t="s">
        <v>6</v>
      </c>
      <c r="C16">
        <f>+C8+C12</f>
        <v>0.33874798347716589</v>
      </c>
    </row>
    <row r="17" spans="1:17" ht="13.5" thickBot="1"/>
    <row r="18" spans="1:17">
      <c r="A18" s="8" t="s">
        <v>7</v>
      </c>
      <c r="C18" s="4">
        <f>+C15</f>
        <v>53111.828000000001</v>
      </c>
      <c r="D18" s="5">
        <f>+C16</f>
        <v>0.33874798347716589</v>
      </c>
    </row>
    <row r="19" spans="1:17" ht="13.5" thickTop="1">
      <c r="C19">
        <f>COUNT(C21:C2720)</f>
        <v>7</v>
      </c>
    </row>
    <row r="20" spans="1:17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38</v>
      </c>
      <c r="J20" s="10" t="s">
        <v>20</v>
      </c>
      <c r="K20" s="10" t="s">
        <v>28</v>
      </c>
      <c r="L20" s="10" t="s">
        <v>29</v>
      </c>
      <c r="M20" s="10" t="s">
        <v>30</v>
      </c>
      <c r="N20" s="10" t="s">
        <v>32</v>
      </c>
      <c r="O20" s="10" t="s">
        <v>25</v>
      </c>
      <c r="P20" s="9" t="s">
        <v>24</v>
      </c>
      <c r="Q20" s="7" t="s">
        <v>16</v>
      </c>
    </row>
    <row r="21" spans="1:17">
      <c r="A21" s="14" t="s">
        <v>34</v>
      </c>
      <c r="B21" s="6" t="s">
        <v>31</v>
      </c>
      <c r="C21">
        <v>52776.484700000001</v>
      </c>
      <c r="D21" s="6">
        <v>2.0000000000000001E-4</v>
      </c>
      <c r="E21">
        <f t="shared" ref="E21:E27" si="0">+(C21-C$7)/C$8</f>
        <v>0</v>
      </c>
      <c r="F21">
        <f t="shared" ref="F21:F26" si="1">ROUND(2*E21,0)/2</f>
        <v>0</v>
      </c>
      <c r="I21">
        <v>0</v>
      </c>
      <c r="O21">
        <f t="shared" ref="O21:O27" si="2">+C$11+C$12*$F21</f>
        <v>-1.7062250572000413E-2</v>
      </c>
      <c r="Q21" s="2">
        <f t="shared" ref="Q21:Q27" si="3">+C21-15018.5</f>
        <v>37757.984700000001</v>
      </c>
    </row>
    <row r="22" spans="1:17">
      <c r="A22" s="14" t="s">
        <v>34</v>
      </c>
      <c r="B22" s="6" t="s">
        <v>35</v>
      </c>
      <c r="C22">
        <v>52784.427100000001</v>
      </c>
      <c r="D22" s="6">
        <v>2.0000000000000001E-4</v>
      </c>
      <c r="E22">
        <f t="shared" si="0"/>
        <v>23.471489575483272</v>
      </c>
      <c r="F22">
        <f t="shared" si="1"/>
        <v>23.5</v>
      </c>
      <c r="G22">
        <f t="shared" ref="G22:G27" si="4">+C22-(C$7+F22*C$8)</f>
        <v>-9.6475000027567148E-3</v>
      </c>
      <c r="I22">
        <f>+G22</f>
        <v>-9.6475000027567148E-3</v>
      </c>
      <c r="O22">
        <f t="shared" si="2"/>
        <v>-8.5321388586019117E-3</v>
      </c>
      <c r="Q22" s="2">
        <f t="shared" si="3"/>
        <v>37765.927100000001</v>
      </c>
    </row>
    <row r="23" spans="1:17">
      <c r="A23" s="14" t="s">
        <v>34</v>
      </c>
      <c r="B23" s="6" t="s">
        <v>35</v>
      </c>
      <c r="C23">
        <v>52790.525000000001</v>
      </c>
      <c r="D23" s="6">
        <v>2.0000000000000001E-4</v>
      </c>
      <c r="E23">
        <f t="shared" si="0"/>
        <v>41.492087415223992</v>
      </c>
      <c r="F23">
        <f t="shared" si="1"/>
        <v>41.5</v>
      </c>
      <c r="G23">
        <f t="shared" si="4"/>
        <v>-2.6775000005727634E-3</v>
      </c>
      <c r="I23">
        <f>+G23</f>
        <v>-2.6775000005727634E-3</v>
      </c>
      <c r="O23">
        <f t="shared" si="2"/>
        <v>-1.9984362696158255E-3</v>
      </c>
      <c r="Q23" s="2">
        <f t="shared" si="3"/>
        <v>37772.025000000001</v>
      </c>
    </row>
    <row r="24" spans="1:17">
      <c r="A24" s="14" t="s">
        <v>34</v>
      </c>
      <c r="B24" s="6" t="s">
        <v>31</v>
      </c>
      <c r="C24">
        <v>52793.404799999997</v>
      </c>
      <c r="D24" s="6">
        <v>1E-4</v>
      </c>
      <c r="E24">
        <f t="shared" si="0"/>
        <v>50.002511931662831</v>
      </c>
      <c r="F24">
        <f t="shared" si="1"/>
        <v>50</v>
      </c>
      <c r="G24">
        <f t="shared" si="4"/>
        <v>8.4999999671708792E-4</v>
      </c>
      <c r="I24">
        <f>+G24</f>
        <v>8.4999999671708792E-4</v>
      </c>
      <c r="O24">
        <f t="shared" si="2"/>
        <v>1.0869232862942731E-3</v>
      </c>
      <c r="Q24" s="2">
        <f t="shared" si="3"/>
        <v>37774.904799999997</v>
      </c>
    </row>
    <row r="25" spans="1:17">
      <c r="A25" s="14" t="s">
        <v>34</v>
      </c>
      <c r="B25" s="6" t="s">
        <v>31</v>
      </c>
      <c r="C25">
        <v>52795.436099999999</v>
      </c>
      <c r="D25" s="6">
        <v>1E-4</v>
      </c>
      <c r="E25">
        <f t="shared" si="0"/>
        <v>56.005437593268326</v>
      </c>
      <c r="F25">
        <f t="shared" si="1"/>
        <v>56</v>
      </c>
      <c r="G25">
        <f t="shared" si="4"/>
        <v>1.839999997173436E-3</v>
      </c>
      <c r="I25">
        <f>+G25</f>
        <v>1.839999997173436E-3</v>
      </c>
      <c r="O25">
        <f t="shared" si="2"/>
        <v>3.2648241492896357E-3</v>
      </c>
      <c r="Q25" s="2">
        <f t="shared" si="3"/>
        <v>37776.936099999999</v>
      </c>
    </row>
    <row r="26" spans="1:17">
      <c r="A26" s="14" t="s">
        <v>34</v>
      </c>
      <c r="B26" s="6" t="s">
        <v>35</v>
      </c>
      <c r="C26">
        <v>52803.401700000002</v>
      </c>
      <c r="D26" s="6">
        <v>2.9999999999999997E-4</v>
      </c>
      <c r="E26">
        <f t="shared" si="0"/>
        <v>79.545488127432606</v>
      </c>
      <c r="F26">
        <f t="shared" si="1"/>
        <v>79.5</v>
      </c>
      <c r="G26">
        <f t="shared" si="4"/>
        <v>1.5392499997687992E-2</v>
      </c>
      <c r="I26">
        <f>+G26</f>
        <v>1.5392499997687992E-2</v>
      </c>
      <c r="O26">
        <f t="shared" si="2"/>
        <v>1.1794935862688136E-2</v>
      </c>
      <c r="Q26" s="2">
        <f t="shared" si="3"/>
        <v>37784.901700000002</v>
      </c>
    </row>
    <row r="27" spans="1:17">
      <c r="A27" s="12" t="s">
        <v>36</v>
      </c>
      <c r="B27" s="15" t="s">
        <v>31</v>
      </c>
      <c r="C27" s="16">
        <v>53111.828000000001</v>
      </c>
      <c r="D27" s="13">
        <v>1E-4</v>
      </c>
      <c r="E27">
        <f t="shared" si="0"/>
        <v>991.01112637971676</v>
      </c>
      <c r="F27">
        <f>ROUND(2*E27,0)/2-1</f>
        <v>990</v>
      </c>
      <c r="G27">
        <f t="shared" si="4"/>
        <v>0.34215000000403961</v>
      </c>
      <c r="I27">
        <f>G27</f>
        <v>0.34215000000403961</v>
      </c>
      <c r="O27">
        <f t="shared" si="2"/>
        <v>0.34229139182223439</v>
      </c>
      <c r="Q27" s="2">
        <f t="shared" si="3"/>
        <v>38093.328000000001</v>
      </c>
    </row>
    <row r="28" spans="1:17">
      <c r="A28" s="14"/>
      <c r="B28" s="6"/>
      <c r="D28" s="6"/>
      <c r="Q28" s="2"/>
    </row>
    <row r="29" spans="1:17">
      <c r="A29" s="14"/>
      <c r="B29" s="6"/>
      <c r="D29" s="6"/>
      <c r="Q29" s="2"/>
    </row>
    <row r="30" spans="1:17">
      <c r="A30" s="14"/>
      <c r="B30" s="6"/>
      <c r="D30" s="6"/>
      <c r="Q30" s="2"/>
    </row>
    <row r="31" spans="1:17">
      <c r="A31" s="14"/>
      <c r="B31" s="6"/>
      <c r="D31" s="6"/>
      <c r="Q31" s="2"/>
    </row>
    <row r="32" spans="1:17">
      <c r="A32" s="14"/>
      <c r="B32" s="6"/>
      <c r="D32" s="6"/>
      <c r="Q32" s="2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2"/>
  <sheetViews>
    <sheetView topLeftCell="A2" workbookViewId="0">
      <selection activeCell="A11" sqref="A11:IV448"/>
    </sheetView>
  </sheetViews>
  <sheetFormatPr defaultRowHeight="12.75"/>
  <cols>
    <col min="1" max="1" width="19.7109375" style="14" customWidth="1"/>
    <col min="2" max="2" width="4.42578125" style="22" customWidth="1"/>
    <col min="3" max="3" width="12.7109375" style="14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4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>
      <c r="A1" s="47" t="s">
        <v>59</v>
      </c>
      <c r="I1" s="48" t="s">
        <v>60</v>
      </c>
      <c r="J1" s="49" t="s">
        <v>61</v>
      </c>
    </row>
    <row r="2" spans="1:16">
      <c r="I2" s="50" t="s">
        <v>62</v>
      </c>
      <c r="J2" s="51" t="s">
        <v>63</v>
      </c>
    </row>
    <row r="3" spans="1:16">
      <c r="A3" s="52" t="s">
        <v>64</v>
      </c>
      <c r="I3" s="50" t="s">
        <v>65</v>
      </c>
      <c r="J3" s="51" t="s">
        <v>66</v>
      </c>
    </row>
    <row r="4" spans="1:16">
      <c r="I4" s="50" t="s">
        <v>67</v>
      </c>
      <c r="J4" s="51" t="s">
        <v>66</v>
      </c>
    </row>
    <row r="5" spans="1:16" ht="13.5" thickBot="1">
      <c r="I5" s="53" t="s">
        <v>68</v>
      </c>
      <c r="J5" s="54" t="s">
        <v>69</v>
      </c>
    </row>
    <row r="10" spans="1:16" ht="13.5" thickBot="1"/>
    <row r="11" spans="1:16" ht="12.75" customHeight="1" thickBot="1">
      <c r="A11" s="14" t="str">
        <f t="shared" ref="A11:A26" si="0">P11</f>
        <v> ESA 1998 </v>
      </c>
      <c r="B11" s="6" t="str">
        <f t="shared" ref="B11:B26" si="1">IF(H11=INT(H11),"I","II")</f>
        <v>I</v>
      </c>
      <c r="C11" s="14">
        <f t="shared" ref="C11:C26" si="2">1*G11</f>
        <v>48500.179100000001</v>
      </c>
      <c r="D11" s="22" t="str">
        <f t="shared" ref="D11:D26" si="3">VLOOKUP(F11,I$1:J$5,2,FALSE)</f>
        <v>vis</v>
      </c>
      <c r="E11" s="55">
        <f>VLOOKUP(C11,Active!C$21:E$968,3,FALSE)</f>
        <v>-12623.855516731819</v>
      </c>
      <c r="F11" s="6" t="s">
        <v>68</v>
      </c>
      <c r="G11" s="22" t="str">
        <f t="shared" ref="G11:G26" si="4">MID(I11,3,LEN(I11)-3)</f>
        <v>48500.1791</v>
      </c>
      <c r="H11" s="14">
        <f t="shared" ref="H11:H26" si="5">1*K11</f>
        <v>-11811</v>
      </c>
      <c r="I11" s="56" t="s">
        <v>70</v>
      </c>
      <c r="J11" s="57" t="s">
        <v>71</v>
      </c>
      <c r="K11" s="56">
        <v>-11811</v>
      </c>
      <c r="L11" s="56" t="s">
        <v>72</v>
      </c>
      <c r="M11" s="57" t="s">
        <v>73</v>
      </c>
      <c r="N11" s="57" t="s">
        <v>74</v>
      </c>
      <c r="O11" s="58" t="s">
        <v>75</v>
      </c>
      <c r="P11" s="58" t="s">
        <v>76</v>
      </c>
    </row>
    <row r="12" spans="1:16" ht="12.75" customHeight="1" thickBot="1">
      <c r="A12" s="14" t="str">
        <f t="shared" si="0"/>
        <v>IBVS 5144 </v>
      </c>
      <c r="B12" s="6" t="str">
        <f t="shared" si="1"/>
        <v>II</v>
      </c>
      <c r="C12" s="14">
        <f t="shared" si="2"/>
        <v>51743.457900000001</v>
      </c>
      <c r="D12" s="22" t="str">
        <f t="shared" si="3"/>
        <v>vis</v>
      </c>
      <c r="E12" s="55">
        <f>VLOOKUP(C12,Active!C$21:E$968,3,FALSE)</f>
        <v>-3049.5437622867303</v>
      </c>
      <c r="F12" s="6" t="s">
        <v>68</v>
      </c>
      <c r="G12" s="22" t="str">
        <f t="shared" si="4"/>
        <v>51743.4579</v>
      </c>
      <c r="H12" s="14">
        <f t="shared" si="5"/>
        <v>-2233.5</v>
      </c>
      <c r="I12" s="56" t="s">
        <v>77</v>
      </c>
      <c r="J12" s="57" t="s">
        <v>78</v>
      </c>
      <c r="K12" s="56">
        <v>-2233.5</v>
      </c>
      <c r="L12" s="56" t="s">
        <v>79</v>
      </c>
      <c r="M12" s="57" t="s">
        <v>73</v>
      </c>
      <c r="N12" s="57" t="s">
        <v>74</v>
      </c>
      <c r="O12" s="58" t="s">
        <v>80</v>
      </c>
      <c r="P12" s="59" t="s">
        <v>81</v>
      </c>
    </row>
    <row r="13" spans="1:16" ht="12.75" customHeight="1" thickBot="1">
      <c r="A13" s="14" t="str">
        <f t="shared" si="0"/>
        <v>IBVS 5144 </v>
      </c>
      <c r="B13" s="6" t="str">
        <f t="shared" si="1"/>
        <v>I</v>
      </c>
      <c r="C13" s="14">
        <f t="shared" si="2"/>
        <v>51750.399899999997</v>
      </c>
      <c r="D13" s="22" t="str">
        <f t="shared" si="3"/>
        <v>vis</v>
      </c>
      <c r="E13" s="55">
        <f>VLOOKUP(C13,Active!C$21:E$968,3,FALSE)</f>
        <v>-3029.0506513647479</v>
      </c>
      <c r="F13" s="6" t="s">
        <v>68</v>
      </c>
      <c r="G13" s="22" t="str">
        <f t="shared" si="4"/>
        <v>51750.3999</v>
      </c>
      <c r="H13" s="14">
        <f t="shared" si="5"/>
        <v>-2213</v>
      </c>
      <c r="I13" s="56" t="s">
        <v>82</v>
      </c>
      <c r="J13" s="57" t="s">
        <v>83</v>
      </c>
      <c r="K13" s="56">
        <v>-2213</v>
      </c>
      <c r="L13" s="56" t="s">
        <v>84</v>
      </c>
      <c r="M13" s="57" t="s">
        <v>73</v>
      </c>
      <c r="N13" s="57" t="s">
        <v>74</v>
      </c>
      <c r="O13" s="58" t="s">
        <v>80</v>
      </c>
      <c r="P13" s="59" t="s">
        <v>81</v>
      </c>
    </row>
    <row r="14" spans="1:16" ht="12.75" customHeight="1" thickBot="1">
      <c r="A14" s="14" t="str">
        <f t="shared" si="0"/>
        <v>IBVS 5623 </v>
      </c>
      <c r="B14" s="6" t="str">
        <f t="shared" si="1"/>
        <v>I</v>
      </c>
      <c r="C14" s="14">
        <f t="shared" si="2"/>
        <v>52776.484700000001</v>
      </c>
      <c r="D14" s="22" t="str">
        <f t="shared" si="3"/>
        <v>vis</v>
      </c>
      <c r="E14" s="55">
        <f>VLOOKUP(C14,Active!C$21:E$968,3,FALSE)</f>
        <v>0</v>
      </c>
      <c r="F14" s="6" t="s">
        <v>68</v>
      </c>
      <c r="G14" s="22" t="str">
        <f t="shared" si="4"/>
        <v>52776.4847</v>
      </c>
      <c r="H14" s="14">
        <f t="shared" si="5"/>
        <v>816</v>
      </c>
      <c r="I14" s="56" t="s">
        <v>85</v>
      </c>
      <c r="J14" s="57" t="s">
        <v>86</v>
      </c>
      <c r="K14" s="56">
        <v>816</v>
      </c>
      <c r="L14" s="56" t="s">
        <v>87</v>
      </c>
      <c r="M14" s="57" t="s">
        <v>73</v>
      </c>
      <c r="N14" s="57" t="s">
        <v>74</v>
      </c>
      <c r="O14" s="58" t="s">
        <v>88</v>
      </c>
      <c r="P14" s="59" t="s">
        <v>89</v>
      </c>
    </row>
    <row r="15" spans="1:16" ht="12.75" customHeight="1" thickBot="1">
      <c r="A15" s="14" t="str">
        <f t="shared" si="0"/>
        <v>IBVS 5623 </v>
      </c>
      <c r="B15" s="6" t="str">
        <f t="shared" si="1"/>
        <v>II</v>
      </c>
      <c r="C15" s="14">
        <f t="shared" si="2"/>
        <v>52784.427100000001</v>
      </c>
      <c r="D15" s="22" t="str">
        <f t="shared" si="3"/>
        <v>vis</v>
      </c>
      <c r="E15" s="55">
        <f>VLOOKUP(C15,Active!C$21:E$968,3,FALSE)</f>
        <v>23.446338834177247</v>
      </c>
      <c r="F15" s="6" t="s">
        <v>68</v>
      </c>
      <c r="G15" s="22" t="str">
        <f t="shared" si="4"/>
        <v>52784.4271</v>
      </c>
      <c r="H15" s="14">
        <f t="shared" si="5"/>
        <v>839.5</v>
      </c>
      <c r="I15" s="56" t="s">
        <v>90</v>
      </c>
      <c r="J15" s="57" t="s">
        <v>91</v>
      </c>
      <c r="K15" s="56">
        <v>839.5</v>
      </c>
      <c r="L15" s="56" t="s">
        <v>92</v>
      </c>
      <c r="M15" s="57" t="s">
        <v>73</v>
      </c>
      <c r="N15" s="57" t="s">
        <v>74</v>
      </c>
      <c r="O15" s="58" t="s">
        <v>88</v>
      </c>
      <c r="P15" s="59" t="s">
        <v>89</v>
      </c>
    </row>
    <row r="16" spans="1:16" ht="12.75" customHeight="1" thickBot="1">
      <c r="A16" s="14" t="str">
        <f t="shared" si="0"/>
        <v>IBVS 5623 </v>
      </c>
      <c r="B16" s="6" t="str">
        <f t="shared" si="1"/>
        <v>II</v>
      </c>
      <c r="C16" s="14">
        <f t="shared" si="2"/>
        <v>52790.525000000001</v>
      </c>
      <c r="D16" s="22" t="str">
        <f t="shared" si="3"/>
        <v>vis</v>
      </c>
      <c r="E16" s="55">
        <f>VLOOKUP(C16,Active!C$21:E$968,3,FALSE)</f>
        <v>41.447626804683225</v>
      </c>
      <c r="F16" s="6" t="s">
        <v>68</v>
      </c>
      <c r="G16" s="22" t="str">
        <f t="shared" si="4"/>
        <v>52790.5250</v>
      </c>
      <c r="H16" s="14">
        <f t="shared" si="5"/>
        <v>857.5</v>
      </c>
      <c r="I16" s="56" t="s">
        <v>93</v>
      </c>
      <c r="J16" s="57" t="s">
        <v>94</v>
      </c>
      <c r="K16" s="56">
        <v>857.5</v>
      </c>
      <c r="L16" s="56" t="s">
        <v>95</v>
      </c>
      <c r="M16" s="57" t="s">
        <v>73</v>
      </c>
      <c r="N16" s="57" t="s">
        <v>74</v>
      </c>
      <c r="O16" s="58" t="s">
        <v>88</v>
      </c>
      <c r="P16" s="59" t="s">
        <v>89</v>
      </c>
    </row>
    <row r="17" spans="1:16" ht="12.75" customHeight="1" thickBot="1">
      <c r="A17" s="14" t="str">
        <f t="shared" si="0"/>
        <v>IBVS 5623 </v>
      </c>
      <c r="B17" s="6" t="str">
        <f t="shared" si="1"/>
        <v>I</v>
      </c>
      <c r="C17" s="14">
        <f t="shared" si="2"/>
        <v>52793.404799999997</v>
      </c>
      <c r="D17" s="22" t="str">
        <f t="shared" si="3"/>
        <v>vis</v>
      </c>
      <c r="E17" s="55">
        <f>VLOOKUP(C17,Active!C$21:E$968,3,FALSE)</f>
        <v>49.948932024081749</v>
      </c>
      <c r="F17" s="6" t="s">
        <v>68</v>
      </c>
      <c r="G17" s="22" t="str">
        <f t="shared" si="4"/>
        <v>52793.4048</v>
      </c>
      <c r="H17" s="14">
        <f t="shared" si="5"/>
        <v>866</v>
      </c>
      <c r="I17" s="56" t="s">
        <v>96</v>
      </c>
      <c r="J17" s="57" t="s">
        <v>97</v>
      </c>
      <c r="K17" s="56">
        <v>866</v>
      </c>
      <c r="L17" s="56" t="s">
        <v>98</v>
      </c>
      <c r="M17" s="57" t="s">
        <v>73</v>
      </c>
      <c r="N17" s="57" t="s">
        <v>74</v>
      </c>
      <c r="O17" s="58" t="s">
        <v>88</v>
      </c>
      <c r="P17" s="59" t="s">
        <v>89</v>
      </c>
    </row>
    <row r="18" spans="1:16" ht="12.75" customHeight="1" thickBot="1">
      <c r="A18" s="14" t="str">
        <f t="shared" si="0"/>
        <v>IBVS 5623 </v>
      </c>
      <c r="B18" s="6" t="str">
        <f t="shared" si="1"/>
        <v>I</v>
      </c>
      <c r="C18" s="14">
        <f t="shared" si="2"/>
        <v>52795.436099999999</v>
      </c>
      <c r="D18" s="22" t="str">
        <f t="shared" si="3"/>
        <v>vis</v>
      </c>
      <c r="E18" s="55">
        <f>VLOOKUP(C18,Active!C$21:E$968,3,FALSE)</f>
        <v>55.945425284798979</v>
      </c>
      <c r="F18" s="6" t="s">
        <v>68</v>
      </c>
      <c r="G18" s="22" t="str">
        <f t="shared" si="4"/>
        <v>52795.4361</v>
      </c>
      <c r="H18" s="14">
        <f t="shared" si="5"/>
        <v>872</v>
      </c>
      <c r="I18" s="56" t="s">
        <v>99</v>
      </c>
      <c r="J18" s="57" t="s">
        <v>100</v>
      </c>
      <c r="K18" s="56">
        <v>872</v>
      </c>
      <c r="L18" s="56" t="s">
        <v>92</v>
      </c>
      <c r="M18" s="57" t="s">
        <v>73</v>
      </c>
      <c r="N18" s="57" t="s">
        <v>74</v>
      </c>
      <c r="O18" s="58" t="s">
        <v>88</v>
      </c>
      <c r="P18" s="59" t="s">
        <v>89</v>
      </c>
    </row>
    <row r="19" spans="1:16" ht="12.75" customHeight="1" thickBot="1">
      <c r="A19" s="14" t="str">
        <f t="shared" si="0"/>
        <v>IBVS 5623 </v>
      </c>
      <c r="B19" s="6" t="str">
        <f t="shared" si="1"/>
        <v>II</v>
      </c>
      <c r="C19" s="14">
        <f t="shared" si="2"/>
        <v>52803.401700000002</v>
      </c>
      <c r="D19" s="22" t="str">
        <f t="shared" si="3"/>
        <v>vis</v>
      </c>
      <c r="E19" s="55">
        <f>VLOOKUP(C19,Active!C$21:E$968,3,FALSE)</f>
        <v>79.46025161155147</v>
      </c>
      <c r="F19" s="6" t="s">
        <v>68</v>
      </c>
      <c r="G19" s="22" t="str">
        <f t="shared" si="4"/>
        <v>52803.4017</v>
      </c>
      <c r="H19" s="14">
        <f t="shared" si="5"/>
        <v>895.5</v>
      </c>
      <c r="I19" s="56" t="s">
        <v>101</v>
      </c>
      <c r="J19" s="57" t="s">
        <v>102</v>
      </c>
      <c r="K19" s="56">
        <v>895.5</v>
      </c>
      <c r="L19" s="56" t="s">
        <v>103</v>
      </c>
      <c r="M19" s="57" t="s">
        <v>73</v>
      </c>
      <c r="N19" s="57" t="s">
        <v>74</v>
      </c>
      <c r="O19" s="58" t="s">
        <v>88</v>
      </c>
      <c r="P19" s="59" t="s">
        <v>89</v>
      </c>
    </row>
    <row r="20" spans="1:16" ht="12.75" customHeight="1" thickBot="1">
      <c r="A20" s="14" t="str">
        <f t="shared" si="0"/>
        <v>IBVS 5603 </v>
      </c>
      <c r="B20" s="6" t="str">
        <f t="shared" si="1"/>
        <v>I</v>
      </c>
      <c r="C20" s="14">
        <f t="shared" si="2"/>
        <v>53111.828000000001</v>
      </c>
      <c r="D20" s="22" t="str">
        <f t="shared" si="3"/>
        <v>vis</v>
      </c>
      <c r="E20" s="55">
        <f>VLOOKUP(C20,Active!C$21:E$968,3,FALSE)</f>
        <v>989.94921403747651</v>
      </c>
      <c r="F20" s="6" t="s">
        <v>68</v>
      </c>
      <c r="G20" s="22" t="str">
        <f t="shared" si="4"/>
        <v>53111.8280</v>
      </c>
      <c r="H20" s="14">
        <f t="shared" si="5"/>
        <v>1806</v>
      </c>
      <c r="I20" s="56" t="s">
        <v>104</v>
      </c>
      <c r="J20" s="57" t="s">
        <v>105</v>
      </c>
      <c r="K20" s="56">
        <v>1806</v>
      </c>
      <c r="L20" s="56" t="s">
        <v>106</v>
      </c>
      <c r="M20" s="57" t="s">
        <v>73</v>
      </c>
      <c r="N20" s="57" t="s">
        <v>74</v>
      </c>
      <c r="O20" s="58" t="s">
        <v>107</v>
      </c>
      <c r="P20" s="59" t="s">
        <v>108</v>
      </c>
    </row>
    <row r="21" spans="1:16" ht="12.75" customHeight="1" thickBot="1">
      <c r="A21" s="14" t="str">
        <f t="shared" si="0"/>
        <v>IBVS 5814 </v>
      </c>
      <c r="B21" s="6" t="str">
        <f t="shared" si="1"/>
        <v>I</v>
      </c>
      <c r="C21" s="14">
        <f t="shared" si="2"/>
        <v>53892.638800000001</v>
      </c>
      <c r="D21" s="22" t="str">
        <f t="shared" si="3"/>
        <v>vis</v>
      </c>
      <c r="E21" s="55">
        <f>VLOOKUP(C21,Active!C$21:E$968,3,FALSE)</f>
        <v>3294.9394666292878</v>
      </c>
      <c r="F21" s="6" t="s">
        <v>68</v>
      </c>
      <c r="G21" s="22" t="str">
        <f t="shared" si="4"/>
        <v>53892.6388</v>
      </c>
      <c r="H21" s="14">
        <f t="shared" si="5"/>
        <v>4111</v>
      </c>
      <c r="I21" s="56" t="s">
        <v>109</v>
      </c>
      <c r="J21" s="57" t="s">
        <v>110</v>
      </c>
      <c r="K21" s="56">
        <v>4111</v>
      </c>
      <c r="L21" s="56" t="s">
        <v>111</v>
      </c>
      <c r="M21" s="57" t="s">
        <v>112</v>
      </c>
      <c r="N21" s="57" t="s">
        <v>68</v>
      </c>
      <c r="O21" s="58" t="s">
        <v>107</v>
      </c>
      <c r="P21" s="59" t="s">
        <v>113</v>
      </c>
    </row>
    <row r="22" spans="1:16" ht="12.75" customHeight="1" thickBot="1">
      <c r="A22" s="14" t="str">
        <f t="shared" si="0"/>
        <v>BAVM 209 </v>
      </c>
      <c r="B22" s="6" t="str">
        <f t="shared" si="1"/>
        <v>II</v>
      </c>
      <c r="C22" s="14">
        <f t="shared" si="2"/>
        <v>54936.462099999997</v>
      </c>
      <c r="D22" s="22" t="str">
        <f t="shared" si="3"/>
        <v>vis</v>
      </c>
      <c r="E22" s="55">
        <f>VLOOKUP(C22,Active!C$21:E$968,3,FALSE)</f>
        <v>6376.3550053592999</v>
      </c>
      <c r="F22" s="6" t="s">
        <v>68</v>
      </c>
      <c r="G22" s="22" t="str">
        <f t="shared" si="4"/>
        <v>54936.4621</v>
      </c>
      <c r="H22" s="14">
        <f t="shared" si="5"/>
        <v>7192.5</v>
      </c>
      <c r="I22" s="56" t="s">
        <v>114</v>
      </c>
      <c r="J22" s="57" t="s">
        <v>115</v>
      </c>
      <c r="K22" s="56">
        <v>7192.5</v>
      </c>
      <c r="L22" s="56" t="s">
        <v>116</v>
      </c>
      <c r="M22" s="57" t="s">
        <v>112</v>
      </c>
      <c r="N22" s="57" t="s">
        <v>117</v>
      </c>
      <c r="O22" s="58" t="s">
        <v>118</v>
      </c>
      <c r="P22" s="59" t="s">
        <v>119</v>
      </c>
    </row>
    <row r="23" spans="1:16" ht="12.75" customHeight="1" thickBot="1">
      <c r="A23" s="14" t="str">
        <f t="shared" si="0"/>
        <v>IBVS 5974 </v>
      </c>
      <c r="B23" s="6" t="str">
        <f t="shared" si="1"/>
        <v>I</v>
      </c>
      <c r="C23" s="14">
        <f t="shared" si="2"/>
        <v>55285.871099999997</v>
      </c>
      <c r="D23" s="22" t="str">
        <f t="shared" si="3"/>
        <v>vis</v>
      </c>
      <c r="E23" s="55">
        <f>VLOOKUP(C23,Active!C$21:E$968,3,FALSE)</f>
        <v>7407.8268281976261</v>
      </c>
      <c r="F23" s="6" t="s">
        <v>68</v>
      </c>
      <c r="G23" s="22" t="str">
        <f t="shared" si="4"/>
        <v>55285.8711</v>
      </c>
      <c r="H23" s="14">
        <f t="shared" si="5"/>
        <v>8224</v>
      </c>
      <c r="I23" s="56" t="s">
        <v>120</v>
      </c>
      <c r="J23" s="57" t="s">
        <v>121</v>
      </c>
      <c r="K23" s="56" t="s">
        <v>122</v>
      </c>
      <c r="L23" s="56" t="s">
        <v>123</v>
      </c>
      <c r="M23" s="57" t="s">
        <v>112</v>
      </c>
      <c r="N23" s="57" t="s">
        <v>68</v>
      </c>
      <c r="O23" s="58" t="s">
        <v>107</v>
      </c>
      <c r="P23" s="59" t="s">
        <v>124</v>
      </c>
    </row>
    <row r="24" spans="1:16" ht="12.75" customHeight="1" thickBot="1">
      <c r="A24" s="14" t="str">
        <f t="shared" si="0"/>
        <v>IBVS 5997 </v>
      </c>
      <c r="B24" s="6" t="str">
        <f t="shared" si="1"/>
        <v>I</v>
      </c>
      <c r="C24" s="14">
        <f t="shared" si="2"/>
        <v>55755.366499999996</v>
      </c>
      <c r="D24" s="22" t="str">
        <f t="shared" si="3"/>
        <v>vis</v>
      </c>
      <c r="E24" s="55">
        <f>VLOOKUP(C24,Active!C$21:E$968,3,FALSE)</f>
        <v>8793.7993591061313</v>
      </c>
      <c r="F24" s="6" t="s">
        <v>68</v>
      </c>
      <c r="G24" s="22" t="str">
        <f t="shared" si="4"/>
        <v>55755.3665</v>
      </c>
      <c r="H24" s="14">
        <f t="shared" si="5"/>
        <v>9610</v>
      </c>
      <c r="I24" s="56" t="s">
        <v>125</v>
      </c>
      <c r="J24" s="57" t="s">
        <v>126</v>
      </c>
      <c r="K24" s="56" t="s">
        <v>127</v>
      </c>
      <c r="L24" s="56" t="s">
        <v>128</v>
      </c>
      <c r="M24" s="57" t="s">
        <v>112</v>
      </c>
      <c r="N24" s="57" t="s">
        <v>60</v>
      </c>
      <c r="O24" s="58" t="s">
        <v>129</v>
      </c>
      <c r="P24" s="59" t="s">
        <v>130</v>
      </c>
    </row>
    <row r="25" spans="1:16" ht="12.75" customHeight="1" thickBot="1">
      <c r="A25" s="14" t="str">
        <f t="shared" si="0"/>
        <v>IBVS 5997 </v>
      </c>
      <c r="B25" s="6" t="str">
        <f t="shared" si="1"/>
        <v>II</v>
      </c>
      <c r="C25" s="14">
        <f t="shared" si="2"/>
        <v>55755.537900000003</v>
      </c>
      <c r="D25" s="22" t="str">
        <f t="shared" si="3"/>
        <v>vis</v>
      </c>
      <c r="E25" s="55">
        <f>VLOOKUP(C25,Active!C$21:E$968,3,FALSE)</f>
        <v>8794.3053399779492</v>
      </c>
      <c r="F25" s="6" t="s">
        <v>68</v>
      </c>
      <c r="G25" s="22" t="str">
        <f t="shared" si="4"/>
        <v>55755.5379</v>
      </c>
      <c r="H25" s="14">
        <f t="shared" si="5"/>
        <v>9610.5</v>
      </c>
      <c r="I25" s="56" t="s">
        <v>131</v>
      </c>
      <c r="J25" s="57" t="s">
        <v>132</v>
      </c>
      <c r="K25" s="56" t="s">
        <v>133</v>
      </c>
      <c r="L25" s="56" t="s">
        <v>134</v>
      </c>
      <c r="M25" s="57" t="s">
        <v>112</v>
      </c>
      <c r="N25" s="57" t="s">
        <v>60</v>
      </c>
      <c r="O25" s="58" t="s">
        <v>129</v>
      </c>
      <c r="P25" s="59" t="s">
        <v>130</v>
      </c>
    </row>
    <row r="26" spans="1:16" ht="12.75" customHeight="1" thickBot="1">
      <c r="A26" s="14" t="str">
        <f t="shared" si="0"/>
        <v>BAVM 232 </v>
      </c>
      <c r="B26" s="6" t="str">
        <f t="shared" si="1"/>
        <v>II</v>
      </c>
      <c r="C26" s="14">
        <f t="shared" si="2"/>
        <v>56483.487800000003</v>
      </c>
      <c r="D26" s="22" t="str">
        <f t="shared" si="3"/>
        <v>vis</v>
      </c>
      <c r="E26" s="55">
        <f>VLOOKUP(C26,Active!C$21:E$968,3,FALSE)</f>
        <v>10943.2477263732</v>
      </c>
      <c r="F26" s="6" t="s">
        <v>68</v>
      </c>
      <c r="G26" s="22" t="str">
        <f t="shared" si="4"/>
        <v>56483.4878</v>
      </c>
      <c r="H26" s="14">
        <f t="shared" si="5"/>
        <v>11759.5</v>
      </c>
      <c r="I26" s="56" t="s">
        <v>135</v>
      </c>
      <c r="J26" s="57" t="s">
        <v>136</v>
      </c>
      <c r="K26" s="56" t="s">
        <v>137</v>
      </c>
      <c r="L26" s="56" t="s">
        <v>138</v>
      </c>
      <c r="M26" s="57" t="s">
        <v>112</v>
      </c>
      <c r="N26" s="57" t="s">
        <v>117</v>
      </c>
      <c r="O26" s="58" t="s">
        <v>118</v>
      </c>
      <c r="P26" s="59" t="s">
        <v>139</v>
      </c>
    </row>
    <row r="27" spans="1:16">
      <c r="B27" s="6"/>
      <c r="E27" s="55"/>
      <c r="F27" s="6"/>
    </row>
    <row r="28" spans="1:16">
      <c r="B28" s="6"/>
      <c r="E28" s="55"/>
      <c r="F28" s="6"/>
    </row>
    <row r="29" spans="1:16">
      <c r="B29" s="6"/>
      <c r="E29" s="55"/>
      <c r="F29" s="6"/>
    </row>
    <row r="30" spans="1:16">
      <c r="B30" s="6"/>
      <c r="E30" s="55"/>
      <c r="F30" s="6"/>
    </row>
    <row r="31" spans="1:16">
      <c r="B31" s="6"/>
      <c r="E31" s="55"/>
      <c r="F31" s="6"/>
    </row>
    <row r="32" spans="1:16">
      <c r="B32" s="6"/>
      <c r="E32" s="55"/>
      <c r="F32" s="6"/>
    </row>
    <row r="33" spans="2:6">
      <c r="B33" s="6"/>
      <c r="E33" s="55"/>
      <c r="F33" s="6"/>
    </row>
    <row r="34" spans="2:6">
      <c r="B34" s="6"/>
      <c r="E34" s="55"/>
      <c r="F34" s="6"/>
    </row>
    <row r="35" spans="2:6">
      <c r="B35" s="6"/>
      <c r="E35" s="55"/>
      <c r="F35" s="6"/>
    </row>
    <row r="36" spans="2:6">
      <c r="B36" s="6"/>
      <c r="E36" s="55"/>
      <c r="F36" s="6"/>
    </row>
    <row r="37" spans="2:6">
      <c r="B37" s="6"/>
      <c r="E37" s="55"/>
      <c r="F37" s="6"/>
    </row>
    <row r="38" spans="2:6">
      <c r="B38" s="6"/>
      <c r="E38" s="55"/>
      <c r="F38" s="6"/>
    </row>
    <row r="39" spans="2:6">
      <c r="B39" s="6"/>
      <c r="E39" s="55"/>
      <c r="F39" s="6"/>
    </row>
    <row r="40" spans="2:6">
      <c r="B40" s="6"/>
      <c r="E40" s="55"/>
      <c r="F40" s="6"/>
    </row>
    <row r="41" spans="2:6">
      <c r="B41" s="6"/>
      <c r="E41" s="55"/>
      <c r="F41" s="6"/>
    </row>
    <row r="42" spans="2:6">
      <c r="B42" s="6"/>
      <c r="E42" s="55"/>
      <c r="F42" s="6"/>
    </row>
    <row r="43" spans="2:6">
      <c r="B43" s="6"/>
      <c r="E43" s="55"/>
      <c r="F43" s="6"/>
    </row>
    <row r="44" spans="2:6">
      <c r="B44" s="6"/>
      <c r="E44" s="55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</sheetData>
  <phoneticPr fontId="8" type="noConversion"/>
  <hyperlinks>
    <hyperlink ref="P12" r:id="rId1" display="http://www.konkoly.hu/cgi-bin/IBVS?5144"/>
    <hyperlink ref="P13" r:id="rId2" display="http://www.konkoly.hu/cgi-bin/IBVS?5144"/>
    <hyperlink ref="P14" r:id="rId3" display="http://www.konkoly.hu/cgi-bin/IBVS?5623"/>
    <hyperlink ref="P15" r:id="rId4" display="http://www.konkoly.hu/cgi-bin/IBVS?5623"/>
    <hyperlink ref="P16" r:id="rId5" display="http://www.konkoly.hu/cgi-bin/IBVS?5623"/>
    <hyperlink ref="P17" r:id="rId6" display="http://www.konkoly.hu/cgi-bin/IBVS?5623"/>
    <hyperlink ref="P18" r:id="rId7" display="http://www.konkoly.hu/cgi-bin/IBVS?5623"/>
    <hyperlink ref="P19" r:id="rId8" display="http://www.konkoly.hu/cgi-bin/IBVS?5623"/>
    <hyperlink ref="P20" r:id="rId9" display="http://www.konkoly.hu/cgi-bin/IBVS?5603"/>
    <hyperlink ref="P21" r:id="rId10" display="http://www.konkoly.hu/cgi-bin/IBVS?5814"/>
    <hyperlink ref="P22" r:id="rId11" display="http://www.bav-astro.de/sfs/BAVM_link.php?BAVMnr=209"/>
    <hyperlink ref="P23" r:id="rId12" display="http://www.konkoly.hu/cgi-bin/IBVS?5974"/>
    <hyperlink ref="P24" r:id="rId13" display="http://www.konkoly.hu/cgi-bin/IBVS?5997"/>
    <hyperlink ref="P25" r:id="rId14" display="http://www.konkoly.hu/cgi-bin/IBVS?5997"/>
    <hyperlink ref="P26" r:id="rId15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2023-01-14T01:24:12Z</dcterms:modified>
</cp:coreProperties>
</file>