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62C2987-9A57-433F-8B66-8EEBB657B44B}" xr6:coauthVersionLast="47" xr6:coauthVersionMax="47" xr10:uidLastSave="{00000000-0000-0000-0000-000000000000}"/>
  <bookViews>
    <workbookView xWindow="13650" yWindow="33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E21" i="1"/>
  <c r="F21" i="1" s="1"/>
  <c r="G21" i="1" s="1"/>
  <c r="K21" i="1" s="1"/>
  <c r="D9" i="1"/>
  <c r="F16" i="1"/>
  <c r="C17" i="1"/>
  <c r="Q21" i="1"/>
  <c r="C12" i="1"/>
  <c r="C11" i="1"/>
  <c r="O22" i="1" l="1"/>
  <c r="O21" i="1"/>
  <c r="O23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<sst xmlns="http://schemas.openxmlformats.org/spreadsheetml/2006/main" count="57" uniqueCount="51">
  <si>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</si>
  <si>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</si>
  <si>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</si>
  <si>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</si>
  <si>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</si>
  <si>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</si>
  <si>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</si>
  <si>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</si>
  <si>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</si>
  <si>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</si>
  <si>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</si>
  <si>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</si>
  <si>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</si>
  <si>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</si>
  <si>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</si>
  <si>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</si>
  <si>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</si>
  <si>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</si>
  <si>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</si>
  <si>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</si>
  <si>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</si>
  <si>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</si>
  <si>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</si>
  <si>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</si>
  <si>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</si>
  <si>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</si>
  <si>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</si>
  <si>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</si>
  <si>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</si>
  <si>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</si>
  <si>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</si>
  <si>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</si>
  <si>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</si>
  <si>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</si>
  <si>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</si>
  <si>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</si>
  <si>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</si>
  <si>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</si>
  <si>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</si>
  <si>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</si>
  <si>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</si>
  <si>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</si>
  <si>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G3897-0897</t>
  </si>
  <si>
    <t>2020I</t>
  </si>
  <si>
    <t>E?</t>
  </si>
  <si>
    <t>Senavci</t>
  </si>
  <si>
    <t>RHN 2021</t>
  </si>
  <si>
    <t>V0564 Dra / G3897-0897</t>
  </si>
  <si>
    <t>EB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</si>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</sst>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72" fontId="5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3" fontId="21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G3897-0897 -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8-4069-A141-C0C2AC1EAE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8-4069-A141-C0C2AC1EAE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8-4069-A141-C0C2AC1EAE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-2.256988034787355E-2</c:v>
                </c:pt>
                <c:pt idx="2">
                  <c:v>-2.3082305408024695E-2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8-4069-A141-C0C2AC1EAE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8-4069-A141-C0C2AC1EAE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8-4069-A141-C0C2AC1EAE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8-4069-A141-C0C2AC1EAE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-3.0986004579066501E-5</c:v>
                </c:pt>
                <c:pt idx="1">
                  <c:v>-2.2074763551301661E-2</c:v>
                </c:pt>
                <c:pt idx="2">
                  <c:v>-2.3546436200017517E-2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8-4069-A141-C0C2AC1EAE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</c:v>
                </c:pt>
                <c:pt idx="2">
                  <c:v>1126.5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8-4069-A141-C0C2AC1E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568"/>
        <c:axId val="1"/>
      </c:scatterChart>
      <c:valAx>
        <c:axId val="45253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8A36D-3331-F0DB-6613-D87387B97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4" t="s">
        <v>42</v>
      </c>
      <c r="G1" s="35" t="s">
        <v>43</v>
      </c>
      <c r="H1" s="29"/>
      <c r="I1" s="36" t="s">
        <v>42</v>
      </c>
      <c r="J1" s="34" t="s">
        <v>42</v>
      </c>
      <c r="K1" s="37">
        <v>17.353200000000001</v>
      </c>
      <c r="L1" s="37">
        <v>57.480899999999998</v>
      </c>
      <c r="M1" s="38">
        <v>58711.811336960178</v>
      </c>
      <c r="N1" s="38">
        <v>0.587702303901673</v>
      </c>
      <c r="O1" s="30" t="s">
        <v>44</v>
      </c>
      <c r="P1" s="39">
        <v>11.025099750000001</v>
      </c>
    </row>
    <row r="2" spans="1:16" x14ac:dyDescent="0.2">
      <c r="A2" t="s">
        <v>23</v>
      </c>
      <c r="B2" t="s">
        <v>48</v>
      </c>
      <c r="C2" s="28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6" t="s">
        <v>37</v>
      </c>
      <c r="D4" s="27" t="s">
        <v>37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58711.811336960178</v>
      </c>
      <c r="D7" s="40" t="s">
        <v>45</v>
      </c>
    </row>
    <row r="8" spans="1:16" x14ac:dyDescent="0.2">
      <c r="A8" t="s">
        <v>3</v>
      </c>
      <c r="C8" s="8">
        <v>0.587702303901673</v>
      </c>
      <c r="D8" s="40" t="s">
        <v>45</v>
      </c>
    </row>
    <row r="9" spans="1:16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-3.0986004579066501E-5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-2.0874789343487305E-5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59373.540595154656</v>
      </c>
      <c r="E15" s="14" t="s">
        <v>34</v>
      </c>
      <c r="F15" s="31">
        <v>1</v>
      </c>
    </row>
    <row r="16" spans="1:16" x14ac:dyDescent="0.2">
      <c r="A16" s="16" t="s">
        <v>4</v>
      </c>
      <c r="B16" s="10"/>
      <c r="C16" s="17">
        <f ca="1">+C8+C12</f>
        <v>0.58768142911232946</v>
      </c>
      <c r="E16" s="14" t="s">
        <v>30</v>
      </c>
      <c r="F16" s="32">
        <f ca="1">NOW()+15018.5+$C$5/24</f>
        <v>59958.646779398143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2122.5</v>
      </c>
    </row>
    <row r="18" spans="1:21" ht="14.25" thickTop="1" thickBot="1" x14ac:dyDescent="0.25">
      <c r="A18" s="16" t="s">
        <v>5</v>
      </c>
      <c r="B18" s="10"/>
      <c r="C18" s="19">
        <f ca="1">+C15</f>
        <v>59373.540595154656</v>
      </c>
      <c r="D18" s="20">
        <f ca="1">+C16</f>
        <v>0.58768142911232946</v>
      </c>
      <c r="E18" s="14" t="s">
        <v>36</v>
      </c>
      <c r="F18" s="23">
        <f ca="1">ROUND(2*(F16-$C$15)/$C$16,0)/2+F15</f>
        <v>996.5</v>
      </c>
    </row>
    <row r="19" spans="1:21" ht="13.5" thickTop="1" x14ac:dyDescent="0.2">
      <c r="E19" s="14" t="s">
        <v>31</v>
      </c>
      <c r="F19" s="18">
        <f ca="1">+$C$15+$C$16*F18-15018.5-$C$5/24</f>
        <v>44941.060972598425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45</v>
      </c>
      <c r="C21" s="8">
        <v>58711.811336960178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-3.0986004579066501E-5</v>
      </c>
      <c r="Q21" s="2">
        <f>+C21-15018.5</f>
        <v>43693.311336960178</v>
      </c>
    </row>
    <row r="22" spans="1:21" x14ac:dyDescent="0.2">
      <c r="A22" s="43" t="s">
        <v>49</v>
      </c>
      <c r="B22" s="44" t="s">
        <v>50</v>
      </c>
      <c r="C22" s="45">
        <v>59332.402399999999</v>
      </c>
      <c r="D22" s="43">
        <v>1.1000000000000001E-3</v>
      </c>
      <c r="E22">
        <f>+(C22-C$7)/C$8</f>
        <v>1055.9615964065554</v>
      </c>
      <c r="F22">
        <f>ROUND(2*E22,0)/2</f>
        <v>1056</v>
      </c>
      <c r="G22">
        <f>+C22-(C$7+F22*C$8)</f>
        <v>-2.256988034787355E-2</v>
      </c>
      <c r="K22">
        <f>+G22</f>
        <v>-2.256988034787355E-2</v>
      </c>
      <c r="O22">
        <f ca="1">+C$11+C$12*$F22</f>
        <v>-2.2074763551301661E-2</v>
      </c>
      <c r="Q22" s="2">
        <f>+C22-15018.5</f>
        <v>44313.902399999999</v>
      </c>
    </row>
    <row r="23" spans="1:21" x14ac:dyDescent="0.2">
      <c r="A23" s="5" t="s">
        <v>46</v>
      </c>
      <c r="C23" s="41">
        <v>59373.834900000002</v>
      </c>
      <c r="D23" s="42">
        <v>2.9999999999999997E-4</v>
      </c>
      <c r="E23">
        <f>+(C23-C$7)/C$8</f>
        <v>1126.4607244939189</v>
      </c>
      <c r="F23">
        <f>ROUND(2*E23,0)/2</f>
        <v>1126.5</v>
      </c>
      <c r="G23">
        <f>+C23-(C$7+F23*C$8)</f>
        <v>-2.3082305408024695E-2</v>
      </c>
      <c r="K23">
        <f>+G23</f>
        <v>-2.3082305408024695E-2</v>
      </c>
      <c r="O23">
        <f ca="1">+C$11+C$12*$F23</f>
        <v>-2.3546436200017517E-2</v>
      </c>
      <c r="Q23" s="2">
        <f>+C23-15018.5</f>
        <v>44355.334900000002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Q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2023-01-14T02:31:21Z</dcterms:modified>
</cp:coreProperties>
</file>