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940FD3A-1ADD-4C8B-8084-BD58485BBB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O23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<sst xmlns="http://schemas.openxmlformats.org/spreadsheetml/2006/main" count="55" uniqueCount="51">
  <si>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</si>
  <si>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</si>
  <si>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</si>
  <si>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</si>
  <si>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</si>
  <si>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</si>
  <si>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</si>
  <si>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</si>
  <si>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</si>
  <si>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</si>
  <si>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</si>
  <si>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</si>
  <si>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</si>
  <si>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</si>
  <si>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</si>
  <si>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</si>
  <si>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</si>
  <si>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</si>
  <si>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</si>
  <si>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</si>
  <si>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</si>
  <si>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</si>
  <si>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</si>
  <si>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</si>
  <si>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</si>
  <si>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</si>
  <si>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</si>
  <si>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</si>
  <si>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</si>
  <si>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</si>
  <si>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</si>
  <si>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</si>
  <si>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</si>
  <si>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</si>
  <si>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</si>
  <si>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</si>
  <si>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</si>
  <si>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</si>
  <si>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</si>
  <si>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</si>
  <si>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</si>
  <si>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</si>
  <si>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</si>
  <si>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</si>
  <si>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</si>
  <si>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SvkV170 Lyn</t>
  </si>
  <si>
    <t>EW</t>
  </si>
  <si>
    <t>VSX</t>
  </si>
  <si>
    <t>VSB, 108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</si>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</sst>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SvkV170 -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2.7556249980989378E-2</c:v>
                </c:pt>
                <c:pt idx="2">
                  <c:v>2.7428999812400434E-2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4.4139467040224534E-6</c:v>
                </c:pt>
                <c:pt idx="1">
                  <c:v>2.7273890142208438E-2</c:v>
                </c:pt>
                <c:pt idx="2">
                  <c:v>2.7706945704477345E-2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57756.054700000001</v>
      </c>
      <c r="D7" s="39" t="s">
        <v>47</v>
      </c>
    </row>
    <row r="8" spans="1:15" x14ac:dyDescent="0.2">
      <c r="A8" t="s">
        <v>3</v>
      </c>
      <c r="C8" s="6">
        <v>0.4344365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4.4139467040224534E-6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6.5121137183294127E-6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59604.175277945702</v>
      </c>
      <c r="E15" s="10" t="s">
        <v>30</v>
      </c>
      <c r="F15" s="25">
        <f ca="1">NOW()+15018.5+$C$5/24</f>
        <v>60178.93715868055</v>
      </c>
    </row>
    <row r="16" spans="1:15" x14ac:dyDescent="0.2">
      <c r="A16" s="12" t="s">
        <v>4</v>
      </c>
      <c r="B16" s="7"/>
      <c r="C16" s="13">
        <f ca="1">+C8+C12</f>
        <v>0.43444301211371833</v>
      </c>
      <c r="E16" s="10" t="s">
        <v>35</v>
      </c>
      <c r="F16" s="11">
        <f ca="1">ROUND(2*(F15-$C$7)/$C$8,0)/2+F14</f>
        <v>5578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1324</v>
      </c>
    </row>
    <row r="18" spans="1:21" ht="14.25" thickTop="1" thickBot="1" x14ac:dyDescent="0.25">
      <c r="A18" s="12" t="s">
        <v>5</v>
      </c>
      <c r="B18" s="7"/>
      <c r="C18" s="15">
        <f ca="1">+C15</f>
        <v>59604.175277945702</v>
      </c>
      <c r="D18" s="16">
        <f ca="1">+C16</f>
        <v>0.43444301211371833</v>
      </c>
      <c r="E18" s="10" t="s">
        <v>31</v>
      </c>
      <c r="F18" s="14">
        <f ca="1">+$C$15+$C$16*F17-15018.5-$C$5/24</f>
        <v>45161.273659317601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57756.054700000001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4.4139467040224534E-6</v>
      </c>
      <c r="Q21" s="1">
        <f>+C21-15018.5</f>
        <v>42737.554700000001</v>
      </c>
    </row>
    <row r="22" spans="1:21" x14ac:dyDescent="0.2">
      <c r="A22" s="41" t="s">
        <v>48</v>
      </c>
      <c r="B22" s="42" t="s">
        <v>49</v>
      </c>
      <c r="C22" s="43">
        <v>59575.285099999979</v>
      </c>
      <c r="D22" s="6"/>
      <c r="E22">
        <f t="shared" ref="E22:E23" si="0">+(C22-C$7)/C$8</f>
        <v>4187.5634298682971</v>
      </c>
      <c r="F22">
        <f t="shared" ref="F22:F23" si="1">ROUND(2*E22,0)/2</f>
        <v>4187.5</v>
      </c>
      <c r="G22">
        <f t="shared" ref="G22:G23" si="2">+C22-(C$7+F22*C$8)</f>
        <v>2.7556249980989378E-2</v>
      </c>
      <c r="K22">
        <f t="shared" ref="K22:K23" si="3">+G22</f>
        <v>2.7556249980989378E-2</v>
      </c>
      <c r="O22">
        <f t="shared" ref="O22:O23" ca="1" si="4">+C$11+C$12*$F22</f>
        <v>2.7273890142208438E-2</v>
      </c>
      <c r="Q22" s="1">
        <f t="shared" ref="Q22:Q23" si="5">+C22-15018.5</f>
        <v>44556.785099999979</v>
      </c>
    </row>
    <row r="23" spans="1:21" x14ac:dyDescent="0.2">
      <c r="A23" s="41" t="s">
        <v>48</v>
      </c>
      <c r="B23" s="42" t="s">
        <v>50</v>
      </c>
      <c r="C23" s="43">
        <v>59604.174999999814</v>
      </c>
      <c r="D23" s="6"/>
      <c r="E23">
        <f t="shared" si="0"/>
        <v>4254.0631369597468</v>
      </c>
      <c r="F23">
        <f t="shared" si="1"/>
        <v>4254</v>
      </c>
      <c r="G23">
        <f t="shared" si="2"/>
        <v>2.7428999812400434E-2</v>
      </c>
      <c r="K23">
        <f t="shared" si="3"/>
        <v>2.7428999812400434E-2</v>
      </c>
      <c r="O23">
        <f t="shared" ca="1" si="4"/>
        <v>2.7706945704477345E-2</v>
      </c>
      <c r="Q23" s="1">
        <f t="shared" si="5"/>
        <v>44585.674999999814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2023-08-22T10:29:30Z</dcterms:modified>
</cp:coreProperties>
</file>