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B9AC92-27A8-468D-91C6-DE1F043EAB5A}" xr6:coauthVersionLast="47" xr6:coauthVersionMax="47" xr10:uidLastSave="{00000000-0000-0000-0000-000000000000}"/>
  <bookViews>
    <workbookView xWindow="14565" yWindow="153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4" i="1" l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G11" i="1"/>
  <c r="F11" i="1"/>
  <c r="C24" i="1"/>
  <c r="F15" i="1"/>
  <c r="F16" i="1" s="1"/>
  <c r="E24" i="1" l="1"/>
  <c r="F24" i="1" s="1"/>
  <c r="G24" i="1" s="1"/>
  <c r="C17" i="1"/>
  <c r="Q24" i="1"/>
  <c r="C12" i="1"/>
  <c r="C11" i="1"/>
  <c r="O23" i="1" l="1"/>
  <c r="O22" i="1"/>
  <c r="O25" i="1"/>
  <c r="O21" i="1"/>
  <c r="C16" i="1"/>
  <c r="D18" i="1" s="1"/>
  <c r="C15" i="1"/>
  <c r="O24" i="1"/>
  <c r="K24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<sst xmlns="http://schemas.openxmlformats.org/spreadsheetml/2006/main" count="59" uniqueCount="51">
  <si>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</si>
  <si>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</si>
  <si>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</si>
  <si>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</si>
  <si>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</si>
  <si>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</si>
  <si>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</si>
  <si>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</si>
  <si>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</si>
  <si>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</si>
  <si>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</si>
  <si>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</si>
  <si>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</si>
  <si>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</si>
  <si>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</si>
  <si>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</si>
  <si>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</si>
  <si>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</si>
  <si>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</si>
  <si>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</si>
  <si>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</si>
  <si>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</si>
  <si>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</si>
  <si>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</si>
  <si>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</si>
  <si>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</si>
  <si>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</si>
  <si>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</si>
  <si>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</si>
  <si>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</si>
  <si>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</si>
  <si>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</si>
  <si>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</si>
  <si>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</si>
  <si>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</si>
  <si>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</si>
  <si>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</si>
  <si>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</si>
  <si>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</si>
  <si>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</si>
  <si>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</si>
  <si>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</si>
  <si>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</si>
  <si>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</si>
  <si>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</si>
  <si>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</si>
  <si>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</si>
  <si>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Fr280 Lyr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</si>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</sst>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5.5169999977806583E-3</c:v>
                </c:pt>
                <c:pt idx="1">
                  <c:v>-5.1600000006146729E-3</c:v>
                </c:pt>
                <c:pt idx="2">
                  <c:v>-1.3410000028670765E-3</c:v>
                </c:pt>
                <c:pt idx="3">
                  <c:v>0</c:v>
                </c:pt>
                <c:pt idx="4">
                  <c:v>1.0722999999416061E-2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-9.6644446219041735E-4</c:v>
                </c:pt>
                <c:pt idx="1">
                  <c:v>-9.4413607623141868E-4</c:v>
                </c:pt>
                <c:pt idx="2">
                  <c:v>-8.3874818394235814E-4</c:v>
                </c:pt>
                <c:pt idx="3">
                  <c:v>4.4252616476929841E-3</c:v>
                </c:pt>
                <c:pt idx="4">
                  <c:v>8.0630670683861788E-3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-3504.5</c:v>
                </c:pt>
                <c:pt idx="1">
                  <c:v>-3490</c:v>
                </c:pt>
                <c:pt idx="2">
                  <c:v>-3421.5</c:v>
                </c:pt>
                <c:pt idx="3">
                  <c:v>0</c:v>
                </c:pt>
                <c:pt idx="4">
                  <c:v>2364.5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58022.365100000003</v>
      </c>
      <c r="D7" s="39" t="s">
        <v>46</v>
      </c>
    </row>
    <row r="8" spans="1:15" x14ac:dyDescent="0.2">
      <c r="A8" t="s">
        <v>3</v>
      </c>
      <c r="C8" s="6">
        <v>0.40862599999999999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4.4252616476929841E-3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1.5385093764826369E-6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58988.365026297819</v>
      </c>
      <c r="E15" s="10" t="s">
        <v>30</v>
      </c>
      <c r="F15" s="25">
        <f ca="1">NOW()+15018.5+$C$5/24</f>
        <v>60171.83906770833</v>
      </c>
    </row>
    <row r="16" spans="1:15" x14ac:dyDescent="0.2">
      <c r="A16" s="12" t="s">
        <v>4</v>
      </c>
      <c r="B16" s="7"/>
      <c r="C16" s="13">
        <f ca="1">+C8+C12</f>
        <v>0.4086275385093765</v>
      </c>
      <c r="E16" s="10" t="s">
        <v>35</v>
      </c>
      <c r="F16" s="11">
        <f ca="1">ROUND(2*(F15-$C$7)/$C$8,0)/2+F14</f>
        <v>5261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2897</v>
      </c>
    </row>
    <row r="18" spans="1:21" ht="14.25" thickTop="1" thickBot="1" x14ac:dyDescent="0.25">
      <c r="A18" s="12" t="s">
        <v>5</v>
      </c>
      <c r="B18" s="7"/>
      <c r="C18" s="15">
        <f ca="1">+C15</f>
        <v>58988.365026297819</v>
      </c>
      <c r="D18" s="16">
        <f ca="1">+C16</f>
        <v>0.4086275385093765</v>
      </c>
      <c r="E18" s="10" t="s">
        <v>31</v>
      </c>
      <c r="F18" s="14">
        <f ca="1">+$C$15+$C$16*F17-15018.5-$C$5/24</f>
        <v>45154.05483869282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1" t="s">
        <v>48</v>
      </c>
      <c r="B21" s="42" t="s">
        <v>49</v>
      </c>
      <c r="C21" s="43">
        <v>56590.340799999998</v>
      </c>
      <c r="D21" s="41">
        <v>4.8999999999999998E-3</v>
      </c>
      <c r="E21">
        <f>+(C21-C$7)/C$8</f>
        <v>-3504.4864986564844</v>
      </c>
      <c r="F21">
        <f>ROUND(2*E21,0)/2</f>
        <v>-3504.5</v>
      </c>
      <c r="G21">
        <f>+C21-(C$7+F21*C$8)</f>
        <v>5.5169999977806583E-3</v>
      </c>
      <c r="K21">
        <f>+G21</f>
        <v>5.5169999977806583E-3</v>
      </c>
      <c r="O21">
        <f ca="1">+C$11+C$12*$F21</f>
        <v>-9.6644446219041735E-4</v>
      </c>
      <c r="Q21" s="1">
        <f>+C21-15018.5</f>
        <v>41571.840799999998</v>
      </c>
    </row>
    <row r="22" spans="1:21" x14ac:dyDescent="0.2">
      <c r="A22" s="41" t="s">
        <v>48</v>
      </c>
      <c r="B22" s="42" t="s">
        <v>50</v>
      </c>
      <c r="C22" s="43">
        <v>56596.2552</v>
      </c>
      <c r="D22" s="41">
        <v>3.5000000000000001E-3</v>
      </c>
      <c r="E22">
        <f>+(C22-C$7)/C$8</f>
        <v>-3490.0126276840024</v>
      </c>
      <c r="F22">
        <f>ROUND(2*E22,0)/2</f>
        <v>-3490</v>
      </c>
      <c r="G22">
        <f>+C22-(C$7+F22*C$8)</f>
        <v>-5.1600000006146729E-3</v>
      </c>
      <c r="K22">
        <f>+G22</f>
        <v>-5.1600000006146729E-3</v>
      </c>
      <c r="O22">
        <f ca="1">+C$11+C$12*$F22</f>
        <v>-9.4413607623141868E-4</v>
      </c>
      <c r="Q22" s="1">
        <f>+C22-15018.5</f>
        <v>41577.7552</v>
      </c>
    </row>
    <row r="23" spans="1:21" x14ac:dyDescent="0.2">
      <c r="A23" s="41" t="s">
        <v>48</v>
      </c>
      <c r="B23" s="42" t="s">
        <v>49</v>
      </c>
      <c r="C23" s="43">
        <v>56624.249900000003</v>
      </c>
      <c r="D23" s="41">
        <v>3.5000000000000001E-3</v>
      </c>
      <c r="E23">
        <f>+(C23-C$7)/C$8</f>
        <v>-3421.5032817295037</v>
      </c>
      <c r="F23">
        <f>ROUND(2*E23,0)/2</f>
        <v>-3421.5</v>
      </c>
      <c r="G23">
        <f>+C23-(C$7+F23*C$8)</f>
        <v>-1.3410000028670765E-3</v>
      </c>
      <c r="K23">
        <f>+G23</f>
        <v>-1.3410000028670765E-3</v>
      </c>
      <c r="O23">
        <f ca="1">+C$11+C$12*$F23</f>
        <v>-8.3874818394235814E-4</v>
      </c>
      <c r="Q23" s="1">
        <f>+C23-15018.5</f>
        <v>41605.749900000003</v>
      </c>
    </row>
    <row r="24" spans="1:21" x14ac:dyDescent="0.2">
      <c r="A24" t="str">
        <f>D7</f>
        <v>VSX</v>
      </c>
      <c r="C24" s="6">
        <f>C$7</f>
        <v>58022.365100000003</v>
      </c>
      <c r="D24" s="6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K24">
        <f>+G24</f>
        <v>0</v>
      </c>
      <c r="O24">
        <f ca="1">+C$11+C$12*$F24</f>
        <v>4.4252616476929841E-3</v>
      </c>
      <c r="Q24" s="1">
        <f>+C24-15018.5</f>
        <v>43003.865100000003</v>
      </c>
    </row>
    <row r="25" spans="1:21" x14ac:dyDescent="0.2">
      <c r="A25" s="41" t="s">
        <v>48</v>
      </c>
      <c r="B25" s="42" t="s">
        <v>49</v>
      </c>
      <c r="C25" s="43">
        <v>58988.572</v>
      </c>
      <c r="D25" s="41">
        <v>6.3E-3</v>
      </c>
      <c r="E25">
        <f>+(C25-C$7)/C$8</f>
        <v>2364.5262415998918</v>
      </c>
      <c r="F25">
        <f>ROUND(2*E25,0)/2</f>
        <v>2364.5</v>
      </c>
      <c r="G25">
        <f>+C25-(C$7+F25*C$8)</f>
        <v>1.0722999999416061E-2</v>
      </c>
      <c r="K25">
        <f>+G25</f>
        <v>1.0722999999416061E-2</v>
      </c>
      <c r="O25">
        <f ca="1">+C$11+C$12*$F25</f>
        <v>8.0630670683861788E-3</v>
      </c>
      <c r="Q25" s="1">
        <f>+C25-15018.5</f>
        <v>43970.072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2023-08-15T08:08:15Z</dcterms:modified>
</cp:coreProperties>
</file>