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BCBEC8D-C7A6-419B-9F8C-86B8B1C6CE80}" xr6:coauthVersionLast="47" xr6:coauthVersionMax="47" xr10:uidLastSave="{00000000-0000-0000-0000-000000000000}"/>
  <bookViews>
    <workbookView xWindow="14580" yWindow="675" windowWidth="1450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I23" i="1" s="1"/>
  <c r="Q23" i="1"/>
  <c r="E22" i="1"/>
  <c r="F22" i="1"/>
  <c r="G22" i="1"/>
  <c r="H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3" i="1" l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<sst xmlns="http://schemas.openxmlformats.org/spreadsheetml/2006/main" count="54" uniqueCount="50">
  <si>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</si>
  <si>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</si>
  <si>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</si>
  <si>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</si>
  <si>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</si>
  <si>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</si>
  <si>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</si>
  <si>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</si>
  <si>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</si>
  <si>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</si>
  <si>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</si>
  <si>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</si>
  <si>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</si>
  <si>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</si>
  <si>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</si>
  <si>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</si>
  <si>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</si>
  <si>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</si>
  <si>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</si>
  <si>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</si>
  <si>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</si>
  <si>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</si>
  <si>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</si>
  <si>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</si>
  <si>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</si>
  <si>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</si>
  <si>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</si>
  <si>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</si>
  <si>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</si>
  <si>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</si>
  <si>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</si>
  <si>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</si>
  <si>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</si>
  <si>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</si>
  <si>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</si>
  <si>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</si>
  <si>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</si>
  <si>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</si>
  <si>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</si>
  <si>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</si>
  <si>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</si>
  <si>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</si>
  <si>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V0873 Mon / GSC 0137-1430</t>
  </si>
  <si>
    <t>EA</t>
  </si>
  <si>
    <t>IBVS 5644</t>
  </si>
  <si>
    <t>IBVS 6042</t>
  </si>
  <si>
    <t>II</t>
  </si>
  <si>
    <t>VSB, 108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</si>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</sst>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72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-3.777500000433065E-2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5-4BAE-AC45-6419460504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-9.0919999995094258E-2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5-4BAE-AC45-6419460504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E5-4BAE-AC45-6419460504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E5-4BAE-AC45-6419460504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E5-4BAE-AC45-6419460504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E5-4BAE-AC45-6419460504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E5-4BAE-AC45-6419460504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3.0409250925718737E-3</c:v>
                </c:pt>
                <c:pt idx="1">
                  <c:v>-4.4111113027584685E-2</c:v>
                </c:pt>
                <c:pt idx="2">
                  <c:v>-8.7624812064412083E-2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E5-4BAE-AC45-6419460504A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E5-4BAE-AC45-641946050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844304"/>
        <c:axId val="1"/>
      </c:scatterChart>
      <c:valAx>
        <c:axId val="64984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844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FCCFB5-6536-0554-9CD4-CFFFB981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s="30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52653.65</v>
      </c>
      <c r="D7" s="31" t="s">
        <v>44</v>
      </c>
    </row>
    <row r="8" spans="1:7" x14ac:dyDescent="0.2">
      <c r="A8" t="s">
        <v>3</v>
      </c>
      <c r="C8" s="8">
        <v>3.1966899999999998</v>
      </c>
      <c r="D8" s="31" t="s">
        <v>44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3.0409250925718737E-3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-4.1819989463553491E-5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60178.748997337963</v>
      </c>
    </row>
    <row r="15" spans="1:7" x14ac:dyDescent="0.2">
      <c r="A15" s="12" t="s">
        <v>17</v>
      </c>
      <c r="B15" s="10"/>
      <c r="C15" s="13">
        <f ca="1">(C7+C11)+(C8+C12)*INT(MAX(F21:F3533))</f>
        <v>59583.986295187933</v>
      </c>
      <c r="D15" s="14" t="s">
        <v>39</v>
      </c>
      <c r="E15" s="15">
        <f ca="1">ROUND(2*(E14-$C$7)/$C$8,0)/2+E13</f>
        <v>2355</v>
      </c>
    </row>
    <row r="16" spans="1:7" x14ac:dyDescent="0.2">
      <c r="A16" s="16" t="s">
        <v>4</v>
      </c>
      <c r="B16" s="10"/>
      <c r="C16" s="17">
        <f ca="1">+C8+C12</f>
        <v>3.1966481800105364</v>
      </c>
      <c r="D16" s="14" t="s">
        <v>40</v>
      </c>
      <c r="E16" s="24">
        <f ca="1">ROUND(2*(E14-$C$15)/$C$16,0)/2+E13</f>
        <v>187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45163.655338183242</v>
      </c>
    </row>
    <row r="18" spans="1:18" ht="14.25" thickTop="1" thickBot="1" x14ac:dyDescent="0.25">
      <c r="A18" s="16" t="s">
        <v>5</v>
      </c>
      <c r="B18" s="10"/>
      <c r="C18" s="19">
        <f ca="1">+C15</f>
        <v>59583.986295187933</v>
      </c>
      <c r="D18" s="20">
        <f ca="1">+C16</f>
        <v>3.1966481800105364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0" t="s">
        <v>44</v>
      </c>
      <c r="C21" s="8">
        <v>52653.65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3.0409250925718737E-3</v>
      </c>
      <c r="Q21" s="2">
        <f>+C21-15018.5</f>
        <v>37635.15</v>
      </c>
    </row>
    <row r="22" spans="1:18" x14ac:dyDescent="0.2">
      <c r="A22" s="32" t="s">
        <v>45</v>
      </c>
      <c r="B22" s="33" t="s">
        <v>46</v>
      </c>
      <c r="C22" s="34">
        <v>56257.8802</v>
      </c>
      <c r="D22" s="34">
        <v>2.0000000000000001E-4</v>
      </c>
      <c r="E22">
        <f>+(C22-C$7)/C$8</f>
        <v>1127.4881830893826</v>
      </c>
      <c r="F22">
        <f>ROUND(2*E22,0)/2</f>
        <v>1127.5</v>
      </c>
      <c r="G22">
        <f>+C22-(C$7+F22*C$8)</f>
        <v>-3.777500000433065E-2</v>
      </c>
      <c r="H22">
        <f>+G22</f>
        <v>-3.777500000433065E-2</v>
      </c>
      <c r="O22">
        <f ca="1">+C$11+C$12*$F22</f>
        <v>-4.4111113027584685E-2</v>
      </c>
      <c r="Q22" s="2">
        <f>+C22-15018.5</f>
        <v>41239.3802</v>
      </c>
    </row>
    <row r="23" spans="1:18" x14ac:dyDescent="0.2">
      <c r="A23" s="35" t="s">
        <v>47</v>
      </c>
      <c r="B23" s="36" t="s">
        <v>48</v>
      </c>
      <c r="C23" s="37">
        <v>59583.983000000007</v>
      </c>
      <c r="D23" s="8"/>
      <c r="E23">
        <f>+(C23-C$7)/C$8</f>
        <v>2167.9715580803913</v>
      </c>
      <c r="F23">
        <f>ROUND(2*E23,0)/2</f>
        <v>2168</v>
      </c>
      <c r="G23">
        <f>+C23-(C$7+F23*C$8)</f>
        <v>-9.0919999995094258E-2</v>
      </c>
      <c r="I23">
        <f>+G23</f>
        <v>-9.0919999995094258E-2</v>
      </c>
      <c r="O23">
        <f ca="1">+C$11+C$12*$F23</f>
        <v>-8.7624812064412083E-2</v>
      </c>
      <c r="Q23" s="2">
        <f>+C23-15018.5</f>
        <v>44565.483000000007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2023-08-22T05:58:33Z</dcterms:modified>
</cp:coreProperties>
</file>