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9AB606E-8492-4439-9E5B-F1E0C69FED4A}" xr6:coauthVersionLast="47" xr6:coauthVersionMax="47" xr10:uidLastSave="{00000000-0000-0000-0000-000000000000}"/>
  <bookViews>
    <workbookView xWindow="13650" yWindow="735" windowWidth="13350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2" i="1"/>
  <c r="F32" i="1" s="1"/>
  <c r="G32" i="1" s="1"/>
  <c r="K32" i="1" s="1"/>
  <c r="Q32" i="1"/>
  <c r="D9" i="1"/>
  <c r="C9" i="1"/>
  <c r="Q24" i="1"/>
  <c r="Q31" i="1"/>
  <c r="Q22" i="1"/>
  <c r="Q23" i="1"/>
  <c r="E23" i="1"/>
  <c r="F23" i="1"/>
  <c r="G23" i="1" s="1"/>
  <c r="K23" i="1" s="1"/>
  <c r="E24" i="1"/>
  <c r="F24" i="1" s="1"/>
  <c r="G24" i="1" s="1"/>
  <c r="K24" i="1" s="1"/>
  <c r="F16" i="1"/>
  <c r="C17" i="1"/>
  <c r="Q21" i="1"/>
  <c r="E31" i="1"/>
  <c r="F31" i="1"/>
  <c r="G31" i="1" s="1"/>
  <c r="K31" i="1" s="1"/>
  <c r="E22" i="1"/>
  <c r="F22" i="1" s="1"/>
  <c r="G22" i="1" s="1"/>
  <c r="K22" i="1" s="1"/>
  <c r="E21" i="1"/>
  <c r="F21" i="1" s="1"/>
  <c r="G21" i="1" s="1"/>
  <c r="K21" i="1" s="1"/>
  <c r="C11" i="1"/>
  <c r="C12" i="1"/>
  <c r="O27" i="1" l="1"/>
  <c r="O26" i="1"/>
  <c r="O30" i="1"/>
  <c r="O25" i="1"/>
  <c r="O29" i="1"/>
  <c r="O28" i="1"/>
  <c r="O24" i="1"/>
  <c r="O23" i="1"/>
  <c r="O21" i="1"/>
  <c r="O31" i="1"/>
  <c r="O32" i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<sst xmlns="http://schemas.openxmlformats.org/spreadsheetml/2006/main" count="75" uniqueCount="55">
  <si>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</si>
  <si>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</si>
  <si>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</si>
  <si>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</si>
  <si>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</si>
  <si>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</si>
  <si>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</si>
  <si>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</si>
  <si>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</si>
  <si>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</si>
  <si>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</si>
  <si>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</si>
  <si>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</si>
  <si>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</si>
  <si>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</si>
  <si>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</si>
  <si>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</si>
  <si>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</si>
  <si>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</si>
  <si>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</si>
  <si>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</si>
  <si>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</si>
  <si>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</si>
  <si>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</si>
  <si>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</si>
  <si>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</si>
  <si>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</si>
  <si>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</si>
  <si>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</si>
  <si>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</si>
  <si>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</si>
  <si>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</si>
  <si>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</si>
  <si>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</si>
  <si>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</si>
  <si>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</si>
  <si>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</si>
  <si>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</si>
  <si>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</si>
  <si>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</si>
  <si>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</si>
  <si>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</si>
  <si>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</si>
  <si>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AU Phe</t>
  </si>
  <si>
    <t>G8041-0231</t>
  </si>
  <si>
    <t>EW/KW</t>
  </si>
  <si>
    <t>pr_0</t>
  </si>
  <si>
    <t>~</t>
  </si>
  <si>
    <t>Kreiner</t>
  </si>
  <si>
    <t>I</t>
  </si>
  <si>
    <t>OEJV 0179</t>
  </si>
  <si>
    <t>JAVSO 49, 251</t>
  </si>
  <si>
    <t>TESS/PNC/RAA</t>
  </si>
  <si>
    <t>TESS</t>
  </si>
  <si>
    <t>AU Phe / GSC 8041-0231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</si>
</sst>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B-4E6E-8544-46AE1247E8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B-4E6E-8544-46AE1247E8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B-4E6E-8544-46AE1247E8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-4.1426960000535473E-2</c:v>
                </c:pt>
                <c:pt idx="2">
                  <c:v>-4.1906759994162712E-2</c:v>
                </c:pt>
                <c:pt idx="3">
                  <c:v>-4.2565199910313822E-2</c:v>
                </c:pt>
                <c:pt idx="10">
                  <c:v>-4.3948680002358742E-2</c:v>
                </c:pt>
                <c:pt idx="11">
                  <c:v>-5.1722839998546988E-2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B-4E6E-8544-46AE1247E8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-4.4868462413433008E-2</c:v>
                </c:pt>
                <c:pt idx="5">
                  <c:v>-4.2974304749805015E-2</c:v>
                </c:pt>
                <c:pt idx="6">
                  <c:v>-4.4322879854007624E-2</c:v>
                </c:pt>
                <c:pt idx="7">
                  <c:v>-4.3462270456075203E-2</c:v>
                </c:pt>
                <c:pt idx="8">
                  <c:v>-4.421009589714231E-2</c:v>
                </c:pt>
                <c:pt idx="9">
                  <c:v>-4.3244461718131788E-2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B-4E6E-8544-46AE1247E8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B-4E6E-8544-46AE1247E8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B-4E6E-8544-46AE1247E8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-2.4938296053280826E-2</c:v>
                </c:pt>
                <c:pt idx="1">
                  <c:v>-3.9835057458363771E-2</c:v>
                </c:pt>
                <c:pt idx="2">
                  <c:v>-4.0727156072122531E-2</c:v>
                </c:pt>
                <c:pt idx="3">
                  <c:v>-4.3649228937823428E-2</c:v>
                </c:pt>
                <c:pt idx="4">
                  <c:v>-4.4674499621301801E-2</c:v>
                </c:pt>
                <c:pt idx="5">
                  <c:v>-4.4675013799177168E-2</c:v>
                </c:pt>
                <c:pt idx="6">
                  <c:v>-4.4707407005325175E-2</c:v>
                </c:pt>
                <c:pt idx="7">
                  <c:v>-4.470792118320055E-2</c:v>
                </c:pt>
                <c:pt idx="8">
                  <c:v>-4.4750597946855861E-2</c:v>
                </c:pt>
                <c:pt idx="9">
                  <c:v>-4.4751112124731228E-2</c:v>
                </c:pt>
                <c:pt idx="10">
                  <c:v>-4.4863202901560859E-2</c:v>
                </c:pt>
                <c:pt idx="11">
                  <c:v>-4.7311717944050327E-2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B-4E6E-8544-46AE1247E8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B-4E6E-8544-46AE1247E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48896"/>
        <c:axId val="1"/>
      </c:scatterChart>
      <c:valAx>
        <c:axId val="70954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4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35BB27-36B7-0EEA-CF51-F7AD7A7B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8" t="s">
        <v>43</v>
      </c>
      <c r="G1" s="30">
        <v>0</v>
      </c>
      <c r="H1" s="31"/>
      <c r="I1" s="39" t="s">
        <v>44</v>
      </c>
      <c r="J1" s="40" t="s">
        <v>43</v>
      </c>
      <c r="K1" s="41">
        <v>1.5023500000000001</v>
      </c>
      <c r="L1" s="33">
        <v>-46.582799999999999</v>
      </c>
      <c r="M1" s="34">
        <v>52500.217499999999</v>
      </c>
      <c r="N1" s="34">
        <v>0.30661736000000001</v>
      </c>
      <c r="O1" s="32" t="s">
        <v>45</v>
      </c>
      <c r="P1" s="33">
        <v>12.5</v>
      </c>
      <c r="Q1" s="33">
        <v>13</v>
      </c>
      <c r="R1" s="42" t="s">
        <v>46</v>
      </c>
      <c r="S1" s="43" t="s">
        <v>47</v>
      </c>
    </row>
    <row r="2" spans="1:19" x14ac:dyDescent="0.2">
      <c r="A2" t="s">
        <v>26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>
        <v>36735.584000000003</v>
      </c>
      <c r="D4" s="27">
        <v>0.26581399999999999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52500.217499999999</v>
      </c>
      <c r="D7" s="32" t="s">
        <v>48</v>
      </c>
    </row>
    <row r="8" spans="1:19" x14ac:dyDescent="0.2">
      <c r="A8" t="s">
        <v>6</v>
      </c>
      <c r="C8" s="8">
        <v>0.30661736000000001</v>
      </c>
      <c r="D8" s="28" t="s">
        <v>48</v>
      </c>
    </row>
    <row r="9" spans="1:19" x14ac:dyDescent="0.2">
      <c r="A9" s="24" t="s">
        <v>34</v>
      </c>
      <c r="B9" s="37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-2.4938296053280826E-2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-1.0283557507305636E-6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59170.937472956233</v>
      </c>
      <c r="E15" s="14" t="s">
        <v>36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0.30661633164424928</v>
      </c>
      <c r="E16" s="14" t="s">
        <v>32</v>
      </c>
      <c r="F16" s="36">
        <f ca="1">NOW()+15018.5+$C$5/24</f>
        <v>60093.669825462959</v>
      </c>
    </row>
    <row r="17" spans="1:21" ht="13.5" thickBot="1" x14ac:dyDescent="0.25">
      <c r="A17" s="14" t="s">
        <v>29</v>
      </c>
      <c r="B17" s="10"/>
      <c r="C17" s="10">
        <f>COUNT(C21:C2191)</f>
        <v>12</v>
      </c>
      <c r="E17" s="14" t="s">
        <v>37</v>
      </c>
      <c r="F17" s="15">
        <f ca="1">ROUND(2*(F16-$C$7)/$C$8,0)/2+F15</f>
        <v>24766</v>
      </c>
    </row>
    <row r="18" spans="1:21" ht="14.25" thickTop="1" thickBot="1" x14ac:dyDescent="0.25">
      <c r="A18" s="16" t="s">
        <v>8</v>
      </c>
      <c r="B18" s="10"/>
      <c r="C18" s="19">
        <f ca="1">+C15</f>
        <v>59170.937472956233</v>
      </c>
      <c r="D18" s="20">
        <f ca="1">+C16</f>
        <v>0.30661633164424928</v>
      </c>
      <c r="E18" s="14" t="s">
        <v>38</v>
      </c>
      <c r="F18" s="23">
        <f ca="1">ROUND(2*(F16-$C$15)/$C$16,0)/2+F15</f>
        <v>3010.5</v>
      </c>
    </row>
    <row r="19" spans="1:21" ht="13.5" thickTop="1" x14ac:dyDescent="0.2">
      <c r="E19" s="14" t="s">
        <v>33</v>
      </c>
      <c r="F19" s="18">
        <f ca="1">+$C$15+$C$16*F18-15018.5-$C$5/24</f>
        <v>45075.901772704579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53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x14ac:dyDescent="0.2">
      <c r="A21" t="s">
        <v>48</v>
      </c>
      <c r="C21" s="8">
        <v>52500.217499999999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-2.4938296053280826E-2</v>
      </c>
      <c r="Q21" s="2">
        <f>+C21-15018.5</f>
        <v>37481.717499999999</v>
      </c>
    </row>
    <row r="22" spans="1:21" x14ac:dyDescent="0.2">
      <c r="A22" s="44" t="s">
        <v>50</v>
      </c>
      <c r="B22" s="45" t="s">
        <v>49</v>
      </c>
      <c r="C22" s="46">
        <v>56941.835149999999</v>
      </c>
      <c r="D22" s="46">
        <v>1E-4</v>
      </c>
      <c r="E22">
        <f>+(C22-C$7)/C$8</f>
        <v>14485.864890363677</v>
      </c>
      <c r="F22">
        <f>ROUND(2*E22,0)/2</f>
        <v>14486</v>
      </c>
      <c r="G22">
        <f>+C22-(C$7+F22*C$8)</f>
        <v>-4.1426960000535473E-2</v>
      </c>
      <c r="K22">
        <f>+G22</f>
        <v>-4.1426960000535473E-2</v>
      </c>
      <c r="O22">
        <f ca="1">+C$11+C$12*$F22</f>
        <v>-3.9835057458363771E-2</v>
      </c>
      <c r="Q22" s="2">
        <f>+C22-15018.5</f>
        <v>41923.335149999999</v>
      </c>
    </row>
    <row r="23" spans="1:21" x14ac:dyDescent="0.2">
      <c r="A23" s="44" t="s">
        <v>50</v>
      </c>
      <c r="B23" s="45" t="s">
        <v>49</v>
      </c>
      <c r="C23" s="46">
        <v>57207.825230000002</v>
      </c>
      <c r="D23" s="46">
        <v>2.0000000000000001E-4</v>
      </c>
      <c r="E23">
        <f>+(C23-C$7)/C$8</f>
        <v>15353.363325546874</v>
      </c>
      <c r="F23">
        <f>ROUND(2*E23,0)/2</f>
        <v>15353.5</v>
      </c>
      <c r="G23">
        <f>+C23-(C$7+F23*C$8)</f>
        <v>-4.1906759994162712E-2</v>
      </c>
      <c r="K23">
        <f>+G23</f>
        <v>-4.1906759994162712E-2</v>
      </c>
      <c r="O23">
        <f ca="1">+C$11+C$12*$F23</f>
        <v>-4.0727156072122531E-2</v>
      </c>
      <c r="Q23" s="2">
        <f>+C23-15018.5</f>
        <v>42189.325230000002</v>
      </c>
    </row>
    <row r="24" spans="1:21" x14ac:dyDescent="0.2">
      <c r="A24" s="47" t="s">
        <v>0</v>
      </c>
      <c r="B24" s="48" t="s">
        <v>2</v>
      </c>
      <c r="C24" s="47">
        <v>58079.077800000086</v>
      </c>
      <c r="D24" s="47">
        <v>2.9999999999999997E-4</v>
      </c>
      <c r="E24">
        <f>+(C24-C$7)/C$8</f>
        <v>18194.861178114923</v>
      </c>
      <c r="F24">
        <f>ROUND(2*E24,0)/2</f>
        <v>18195</v>
      </c>
      <c r="G24">
        <f>+C24-(C$7+F24*C$8)</f>
        <v>-4.2565199910313822E-2</v>
      </c>
      <c r="K24">
        <f>+G24</f>
        <v>-4.2565199910313822E-2</v>
      </c>
      <c r="O24">
        <f ca="1">+C$11+C$12*$F24</f>
        <v>-4.3649228937823428E-2</v>
      </c>
      <c r="Q24" s="2">
        <f>+C24-15018.5</f>
        <v>43060.577800000086</v>
      </c>
    </row>
    <row r="25" spans="1:21" x14ac:dyDescent="0.2">
      <c r="A25" s="52" t="s">
        <v>52</v>
      </c>
      <c r="B25" s="52" t="s">
        <v>2</v>
      </c>
      <c r="C25" s="53">
        <v>58384.773004657589</v>
      </c>
      <c r="D25" s="54">
        <v>9.9799999999999997E-4</v>
      </c>
      <c r="E25">
        <f>+(C25-C$7)/C$8</f>
        <v>19191.853666268569</v>
      </c>
      <c r="F25">
        <f>ROUND(2*E25,0)/2</f>
        <v>19192</v>
      </c>
      <c r="G25">
        <f>+C25-(C$7+F25*C$8)</f>
        <v>-4.4868462413433008E-2</v>
      </c>
      <c r="L25">
        <f>+G25</f>
        <v>-4.4868462413433008E-2</v>
      </c>
      <c r="O25">
        <f ca="1">+C$11+C$12*$F25</f>
        <v>-4.4674499621301801E-2</v>
      </c>
      <c r="Q25" s="2">
        <f>+C25-15018.5</f>
        <v>43366.273004657589</v>
      </c>
    </row>
    <row r="26" spans="1:21" x14ac:dyDescent="0.2">
      <c r="A26" s="52" t="s">
        <v>52</v>
      </c>
      <c r="B26" s="52" t="s">
        <v>49</v>
      </c>
      <c r="C26" s="53">
        <v>58384.92820749525</v>
      </c>
      <c r="D26" s="54">
        <v>8.8400000000000002E-4</v>
      </c>
      <c r="E26">
        <f>+(C26-C$7)/C$8</f>
        <v>19192.359843862887</v>
      </c>
      <c r="F26">
        <f>ROUND(2*E26,0)/2</f>
        <v>19192.5</v>
      </c>
      <c r="G26">
        <f>+C26-(C$7+F26*C$8)</f>
        <v>-4.2974304749805015E-2</v>
      </c>
      <c r="L26">
        <f>+G26</f>
        <v>-4.2974304749805015E-2</v>
      </c>
      <c r="O26">
        <f ca="1">+C$11+C$12*$F26</f>
        <v>-4.4675013799177168E-2</v>
      </c>
      <c r="Q26" s="2">
        <f>+C26-15018.5</f>
        <v>43366.42820749525</v>
      </c>
    </row>
    <row r="27" spans="1:21" x14ac:dyDescent="0.2">
      <c r="A27" s="52" t="s">
        <v>52</v>
      </c>
      <c r="B27" s="52" t="s">
        <v>2</v>
      </c>
      <c r="C27" s="53">
        <v>58394.585305760149</v>
      </c>
      <c r="D27" s="54">
        <v>8.5300000000000003E-4</v>
      </c>
      <c r="E27">
        <f>+(C27-C$7)/C$8</f>
        <v>19223.855445628225</v>
      </c>
      <c r="F27">
        <f>ROUND(2*E27,0)/2</f>
        <v>19224</v>
      </c>
      <c r="G27">
        <f>+C27-(C$7+F27*C$8)</f>
        <v>-4.4322879854007624E-2</v>
      </c>
      <c r="L27">
        <f>+G27</f>
        <v>-4.4322879854007624E-2</v>
      </c>
      <c r="O27">
        <f ca="1">+C$11+C$12*$F27</f>
        <v>-4.4707407005325175E-2</v>
      </c>
      <c r="Q27" s="2">
        <f>+C27-15018.5</f>
        <v>43376.085305760149</v>
      </c>
    </row>
    <row r="28" spans="1:21" x14ac:dyDescent="0.2">
      <c r="A28" s="52" t="s">
        <v>52</v>
      </c>
      <c r="B28" s="52" t="s">
        <v>49</v>
      </c>
      <c r="C28" s="53">
        <v>58394.739475049544</v>
      </c>
      <c r="D28" s="54">
        <v>1.031E-3</v>
      </c>
      <c r="E28">
        <f>+(C28-C$7)/C$8</f>
        <v>19224.358252414491</v>
      </c>
      <c r="F28">
        <f>ROUND(2*E28,0)/2</f>
        <v>19224.5</v>
      </c>
      <c r="G28">
        <f>+C28-(C$7+F28*C$8)</f>
        <v>-4.3462270456075203E-2</v>
      </c>
      <c r="L28">
        <f>+G28</f>
        <v>-4.3462270456075203E-2</v>
      </c>
      <c r="O28">
        <f ca="1">+C$11+C$12*$F28</f>
        <v>-4.470792118320055E-2</v>
      </c>
      <c r="Q28" s="2">
        <f>+C28-15018.5</f>
        <v>43376.239475049544</v>
      </c>
    </row>
    <row r="29" spans="1:21" x14ac:dyDescent="0.2">
      <c r="A29" s="52" t="s">
        <v>52</v>
      </c>
      <c r="B29" s="52" t="s">
        <v>2</v>
      </c>
      <c r="C29" s="53">
        <v>58407.463347664103</v>
      </c>
      <c r="D29" s="54">
        <v>1.0280000000000001E-3</v>
      </c>
      <c r="E29">
        <f>+(C29-C$7)/C$8</f>
        <v>19265.85581346113</v>
      </c>
      <c r="F29">
        <f>ROUND(2*E29,0)/2</f>
        <v>19266</v>
      </c>
      <c r="G29">
        <f>+C29-(C$7+F29*C$8)</f>
        <v>-4.421009589714231E-2</v>
      </c>
      <c r="L29">
        <f>+G29</f>
        <v>-4.421009589714231E-2</v>
      </c>
      <c r="O29">
        <f ca="1">+C$11+C$12*$F29</f>
        <v>-4.4750597946855861E-2</v>
      </c>
      <c r="Q29" s="2">
        <f>+C29-15018.5</f>
        <v>43388.963347664103</v>
      </c>
    </row>
    <row r="30" spans="1:21" x14ac:dyDescent="0.2">
      <c r="A30" s="52" t="s">
        <v>52</v>
      </c>
      <c r="B30" s="52" t="s">
        <v>49</v>
      </c>
      <c r="C30" s="53">
        <v>58407.617621978279</v>
      </c>
      <c r="D30" s="54">
        <v>1.2800000000000001E-3</v>
      </c>
      <c r="E30">
        <f>+(C30-C$7)/C$8</f>
        <v>19266.358962774582</v>
      </c>
      <c r="F30">
        <f>ROUND(2*E30,0)/2</f>
        <v>19266.5</v>
      </c>
      <c r="G30">
        <f>+C30-(C$7+F30*C$8)</f>
        <v>-4.3244461718131788E-2</v>
      </c>
      <c r="L30">
        <f>+G30</f>
        <v>-4.3244461718131788E-2</v>
      </c>
      <c r="O30">
        <f ca="1">+C$11+C$12*$F30</f>
        <v>-4.4751112124731228E-2</v>
      </c>
      <c r="Q30" s="2">
        <f>+C30-15018.5</f>
        <v>43389.117621978279</v>
      </c>
    </row>
    <row r="31" spans="1:21" x14ac:dyDescent="0.2">
      <c r="A31" s="47" t="s">
        <v>1</v>
      </c>
      <c r="B31" s="48" t="s">
        <v>49</v>
      </c>
      <c r="C31" s="47">
        <v>58441.038209999999</v>
      </c>
      <c r="D31" s="47">
        <v>8.0000000000000004E-4</v>
      </c>
      <c r="E31">
        <f>+(C31-C$7)/C$8</f>
        <v>19375.356666041349</v>
      </c>
      <c r="F31">
        <f>ROUND(2*E31,0)/2</f>
        <v>19375.5</v>
      </c>
      <c r="G31">
        <f>+C31-(C$7+F31*C$8)</f>
        <v>-4.3948680002358742E-2</v>
      </c>
      <c r="K31">
        <f>+G31</f>
        <v>-4.3948680002358742E-2</v>
      </c>
      <c r="O31">
        <f ca="1">+C$11+C$12*$F31</f>
        <v>-4.4863202901560859E-2</v>
      </c>
      <c r="Q31" s="2">
        <f>+C31-15018.5</f>
        <v>43422.538209999999</v>
      </c>
    </row>
    <row r="32" spans="1:21" x14ac:dyDescent="0.2">
      <c r="A32" s="49" t="s">
        <v>51</v>
      </c>
      <c r="B32" s="50" t="s">
        <v>49</v>
      </c>
      <c r="C32" s="51">
        <v>59171.086369999997</v>
      </c>
      <c r="D32" s="51">
        <v>8.3000000000000001E-4</v>
      </c>
      <c r="E32">
        <f>+(C32-C$7)/C$8</f>
        <v>21756.331311443024</v>
      </c>
      <c r="F32">
        <f>ROUND(2*E32,0)/2</f>
        <v>21756.5</v>
      </c>
      <c r="G32">
        <f>+C32-(C$7+F32*C$8)</f>
        <v>-5.1722839998546988E-2</v>
      </c>
      <c r="K32">
        <f>+G32</f>
        <v>-5.1722839998546988E-2</v>
      </c>
      <c r="O32">
        <f ca="1">+C$11+C$12*$F32</f>
        <v>-4.7311717944050327E-2</v>
      </c>
      <c r="Q32" s="2">
        <f>+C32-15018.5</f>
        <v>44152.586369999997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3">
    <sortCondition ref="C21:C33"/>
  </sortState>
  <phoneticPr fontId="7" type="noConversion"/>
  <hyperlinks>
    <hyperlink ref="H63249" r:id="rId1" display="http://vsolj.cetus-net.org/bulletin.html" xr:uid="{00000000-0004-0000-0000-000000000000}"/>
    <hyperlink ref="H63242" r:id="rId2" display="https://www.aavso.org/ejaavso" xr:uid="{00000000-0004-0000-0000-000001000000}"/>
    <hyperlink ref="I63249" r:id="rId3" display="http://vsolj.cetus-net.org/bulletin.html" xr:uid="{00000000-0004-0000-0000-000002000000}"/>
    <hyperlink ref="AQ56900" r:id="rId4" display="http://cdsbib.u-strasbg.fr/cgi-bin/cdsbib?1990RMxAA..21..381G" xr:uid="{00000000-0004-0000-0000-000003000000}"/>
    <hyperlink ref="H63246" r:id="rId5" display="https://www.aavso.org/ejaavso" xr:uid="{00000000-0004-0000-0000-000004000000}"/>
    <hyperlink ref="AP4264" r:id="rId6" display="http://cdsbib.u-strasbg.fr/cgi-bin/cdsbib?1990RMxAA..21..381G" xr:uid="{00000000-0004-0000-0000-000005000000}"/>
    <hyperlink ref="AP4267" r:id="rId7" display="http://cdsbib.u-strasbg.fr/cgi-bin/cdsbib?1990RMxAA..21..381G" xr:uid="{00000000-0004-0000-0000-000006000000}"/>
    <hyperlink ref="AP4265" r:id="rId8" display="http://cdsbib.u-strasbg.fr/cgi-bin/cdsbib?1990RMxAA..21..381G" xr:uid="{00000000-0004-0000-0000-000007000000}"/>
    <hyperlink ref="AP4249" r:id="rId9" display="http://cdsbib.u-strasbg.fr/cgi-bin/cdsbib?1990RMxAA..21..381G" xr:uid="{00000000-0004-0000-0000-000008000000}"/>
    <hyperlink ref="AQ4478" r:id="rId10" display="http://cdsbib.u-strasbg.fr/cgi-bin/cdsbib?1990RMxAA..21..381G" xr:uid="{00000000-0004-0000-0000-000009000000}"/>
    <hyperlink ref="AQ4482" r:id="rId11" display="http://cdsbib.u-strasbg.fr/cgi-bin/cdsbib?1990RMxAA..21..381G" xr:uid="{00000000-0004-0000-0000-00000A000000}"/>
    <hyperlink ref="AQ64162" r:id="rId12" display="http://cdsbib.u-strasbg.fr/cgi-bin/cdsbib?1990RMxAA..21..381G" xr:uid="{00000000-0004-0000-0000-00000B000000}"/>
    <hyperlink ref="I1370" r:id="rId13" display="http://vsolj.cetus-net.org/bulletin.html" xr:uid="{00000000-0004-0000-0000-00000C000000}"/>
    <hyperlink ref="H1370" r:id="rId14" display="http://vsolj.cetus-net.org/bulletin.html" xr:uid="{00000000-0004-0000-0000-00000D000000}"/>
    <hyperlink ref="AQ64823" r:id="rId15" display="http://cdsbib.u-strasbg.fr/cgi-bin/cdsbib?1990RMxAA..21..381G" xr:uid="{00000000-0004-0000-0000-00000E000000}"/>
    <hyperlink ref="AQ64822" r:id="rId16" display="http://cdsbib.u-strasbg.fr/cgi-bin/cdsbib?1990RMxAA..21..381G" xr:uid="{00000000-0004-0000-0000-00000F000000}"/>
    <hyperlink ref="AP2540" r:id="rId17" display="http://cdsbib.u-strasbg.fr/cgi-bin/cdsbib?1990RMxAA..21..381G" xr:uid="{00000000-0004-0000-0000-000010000000}"/>
    <hyperlink ref="AP2558" r:id="rId18" display="http://cdsbib.u-strasbg.fr/cgi-bin/cdsbib?1990RMxAA..21..381G" xr:uid="{00000000-0004-0000-0000-000011000000}"/>
    <hyperlink ref="AP2559" r:id="rId19" display="http://cdsbib.u-strasbg.fr/cgi-bin/cdsbib?1990RMxAA..21..381G" xr:uid="{00000000-0004-0000-0000-000012000000}"/>
    <hyperlink ref="AP25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2023-05-29T04:04:32Z</dcterms:modified>
</cp:coreProperties>
</file>