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0039A80-4382-417B-9FA1-CB5F2F578A59}" xr6:coauthVersionLast="47" xr6:coauthVersionMax="47" xr10:uidLastSave="{00000000-0000-0000-0000-000000000000}"/>
  <bookViews>
    <workbookView xWindow="14355" yWindow="540" windowWidth="14535" windowHeight="144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L30" i="1" s="1"/>
  <c r="Q30" i="1"/>
  <c r="E31" i="1"/>
  <c r="F31" i="1" s="1"/>
  <c r="G31" i="1" s="1"/>
  <c r="L31" i="1" s="1"/>
  <c r="Q31" i="1"/>
  <c r="E28" i="1"/>
  <c r="F28" i="1" s="1"/>
  <c r="G28" i="1" s="1"/>
  <c r="K28" i="1" s="1"/>
  <c r="Q28" i="1"/>
  <c r="E25" i="1"/>
  <c r="F25" i="1"/>
  <c r="G25" i="1"/>
  <c r="K25" i="1"/>
  <c r="E26" i="1"/>
  <c r="F26" i="1" s="1"/>
  <c r="G26" i="1" s="1"/>
  <c r="K26" i="1" s="1"/>
  <c r="E27" i="1"/>
  <c r="F27" i="1"/>
  <c r="U27" i="1"/>
  <c r="D9" i="1"/>
  <c r="C9" i="1"/>
  <c r="E21" i="1"/>
  <c r="F21" i="1"/>
  <c r="G21" i="1" s="1"/>
  <c r="K21" i="1" s="1"/>
  <c r="E22" i="1"/>
  <c r="F22" i="1"/>
  <c r="G22" i="1"/>
  <c r="K22" i="1" s="1"/>
  <c r="E23" i="1"/>
  <c r="F23" i="1"/>
  <c r="G23" i="1" s="1"/>
  <c r="J23" i="1" s="1"/>
  <c r="E24" i="1"/>
  <c r="F24" i="1"/>
  <c r="G24" i="1"/>
  <c r="K24" i="1" s="1"/>
  <c r="E29" i="1"/>
  <c r="F29" i="1"/>
  <c r="G29" i="1" s="1"/>
  <c r="L29" i="1" s="1"/>
  <c r="Q25" i="1"/>
  <c r="Q26" i="1"/>
  <c r="Q27" i="1"/>
  <c r="Q29" i="1"/>
  <c r="Q24" i="1"/>
  <c r="Q21" i="1"/>
  <c r="Q22" i="1"/>
  <c r="Q23" i="1"/>
  <c r="F16" i="1"/>
  <c r="C17" i="1"/>
  <c r="C12" i="1"/>
  <c r="C11" i="1"/>
  <c r="O30" i="1" l="1"/>
  <c r="O21" i="1"/>
  <c r="O22" i="1"/>
  <c r="O25" i="1"/>
  <c r="O26" i="1"/>
  <c r="C15" i="1"/>
  <c r="F18" i="1" s="1"/>
  <c r="O29" i="1"/>
  <c r="O28" i="1"/>
  <c r="O31" i="1"/>
  <c r="O24" i="1"/>
  <c r="O27" i="1"/>
  <c r="O23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<sst xmlns="http://schemas.openxmlformats.org/spreadsheetml/2006/main" count="71" uniqueCount="59">
  <si>
    <t>IBVS 6244</t>
  </si>
  <si>
    <t>IBVS 6234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</si>
  <si>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</si>
  <si>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</si>
  <si>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</si>
  <si>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</si>
  <si>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</si>
  <si>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</si>
  <si>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</si>
  <si>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</si>
  <si>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</si>
  <si>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</si>
  <si>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</si>
  <si>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</si>
  <si>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</si>
  <si>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</si>
  <si>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</si>
  <si>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</si>
  <si>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</si>
  <si>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</si>
  <si>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</si>
  <si>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</si>
  <si>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</si>
  <si>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</si>
  <si>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</si>
  <si>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</si>
  <si>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</si>
  <si>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</si>
  <si>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</si>
  <si>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</si>
  <si>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</si>
  <si>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</si>
  <si>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</si>
  <si>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</si>
  <si>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</si>
  <si>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</si>
  <si>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</si>
  <si>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</si>
  <si>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CL Tri</t>
  </si>
  <si>
    <t>CL Tri / GSC 2327-0544</t>
  </si>
  <si>
    <t>EA</t>
  </si>
  <si>
    <t>BRNO</t>
  </si>
  <si>
    <t>OEJV 0160</t>
  </si>
  <si>
    <t>I</t>
  </si>
  <si>
    <t>IBVS 6084</t>
  </si>
  <si>
    <t>IBVS 6092</t>
  </si>
  <si>
    <t>G2327-0544</t>
  </si>
  <si>
    <t>IBVS 6196</t>
  </si>
  <si>
    <t>OEJV 0179</t>
  </si>
  <si>
    <t>0.0014</t>
  </si>
  <si>
    <t>pg</t>
  </si>
  <si>
    <t>vis</t>
  </si>
  <si>
    <t>PE</t>
  </si>
  <si>
    <t>CCD</t>
  </si>
  <si>
    <t>Confirmed by ToMcat 2017-12-04</t>
  </si>
  <si>
    <t>RHN 2021</t>
  </si>
  <si>
    <t>Nelson</t>
  </si>
  <si>
    <t>BAD?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</si>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</sst>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27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 wrapText="1"/>
    </xf>
    <xf numFmtId="0" fontId="31" fillId="0" borderId="0" xfId="43" applyFont="1" applyAlignment="1">
      <alignment horizontal="left" wrapText="1"/>
    </xf>
    <xf numFmtId="0" fontId="33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/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76" fontId="34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Tri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300751879699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86-4E8B-8331-52A66C5F8B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86-4E8B-8331-52A66C5F8B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1.6797734133433551E-4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86-4E8B-8331-52A66C5F8B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1.1829235154436901E-3</c:v>
                </c:pt>
                <c:pt idx="1">
                  <c:v>1.8120113381883129E-3</c:v>
                </c:pt>
                <c:pt idx="3">
                  <c:v>0</c:v>
                </c:pt>
                <c:pt idx="4">
                  <c:v>8.9002266759052873E-4</c:v>
                </c:pt>
                <c:pt idx="5">
                  <c:v>-1.9569971482269466E-4</c:v>
                </c:pt>
                <c:pt idx="7">
                  <c:v>3.4514447906985879E-4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86-4E8B-8331-52A66C5F8B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8">
                  <c:v>8.4650425560539588E-4</c:v>
                </c:pt>
                <c:pt idx="9">
                  <c:v>1.0422207997180521E-3</c:v>
                </c:pt>
                <c:pt idx="10">
                  <c:v>4.7616997471777722E-4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86-4E8B-8331-52A66C5F8B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86-4E8B-8331-52A66C5F8B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2.0000000000000001E-4</c:v>
                  </c:pt>
                  <c:pt idx="1">
                    <c:v>1E-4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86-4E8B-8331-52A66C5F8B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7.5032248530501231E-4</c:v>
                </c:pt>
                <c:pt idx="1">
                  <c:v>7.4627774202433461E-4</c:v>
                </c:pt>
                <c:pt idx="2">
                  <c:v>7.2578211010627914E-4</c:v>
                </c:pt>
                <c:pt idx="3">
                  <c:v>7.0345104846421876E-4</c:v>
                </c:pt>
                <c:pt idx="4">
                  <c:v>6.6312257869510967E-4</c:v>
                </c:pt>
                <c:pt idx="5">
                  <c:v>6.6252776350677473E-4</c:v>
                </c:pt>
                <c:pt idx="6">
                  <c:v>6.6123616481210455E-4</c:v>
                </c:pt>
                <c:pt idx="7">
                  <c:v>6.375795150360405E-4</c:v>
                </c:pt>
                <c:pt idx="8">
                  <c:v>6.1752574582931959E-4</c:v>
                </c:pt>
                <c:pt idx="9">
                  <c:v>5.307167177717513E-4</c:v>
                </c:pt>
                <c:pt idx="10">
                  <c:v>5.2996895010641598E-4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86-4E8B-8331-52A66C5F8B6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-1379</c:v>
                </c:pt>
                <c:pt idx="1">
                  <c:v>-1260</c:v>
                </c:pt>
                <c:pt idx="2">
                  <c:v>-657</c:v>
                </c:pt>
                <c:pt idx="3">
                  <c:v>0</c:v>
                </c:pt>
                <c:pt idx="4">
                  <c:v>1186.5</c:v>
                </c:pt>
                <c:pt idx="5">
                  <c:v>1204</c:v>
                </c:pt>
                <c:pt idx="6">
                  <c:v>1242</c:v>
                </c:pt>
                <c:pt idx="7">
                  <c:v>1938</c:v>
                </c:pt>
                <c:pt idx="8">
                  <c:v>2528</c:v>
                </c:pt>
                <c:pt idx="9">
                  <c:v>5082</c:v>
                </c:pt>
                <c:pt idx="10">
                  <c:v>5104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6">
                  <c:v>-2.2106968754087575E-3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86-4E8B-8331-52A66C5F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95752"/>
        <c:axId val="1"/>
      </c:scatterChart>
      <c:valAx>
        <c:axId val="46519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95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A199D4-4294-F28F-E683-99C7231E3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t="s">
        <v>40</v>
      </c>
      <c r="C2" s="3"/>
      <c r="D2" s="3"/>
      <c r="E2" s="10" t="s">
        <v>38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2</v>
      </c>
      <c r="C4" s="27" t="s">
        <v>37</v>
      </c>
      <c r="D4" s="28" t="s">
        <v>37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56600.644699999997</v>
      </c>
      <c r="D7" s="29" t="s">
        <v>41</v>
      </c>
    </row>
    <row r="8" spans="1:6" x14ac:dyDescent="0.2">
      <c r="A8" t="s">
        <v>5</v>
      </c>
      <c r="C8" s="8">
        <v>0.57877118413597672</v>
      </c>
      <c r="D8" s="29" t="s">
        <v>41</v>
      </c>
      <c r="E8" t="s">
        <v>54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INTERCEPT(INDIRECT($D$9):G991,INDIRECT($C$9):F991)</f>
        <v>7.0345104846421876E-4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SLOPE(INDIRECT($D$9):G991,INDIRECT($C$9):F991)</f>
        <v>-3.3989439333425313E-8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(C7+C11)+(C8+C12)*INT(MAX(F21:F3532))</f>
        <v>59554.693353798975</v>
      </c>
      <c r="E15" s="14" t="s">
        <v>34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0.57877115014653735</v>
      </c>
      <c r="E16" s="14" t="s">
        <v>31</v>
      </c>
      <c r="F16" s="15">
        <f ca="1">NOW()+15018.5+$C$5/24</f>
        <v>60178.828774074071</v>
      </c>
    </row>
    <row r="17" spans="1:21" ht="13.5" thickBot="1" x14ac:dyDescent="0.25">
      <c r="A17" s="14" t="s">
        <v>28</v>
      </c>
      <c r="B17" s="10"/>
      <c r="C17" s="10">
        <f>COUNT(C21:C2190)</f>
        <v>11</v>
      </c>
      <c r="E17" s="14" t="s">
        <v>35</v>
      </c>
      <c r="F17" s="15">
        <f ca="1">ROUND(2*(F16-$C$7)/$C$8,0)/2+F15</f>
        <v>6183.5</v>
      </c>
    </row>
    <row r="18" spans="1:21" ht="14.25" thickTop="1" thickBot="1" x14ac:dyDescent="0.25">
      <c r="A18" s="16" t="s">
        <v>7</v>
      </c>
      <c r="B18" s="10"/>
      <c r="C18" s="19">
        <f ca="1">+C15</f>
        <v>59554.693353798975</v>
      </c>
      <c r="D18" s="20">
        <f ca="1">+C16</f>
        <v>0.57877115014653735</v>
      </c>
      <c r="E18" s="14" t="s">
        <v>36</v>
      </c>
      <c r="F18" s="23">
        <f ca="1">ROUND(2*(F16-$C$15)/$C$16,0)/2+F15</f>
        <v>1079.5</v>
      </c>
    </row>
    <row r="19" spans="1:21" ht="13.5" thickTop="1" x14ac:dyDescent="0.2">
      <c r="E19" s="14" t="s">
        <v>32</v>
      </c>
      <c r="F19" s="18">
        <f ca="1">+$C$15+$C$16*F18-15018.5-$C$5/24</f>
        <v>45161.372643715498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56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6" t="s">
        <v>57</v>
      </c>
    </row>
    <row r="21" spans="1:21" x14ac:dyDescent="0.2">
      <c r="A21" s="30" t="s">
        <v>42</v>
      </c>
      <c r="B21" s="31" t="s">
        <v>43</v>
      </c>
      <c r="C21" s="32">
        <v>55802.520420000001</v>
      </c>
      <c r="D21" s="32">
        <v>2.0000000000000001E-4</v>
      </c>
      <c r="E21" s="33">
        <f>+(C21-C$7)/C$8</f>
        <v>-1378.9979561464911</v>
      </c>
      <c r="F21">
        <f>ROUND(2*E21,0)/2</f>
        <v>-1379</v>
      </c>
      <c r="G21">
        <f>+C21-(C$7+F21*C$8)</f>
        <v>1.1829235154436901E-3</v>
      </c>
      <c r="K21">
        <f>+G21</f>
        <v>1.1829235154436901E-3</v>
      </c>
      <c r="O21">
        <f ca="1">+C$11+C$12*$F21</f>
        <v>7.5032248530501231E-4</v>
      </c>
      <c r="Q21" s="2">
        <f>+C21-15018.5</f>
        <v>40784.020420000001</v>
      </c>
    </row>
    <row r="22" spans="1:21" x14ac:dyDescent="0.2">
      <c r="A22" s="30" t="s">
        <v>42</v>
      </c>
      <c r="B22" s="31" t="s">
        <v>43</v>
      </c>
      <c r="C22" s="32">
        <v>55871.394820000001</v>
      </c>
      <c r="D22" s="32">
        <v>1E-4</v>
      </c>
      <c r="E22" s="33">
        <f>+(C22-C$7)/C$8</f>
        <v>-1259.9968692094828</v>
      </c>
      <c r="F22">
        <f>ROUND(2*E22,0)/2</f>
        <v>-1260</v>
      </c>
      <c r="G22">
        <f>+C22-(C$7+F22*C$8)</f>
        <v>1.8120113381883129E-3</v>
      </c>
      <c r="K22">
        <f>+G22</f>
        <v>1.8120113381883129E-3</v>
      </c>
      <c r="O22">
        <f ca="1">+C$11+C$12*$F22</f>
        <v>7.4627774202433461E-4</v>
      </c>
      <c r="Q22" s="2">
        <f>+C22-15018.5</f>
        <v>40852.894820000001</v>
      </c>
    </row>
    <row r="23" spans="1:21" x14ac:dyDescent="0.2">
      <c r="A23" s="32" t="s">
        <v>44</v>
      </c>
      <c r="B23" s="31" t="s">
        <v>43</v>
      </c>
      <c r="C23" s="32">
        <v>56220.392200000002</v>
      </c>
      <c r="D23" s="32">
        <v>2.9999999999999997E-4</v>
      </c>
      <c r="E23" s="33">
        <f>+(C23-C$7)/C$8</f>
        <v>-656.99970976899635</v>
      </c>
      <c r="F23">
        <f>ROUND(2*E23,0)/2</f>
        <v>-657</v>
      </c>
      <c r="G23">
        <f>+C23-(C$7+F23*C$8)</f>
        <v>1.6797734133433551E-4</v>
      </c>
      <c r="J23">
        <f>+G23</f>
        <v>1.6797734133433551E-4</v>
      </c>
      <c r="O23">
        <f ca="1">+C$11+C$12*$F23</f>
        <v>7.2578211010627914E-4</v>
      </c>
      <c r="Q23" s="2">
        <f>+C23-15018.5</f>
        <v>41201.892200000002</v>
      </c>
    </row>
    <row r="24" spans="1:21" x14ac:dyDescent="0.2">
      <c r="A24" s="32" t="s">
        <v>45</v>
      </c>
      <c r="B24" s="31" t="s">
        <v>43</v>
      </c>
      <c r="C24" s="32">
        <v>56600.644699999997</v>
      </c>
      <c r="D24" s="32">
        <v>2.9999999999999997E-4</v>
      </c>
      <c r="E24" s="33">
        <f>+(C24-C$7)/C$8</f>
        <v>0</v>
      </c>
      <c r="F24">
        <f>ROUND(2*E24,0)/2</f>
        <v>0</v>
      </c>
      <c r="G24">
        <f>+C24-(C$7+F24*C$8)</f>
        <v>0</v>
      </c>
      <c r="K24">
        <f>+G24</f>
        <v>0</v>
      </c>
      <c r="O24">
        <f ca="1">+C$11+C$12*$F24</f>
        <v>7.0345104846421876E-4</v>
      </c>
      <c r="Q24" s="2">
        <f>+C24-15018.5</f>
        <v>41582.144699999997</v>
      </c>
    </row>
    <row r="25" spans="1:21" x14ac:dyDescent="0.2">
      <c r="A25" s="34" t="s">
        <v>47</v>
      </c>
      <c r="B25" s="35" t="s">
        <v>43</v>
      </c>
      <c r="C25" s="36">
        <v>57287.357600000003</v>
      </c>
      <c r="D25" s="36" t="s">
        <v>49</v>
      </c>
      <c r="E25" s="33">
        <f>+(C25-C$7)/C$8</f>
        <v>1186.5015377798584</v>
      </c>
      <c r="F25">
        <f>ROUND(2*E25,0)/2</f>
        <v>1186.5</v>
      </c>
      <c r="G25">
        <f>+C25-(C$7+F25*C$8)</f>
        <v>8.9002266759052873E-4</v>
      </c>
      <c r="K25">
        <f>+G25</f>
        <v>8.9002266759052873E-4</v>
      </c>
      <c r="O25">
        <f ca="1">+C$11+C$12*$F25</f>
        <v>6.6312257869510967E-4</v>
      </c>
      <c r="Q25" s="2">
        <f>+C25-15018.5</f>
        <v>42268.857600000003</v>
      </c>
    </row>
    <row r="26" spans="1:21" x14ac:dyDescent="0.2">
      <c r="A26" s="37" t="s">
        <v>48</v>
      </c>
      <c r="B26" s="38" t="s">
        <v>43</v>
      </c>
      <c r="C26" s="39">
        <v>57297.485009999997</v>
      </c>
      <c r="D26" s="39">
        <v>2.9999999999999997E-4</v>
      </c>
      <c r="E26" s="33">
        <f>+(C26-C$7)/C$8</f>
        <v>1203.9996618703181</v>
      </c>
      <c r="F26">
        <f>ROUND(2*E26,0)/2</f>
        <v>1204</v>
      </c>
      <c r="G26">
        <f>+C26-(C$7+F26*C$8)</f>
        <v>-1.9569971482269466E-4</v>
      </c>
      <c r="K26">
        <f>+G26</f>
        <v>-1.9569971482269466E-4</v>
      </c>
      <c r="O26">
        <f ca="1">+C$11+C$12*$F26</f>
        <v>6.6252776350677473E-4</v>
      </c>
      <c r="Q26" s="2">
        <f>+C26-15018.5</f>
        <v>42278.985009999997</v>
      </c>
    </row>
    <row r="27" spans="1:21" x14ac:dyDescent="0.2">
      <c r="A27" s="37" t="s">
        <v>48</v>
      </c>
      <c r="B27" s="38" t="s">
        <v>43</v>
      </c>
      <c r="C27" s="39">
        <v>57319.476300000002</v>
      </c>
      <c r="D27" s="39">
        <v>4.0000000000000002E-4</v>
      </c>
      <c r="E27" s="33">
        <f>+(C27-C$7)/C$8</f>
        <v>1241.9961803611882</v>
      </c>
      <c r="F27">
        <f>ROUND(2*E27,0)/2</f>
        <v>1242</v>
      </c>
      <c r="O27">
        <f ca="1">+C$11+C$12*$F27</f>
        <v>6.6123616481210455E-4</v>
      </c>
      <c r="Q27" s="2">
        <f>+C27-15018.5</f>
        <v>42300.976300000002</v>
      </c>
      <c r="U27">
        <f>+C27-(C$7+F27*C$8)</f>
        <v>-2.2106968754087575E-3</v>
      </c>
    </row>
    <row r="28" spans="1:21" x14ac:dyDescent="0.2">
      <c r="A28" s="40" t="s">
        <v>0</v>
      </c>
      <c r="B28" s="41" t="s">
        <v>43</v>
      </c>
      <c r="C28" s="42">
        <v>57722.303599999999</v>
      </c>
      <c r="D28" s="42">
        <v>2.0000000000000001E-4</v>
      </c>
      <c r="E28" s="33">
        <f>+(C28-C$7)/C$8</f>
        <v>1938.0005963401234</v>
      </c>
      <c r="F28">
        <f>ROUND(2*E28,0)/2</f>
        <v>1938</v>
      </c>
      <c r="G28">
        <f>+C28-(C$7+F28*C$8)</f>
        <v>3.4514447906985879E-4</v>
      </c>
      <c r="K28">
        <f>+G28</f>
        <v>3.4514447906985879E-4</v>
      </c>
      <c r="O28">
        <f ca="1">+C$11+C$12*$F28</f>
        <v>6.375795150360405E-4</v>
      </c>
      <c r="Q28" s="2">
        <f>+C28-15018.5</f>
        <v>42703.803599999999</v>
      </c>
    </row>
    <row r="29" spans="1:21" x14ac:dyDescent="0.2">
      <c r="A29" s="5" t="s">
        <v>1</v>
      </c>
      <c r="C29" s="8">
        <v>58063.7791</v>
      </c>
      <c r="D29" s="8">
        <v>2.0000000000000001E-4</v>
      </c>
      <c r="E29" s="33">
        <f>+(C29-C$7)/C$8</f>
        <v>2528.001462588803</v>
      </c>
      <c r="F29">
        <f>ROUND(2*E29,0)/2</f>
        <v>2528</v>
      </c>
      <c r="G29">
        <f>+C29-(C$7+F29*C$8)</f>
        <v>8.4650425560539588E-4</v>
      </c>
      <c r="L29">
        <f>+G29</f>
        <v>8.4650425560539588E-4</v>
      </c>
      <c r="O29">
        <f ca="1">+C$11+C$12*$F29</f>
        <v>6.1752574582931959E-4</v>
      </c>
      <c r="Q29" s="2">
        <f>+C29-15018.5</f>
        <v>43045.2791</v>
      </c>
    </row>
    <row r="30" spans="1:21" x14ac:dyDescent="0.2">
      <c r="A30" s="46" t="s">
        <v>58</v>
      </c>
      <c r="B30" s="47" t="s">
        <v>43</v>
      </c>
      <c r="C30" s="48">
        <v>59541.960899999831</v>
      </c>
      <c r="D30" s="8"/>
      <c r="E30" s="33">
        <f>+(C30-C$7)/C$8</f>
        <v>5082.0018007475646</v>
      </c>
      <c r="F30">
        <f>ROUND(2*E30,0)/2</f>
        <v>5082</v>
      </c>
      <c r="G30">
        <f>+C30-(C$7+F30*C$8)</f>
        <v>1.0422207997180521E-3</v>
      </c>
      <c r="L30">
        <f>+G30</f>
        <v>1.0422207997180521E-3</v>
      </c>
      <c r="O30">
        <f ca="1">+C$11+C$12*$F30</f>
        <v>5.307167177717513E-4</v>
      </c>
      <c r="Q30" s="2">
        <f>+C30-15018.5</f>
        <v>44523.460899999831</v>
      </c>
    </row>
    <row r="31" spans="1:21" x14ac:dyDescent="0.2">
      <c r="A31" s="45" t="s">
        <v>55</v>
      </c>
      <c r="C31" s="43">
        <v>59554.693299999999</v>
      </c>
      <c r="D31" s="44">
        <v>2.0000000000000001E-4</v>
      </c>
      <c r="E31" s="33">
        <f>+(C31-C$7)/C$8</f>
        <v>5104.0008227257849</v>
      </c>
      <c r="F31">
        <f>ROUND(2*E31,0)/2</f>
        <v>5104</v>
      </c>
      <c r="G31">
        <f>+C31-(C$7+F31*C$8)</f>
        <v>4.7616997471777722E-4</v>
      </c>
      <c r="L31">
        <f>+G31</f>
        <v>4.7616997471777722E-4</v>
      </c>
      <c r="O31">
        <f ca="1">+C$11+C$12*$F31</f>
        <v>5.2996895010641598E-4</v>
      </c>
      <c r="Q31" s="2">
        <f>+C31-15018.5</f>
        <v>44536.193299999999</v>
      </c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V39">
    <sortCondition ref="C21:C39"/>
  </sortState>
  <phoneticPr fontId="7" type="noConversion"/>
  <hyperlinks>
    <hyperlink ref="H62624" r:id="rId1" display="http://vsolj.cetus-net.org/bulletin.html"/>
    <hyperlink ref="H62617" r:id="rId2" display="https://www.aavso.org/ejaavso"/>
    <hyperlink ref="I62624" r:id="rId3" display="http://vsolj.cetus-net.org/bulletin.html"/>
    <hyperlink ref="AQ56275" r:id="rId4" display="http://cdsbib.u-strasbg.fr/cgi-bin/cdsbib?1990RMxAA..21..381G"/>
    <hyperlink ref="H62621" r:id="rId5" display="https://www.aavso.org/ejaavso"/>
    <hyperlink ref="AP3639" r:id="rId6" display="http://cdsbib.u-strasbg.fr/cgi-bin/cdsbib?1990RMxAA..21..381G"/>
    <hyperlink ref="AP3642" r:id="rId7" display="http://cdsbib.u-strasbg.fr/cgi-bin/cdsbib?1990RMxAA..21..381G"/>
    <hyperlink ref="AP3640" r:id="rId8" display="http://cdsbib.u-strasbg.fr/cgi-bin/cdsbib?1990RMxAA..21..381G"/>
    <hyperlink ref="AP3624" r:id="rId9" display="http://cdsbib.u-strasbg.fr/cgi-bin/cdsbib?1990RMxAA..21..381G"/>
    <hyperlink ref="AQ3853" r:id="rId10" display="http://cdsbib.u-strasbg.fr/cgi-bin/cdsbib?1990RMxAA..21..381G"/>
    <hyperlink ref="AQ3857" r:id="rId11" display="http://cdsbib.u-strasbg.fr/cgi-bin/cdsbib?1990RMxAA..21..381G"/>
    <hyperlink ref="AQ63537" r:id="rId12" display="http://cdsbib.u-strasbg.fr/cgi-bin/cdsbib?1990RMxAA..21..381G"/>
    <hyperlink ref="I745" r:id="rId13" display="http://vsolj.cetus-net.org/bulletin.html"/>
    <hyperlink ref="H745" r:id="rId14" display="http://vsolj.cetus-net.org/bulletin.html"/>
    <hyperlink ref="AQ64198" r:id="rId15" display="http://cdsbib.u-strasbg.fr/cgi-bin/cdsbib?1990RMxAA..21..381G"/>
    <hyperlink ref="AQ64197" r:id="rId16" display="http://cdsbib.u-strasbg.fr/cgi-bin/cdsbib?1990RMxAA..21..381G"/>
    <hyperlink ref="AP1915" r:id="rId17" display="http://cdsbib.u-strasbg.fr/cgi-bin/cdsbib?1990RMxAA..21..381G"/>
    <hyperlink ref="AP1933" r:id="rId18" display="http://cdsbib.u-strasbg.fr/cgi-bin/cdsbib?1990RMxAA..21..381G"/>
    <hyperlink ref="AP1934" r:id="rId19" display="http://cdsbib.u-strasbg.fr/cgi-bin/cdsbib?1990RMxAA..21..381G"/>
    <hyperlink ref="AP1930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2023-08-22T07:53:26Z</dcterms:modified>
</cp:coreProperties>
</file>