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B6F0852-F87D-4EA2-8005-42A03FE9BBF9}" xr6:coauthVersionLast="47" xr6:coauthVersionMax="47" xr10:uidLastSave="{00000000-0000-0000-0000-000000000000}"/>
  <bookViews>
    <workbookView xWindow="13575" yWindow="30" windowWidth="1453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3" i="1" l="1"/>
  <c r="O21" i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<sst xmlns="http://schemas.openxmlformats.org/spreadsheetml/2006/main" count="56" uniqueCount="51">
  <si>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</si>
  <si>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</si>
  <si>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</si>
  <si>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</si>
  <si>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</si>
  <si>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</si>
  <si>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</si>
  <si>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</si>
  <si>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</si>
  <si>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</si>
  <si>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</si>
  <si>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</si>
  <si>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</si>
  <si>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</si>
  <si>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</si>
  <si>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</si>
  <si>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</si>
  <si>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</si>
  <si>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</si>
  <si>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</si>
  <si>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</si>
  <si>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</si>
  <si>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</si>
  <si>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</si>
  <si>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</si>
  <si>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</si>
  <si>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</si>
  <si>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</si>
  <si>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</si>
  <si>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</si>
  <si>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</si>
  <si>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</si>
  <si>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</si>
  <si>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</si>
  <si>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</si>
  <si>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</si>
  <si>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</si>
  <si>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</si>
  <si>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</si>
  <si>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</si>
  <si>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</si>
  <si>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DF Tri</t>
  </si>
  <si>
    <t>2014A</t>
  </si>
  <si>
    <t>G2328-0100</t>
  </si>
  <si>
    <t>EW</t>
  </si>
  <si>
    <t>as of 2021-12-02</t>
  </si>
  <si>
    <t>GCVS</t>
  </si>
  <si>
    <t>DF Tri / GSC 2328-0100</t>
  </si>
  <si>
    <t>RHN 2021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</si>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</sst>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0" borderId="0" xfId="0" applyFont="1" applyAlignment="1"/>
    <xf numFmtId="0" fontId="5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3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Tri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F-4271-8D0E-CCCF1044D6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2F-4271-8D0E-CCCF1044D6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2F-4271-8D0E-CCCF1044D6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1.3030999994953163E-2</c:v>
                </c:pt>
                <c:pt idx="2">
                  <c:v>1.2756000127410516E-2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2F-4271-8D0E-CCCF1044D6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2F-4271-8D0E-CCCF1044D6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2F-4271-8D0E-CCCF1044D6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2F-4271-8D0E-CCCF1044D6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7.9445987186989309E-7</c:v>
                </c:pt>
                <c:pt idx="1">
                  <c:v>1.2862616873310001E-2</c:v>
                </c:pt>
                <c:pt idx="2">
                  <c:v>1.2923588789181808E-2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2F-4271-8D0E-CCCF1044D6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2F-4271-8D0E-CCCF1044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23592"/>
        <c:axId val="1"/>
      </c:scatterChart>
      <c:valAx>
        <c:axId val="546023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023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655624-6E5E-FFDA-E6F5-E9FEF3BA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47</v>
      </c>
      <c r="F1" s="36" t="s">
        <v>41</v>
      </c>
      <c r="G1" s="37" t="s">
        <v>42</v>
      </c>
      <c r="H1" s="31"/>
      <c r="I1" s="38" t="s">
        <v>43</v>
      </c>
      <c r="J1" s="36" t="s">
        <v>41</v>
      </c>
      <c r="K1" s="34">
        <v>2.33172296</v>
      </c>
      <c r="L1" s="39">
        <v>32.043079200000001</v>
      </c>
      <c r="M1" s="40">
        <v>54000.891000000003</v>
      </c>
      <c r="N1" s="40">
        <v>0.35078900000000002</v>
      </c>
      <c r="O1" s="41" t="s">
        <v>44</v>
      </c>
      <c r="P1" s="41">
        <v>12.3</v>
      </c>
      <c r="Q1" s="41">
        <v>12.6</v>
      </c>
    </row>
    <row r="2" spans="1:17" x14ac:dyDescent="0.2">
      <c r="A2" t="s">
        <v>23</v>
      </c>
      <c r="B2" t="s">
        <v>44</v>
      </c>
      <c r="C2" s="30"/>
      <c r="D2" s="3"/>
    </row>
    <row r="3" spans="1:17" ht="13.5" thickBot="1" x14ac:dyDescent="0.25"/>
    <row r="4" spans="1:17" ht="14.25" thickTop="1" thickBot="1" x14ac:dyDescent="0.25">
      <c r="A4" s="5" t="s">
        <v>0</v>
      </c>
      <c r="C4" s="27">
        <v>54000.891000000003</v>
      </c>
      <c r="D4" s="28">
        <v>0.35078900000000002</v>
      </c>
      <c r="E4" s="35" t="s">
        <v>45</v>
      </c>
    </row>
    <row r="5" spans="1:17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8">
        <v>54000.891000000003</v>
      </c>
      <c r="D7" s="29" t="s">
        <v>46</v>
      </c>
    </row>
    <row r="8" spans="1:17" x14ac:dyDescent="0.2">
      <c r="A8" t="s">
        <v>3</v>
      </c>
      <c r="C8" s="8">
        <v>0.35078900000000002</v>
      </c>
      <c r="D8" s="29" t="s">
        <v>46</v>
      </c>
    </row>
    <row r="9" spans="1:17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INTERCEPT(INDIRECT($D$9):G992,INDIRECT($C$9):F992)</f>
        <v>7.9445987186989309E-7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SLOPE(INDIRECT($D$9):G992,INDIRECT($C$9):F992)</f>
        <v>8.1295887829076111E-7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</row>
    <row r="15" spans="1:17" x14ac:dyDescent="0.2">
      <c r="A15" s="12" t="s">
        <v>17</v>
      </c>
      <c r="B15" s="10"/>
      <c r="C15" s="13">
        <f ca="1">(C7+C11)+(C8+C12)*INT(MAX(F21:F3533))</f>
        <v>59577.045867588793</v>
      </c>
      <c r="E15" s="14" t="s">
        <v>34</v>
      </c>
      <c r="F15" s="32">
        <v>1</v>
      </c>
    </row>
    <row r="16" spans="1:17" x14ac:dyDescent="0.2">
      <c r="A16" s="16" t="s">
        <v>4</v>
      </c>
      <c r="B16" s="10"/>
      <c r="C16" s="17">
        <f ca="1">+C8+C12</f>
        <v>0.35078981295887829</v>
      </c>
      <c r="E16" s="14" t="s">
        <v>30</v>
      </c>
      <c r="F16" s="33">
        <f ca="1">NOW()+15018.5+$C$5/24</f>
        <v>60178.830495254624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17612.5</v>
      </c>
    </row>
    <row r="18" spans="1:21" ht="14.25" thickTop="1" thickBot="1" x14ac:dyDescent="0.25">
      <c r="A18" s="16" t="s">
        <v>5</v>
      </c>
      <c r="B18" s="10"/>
      <c r="C18" s="19">
        <f ca="1">+C15</f>
        <v>59577.045867588793</v>
      </c>
      <c r="D18" s="20">
        <f ca="1">+C16</f>
        <v>0.35078981295887829</v>
      </c>
      <c r="E18" s="14" t="s">
        <v>36</v>
      </c>
      <c r="F18" s="23">
        <f ca="1">ROUND(2*(F16-$C$15)/$C$16,0)/2+F15</f>
        <v>1716.5</v>
      </c>
    </row>
    <row r="19" spans="1:21" ht="13.5" thickTop="1" x14ac:dyDescent="0.2">
      <c r="E19" s="14" t="s">
        <v>31</v>
      </c>
      <c r="F19" s="18">
        <f ca="1">+$C$15+$C$16*F18-15018.5-$C$5/24</f>
        <v>45161.072414866045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54000.891000000003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7.9445987186989309E-7</v>
      </c>
      <c r="Q21" s="2">
        <f>+C21-15018.5</f>
        <v>38982.391000000003</v>
      </c>
    </row>
    <row r="22" spans="1:21" x14ac:dyDescent="0.2">
      <c r="A22" s="5" t="s">
        <v>48</v>
      </c>
      <c r="C22" s="8">
        <v>59550.736799999999</v>
      </c>
      <c r="D22" s="8">
        <v>2.0000000000000001E-4</v>
      </c>
      <c r="E22">
        <f>+(C22-C$7)/C$8</f>
        <v>15821.037147687057</v>
      </c>
      <c r="F22">
        <f>ROUND(2*E22,0)/2</f>
        <v>15821</v>
      </c>
      <c r="G22">
        <f>+C22-(C$7+F22*C$8)</f>
        <v>1.3030999994953163E-2</v>
      </c>
      <c r="K22">
        <f>+G22</f>
        <v>1.3030999994953163E-2</v>
      </c>
      <c r="O22">
        <f ca="1">+C$11+C$12*$F22</f>
        <v>1.2862616873310001E-2</v>
      </c>
      <c r="Q22" s="2">
        <f>+C22-15018.5</f>
        <v>44532.236799999999</v>
      </c>
    </row>
    <row r="23" spans="1:21" x14ac:dyDescent="0.2">
      <c r="A23" s="42" t="s">
        <v>49</v>
      </c>
      <c r="B23" s="43" t="s">
        <v>50</v>
      </c>
      <c r="C23" s="44">
        <v>59577.045700000133</v>
      </c>
      <c r="D23" s="8"/>
      <c r="E23">
        <f>+(C23-C$7)/C$8</f>
        <v>15896.036363740397</v>
      </c>
      <c r="F23">
        <f>ROUND(2*E23,0)/2</f>
        <v>15896</v>
      </c>
      <c r="G23">
        <f>+C23-(C$7+F23*C$8)</f>
        <v>1.2756000127410516E-2</v>
      </c>
      <c r="K23">
        <f>+G23</f>
        <v>1.2756000127410516E-2</v>
      </c>
      <c r="O23">
        <f ca="1">+C$11+C$12*$F23</f>
        <v>1.2923588789181808E-2</v>
      </c>
      <c r="Q23" s="2">
        <f>+C23-15018.5</f>
        <v>44558.545700000133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2023-08-22T07:55:54Z</dcterms:modified>
</cp:coreProperties>
</file>