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DEF82F-886A-49BC-BB1B-8A80F4933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E24" i="1"/>
  <c r="F24" i="1"/>
  <c r="G24" i="1"/>
  <c r="I24" i="1"/>
  <c r="Q24" i="1"/>
  <c r="E25" i="1"/>
  <c r="F25" i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32" i="1"/>
  <c r="F32" i="1"/>
  <c r="G32" i="1"/>
  <c r="I32" i="1"/>
  <c r="Q32" i="1"/>
  <c r="E33" i="1"/>
  <c r="F33" i="1"/>
  <c r="G33" i="1" s="1"/>
  <c r="I33" i="1" s="1"/>
  <c r="Q33" i="1"/>
  <c r="E34" i="1"/>
  <c r="F34" i="1"/>
  <c r="G34" i="1" s="1"/>
  <c r="I34" i="1" s="1"/>
  <c r="Q34" i="1"/>
  <c r="E35" i="1"/>
  <c r="F35" i="1"/>
  <c r="G35" i="1" s="1"/>
  <c r="I35" i="1" s="1"/>
  <c r="Q35" i="1"/>
  <c r="E36" i="1"/>
  <c r="F36" i="1"/>
  <c r="G36" i="1"/>
  <c r="I36" i="1"/>
  <c r="Q36" i="1"/>
  <c r="E37" i="1"/>
  <c r="F37" i="1"/>
  <c r="G37" i="1" s="1"/>
  <c r="I37" i="1" s="1"/>
  <c r="Q37" i="1"/>
  <c r="E38" i="1"/>
  <c r="F38" i="1"/>
  <c r="G38" i="1" s="1"/>
  <c r="I38" i="1" s="1"/>
  <c r="Q38" i="1"/>
  <c r="E39" i="1"/>
  <c r="F39" i="1"/>
  <c r="G39" i="1" s="1"/>
  <c r="I39" i="1" s="1"/>
  <c r="Q39" i="1"/>
  <c r="E40" i="1"/>
  <c r="F40" i="1"/>
  <c r="G40" i="1"/>
  <c r="I40" i="1"/>
  <c r="Q40" i="1"/>
  <c r="E41" i="1"/>
  <c r="F41" i="1"/>
  <c r="G41" i="1" s="1"/>
  <c r="I41" i="1" s="1"/>
  <c r="Q41" i="1"/>
  <c r="E42" i="1"/>
  <c r="F42" i="1"/>
  <c r="G42" i="1" s="1"/>
  <c r="I42" i="1" s="1"/>
  <c r="Q42" i="1"/>
  <c r="E43" i="1"/>
  <c r="F43" i="1"/>
  <c r="G43" i="1" s="1"/>
  <c r="I43" i="1" s="1"/>
  <c r="Q43" i="1"/>
  <c r="E44" i="1"/>
  <c r="F44" i="1"/>
  <c r="G44" i="1"/>
  <c r="I44" i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/>
  <c r="G47" i="1" s="1"/>
  <c r="I47" i="1" s="1"/>
  <c r="Q47" i="1"/>
  <c r="E48" i="1"/>
  <c r="F48" i="1"/>
  <c r="G48" i="1"/>
  <c r="I48" i="1"/>
  <c r="Q48" i="1"/>
  <c r="E49" i="1"/>
  <c r="F49" i="1"/>
  <c r="G49" i="1" s="1"/>
  <c r="I49" i="1" s="1"/>
  <c r="Q49" i="1"/>
  <c r="E50" i="1"/>
  <c r="F50" i="1"/>
  <c r="G50" i="1" s="1"/>
  <c r="I50" i="1" s="1"/>
  <c r="Q50" i="1"/>
  <c r="E51" i="1"/>
  <c r="F51" i="1"/>
  <c r="G51" i="1" s="1"/>
  <c r="I51" i="1" s="1"/>
  <c r="Q51" i="1"/>
  <c r="E52" i="1"/>
  <c r="F52" i="1"/>
  <c r="G52" i="1"/>
  <c r="I52" i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/>
  <c r="G55" i="1" s="1"/>
  <c r="I55" i="1" s="1"/>
  <c r="Q55" i="1"/>
  <c r="E56" i="1"/>
  <c r="F56" i="1"/>
  <c r="G56" i="1"/>
  <c r="I56" i="1"/>
  <c r="Q56" i="1"/>
  <c r="E57" i="1"/>
  <c r="F57" i="1"/>
  <c r="G57" i="1" s="1"/>
  <c r="I57" i="1" s="1"/>
  <c r="Q57" i="1"/>
  <c r="E58" i="1"/>
  <c r="F58" i="1"/>
  <c r="G58" i="1" s="1"/>
  <c r="I58" i="1" s="1"/>
  <c r="Q58" i="1"/>
  <c r="E59" i="1"/>
  <c r="F59" i="1"/>
  <c r="G59" i="1" s="1"/>
  <c r="I59" i="1" s="1"/>
  <c r="Q59" i="1"/>
  <c r="E60" i="1"/>
  <c r="F60" i="1"/>
  <c r="G60" i="1"/>
  <c r="I60" i="1"/>
  <c r="Q60" i="1"/>
  <c r="E61" i="1"/>
  <c r="F61" i="1"/>
  <c r="G61" i="1" s="1"/>
  <c r="I61" i="1" s="1"/>
  <c r="Q61" i="1"/>
  <c r="E62" i="1"/>
  <c r="F62" i="1"/>
  <c r="G62" i="1" s="1"/>
  <c r="I62" i="1" s="1"/>
  <c r="Q62" i="1"/>
  <c r="E63" i="1"/>
  <c r="F63" i="1"/>
  <c r="G63" i="1" s="1"/>
  <c r="I63" i="1" s="1"/>
  <c r="Q6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23" i="1"/>
  <c r="O27" i="1"/>
  <c r="O31" i="1"/>
  <c r="O35" i="1"/>
  <c r="O39" i="1"/>
  <c r="O43" i="1"/>
  <c r="O47" i="1"/>
  <c r="O51" i="1"/>
  <c r="O55" i="1"/>
  <c r="O59" i="1"/>
  <c r="O63" i="1"/>
  <c r="O25" i="1"/>
  <c r="O45" i="1"/>
  <c r="O49" i="1"/>
  <c r="O57" i="1"/>
  <c r="O61" i="1"/>
  <c r="O33" i="1"/>
  <c r="O37" i="1"/>
  <c r="O22" i="1"/>
  <c r="O26" i="1"/>
  <c r="O30" i="1"/>
  <c r="O34" i="1"/>
  <c r="O38" i="1"/>
  <c r="O42" i="1"/>
  <c r="O46" i="1"/>
  <c r="O50" i="1"/>
  <c r="O54" i="1"/>
  <c r="O58" i="1"/>
  <c r="O62" i="1"/>
  <c r="O29" i="1"/>
  <c r="O41" i="1"/>
  <c r="O5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<sst xmlns="http://schemas.openxmlformats.org/spreadsheetml/2006/main" count="135" uniqueCount="50">
  <si>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</si>
  <si>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</si>
  <si>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</si>
  <si>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</si>
  <si>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</si>
  <si>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</si>
  <si>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</si>
  <si>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</si>
  <si>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</si>
  <si>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</si>
  <si>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</si>
  <si>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</si>
  <si>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</si>
  <si>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</si>
  <si>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</si>
  <si>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</si>
  <si>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</si>
  <si>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</si>
  <si>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</si>
  <si>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</si>
  <si>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</si>
  <si>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</si>
  <si>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</si>
  <si>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</si>
  <si>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</si>
  <si>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</si>
  <si>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</si>
  <si>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</si>
  <si>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</si>
  <si>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</si>
  <si>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</si>
  <si>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</si>
  <si>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</si>
  <si>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</si>
  <si>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</si>
  <si>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</si>
  <si>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</si>
  <si>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</si>
  <si>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</si>
  <si>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</si>
  <si>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</si>
  <si>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</si>
  <si>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</si>
  <si>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</si>
  <si>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</si>
  <si>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TT Tri</t>
  </si>
  <si>
    <t>UGZ+E</t>
  </si>
  <si>
    <t>VSX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</si>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</sst>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TriXX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-1.1610390356509015E-4</c:v>
                </c:pt>
                <c:pt idx="2">
                  <c:v>2.3429194698110223E-4</c:v>
                </c:pt>
                <c:pt idx="3">
                  <c:v>-6.1801969422958791E-5</c:v>
                </c:pt>
                <c:pt idx="4">
                  <c:v>-2.0424993999768049E-4</c:v>
                </c:pt>
                <c:pt idx="5">
                  <c:v>-1.0190616740146652E-4</c:v>
                </c:pt>
                <c:pt idx="6">
                  <c:v>-7.1145914262160659E-5</c:v>
                </c:pt>
                <c:pt idx="7">
                  <c:v>-1.778821533662267E-4</c:v>
                </c:pt>
                <c:pt idx="8">
                  <c:v>1.369542078464292E-4</c:v>
                </c:pt>
                <c:pt idx="9">
                  <c:v>1.8198200996266678E-4</c:v>
                </c:pt>
                <c:pt idx="10">
                  <c:v>6.6481006797403097E-6</c:v>
                </c:pt>
                <c:pt idx="11">
                  <c:v>-3.5586010199040174E-5</c:v>
                </c:pt>
                <c:pt idx="12">
                  <c:v>2.0979998225811869E-5</c:v>
                </c:pt>
                <c:pt idx="13">
                  <c:v>4.9254616169491783E-4</c:v>
                </c:pt>
                <c:pt idx="14">
                  <c:v>2.2101205831859261E-4</c:v>
                </c:pt>
                <c:pt idx="15">
                  <c:v>3.549761458998546E-4</c:v>
                </c:pt>
                <c:pt idx="16">
                  <c:v>2.2031378466635942E-4</c:v>
                </c:pt>
                <c:pt idx="17">
                  <c:v>9.1740039351861924E-5</c:v>
                </c:pt>
                <c:pt idx="18">
                  <c:v>2.375760959694162E-4</c:v>
                </c:pt>
                <c:pt idx="19">
                  <c:v>1.0140587983187288E-4</c:v>
                </c:pt>
                <c:pt idx="20">
                  <c:v>-6.1191785789560527E-5</c:v>
                </c:pt>
                <c:pt idx="21">
                  <c:v>-3.6649595858762041E-4</c:v>
                </c:pt>
                <c:pt idx="22">
                  <c:v>-3.0959618015913293E-4</c:v>
                </c:pt>
                <c:pt idx="23">
                  <c:v>-3.2629603811074048E-4</c:v>
                </c:pt>
                <c:pt idx="24">
                  <c:v>-1.6199420497287065E-4</c:v>
                </c:pt>
                <c:pt idx="25">
                  <c:v>-1.5646219253540039E-4</c:v>
                </c:pt>
                <c:pt idx="26">
                  <c:v>-8.7316602002829313E-4</c:v>
                </c:pt>
                <c:pt idx="27">
                  <c:v>-1.0354001060477458E-3</c:v>
                </c:pt>
                <c:pt idx="28">
                  <c:v>-1.1810978321591392E-3</c:v>
                </c:pt>
                <c:pt idx="29">
                  <c:v>-1.9579681684263051E-3</c:v>
                </c:pt>
                <c:pt idx="30">
                  <c:v>-2.3750339387333952E-3</c:v>
                </c:pt>
                <c:pt idx="31">
                  <c:v>-1.8976318533532321E-3</c:v>
                </c:pt>
                <c:pt idx="32">
                  <c:v>-2.0238318029441871E-3</c:v>
                </c:pt>
                <c:pt idx="33">
                  <c:v>-1.9876560400007293E-3</c:v>
                </c:pt>
                <c:pt idx="34">
                  <c:v>-3.3784680854296312E-3</c:v>
                </c:pt>
                <c:pt idx="35">
                  <c:v>-3.8207019824767485E-3</c:v>
                </c:pt>
                <c:pt idx="36">
                  <c:v>-3.0629360480816104E-3</c:v>
                </c:pt>
                <c:pt idx="37">
                  <c:v>-4.0022337780101225E-3</c:v>
                </c:pt>
                <c:pt idx="38">
                  <c:v>-3.6789359292015433E-3</c:v>
                </c:pt>
                <c:pt idx="39">
                  <c:v>-3.1848318903939798E-3</c:v>
                </c:pt>
                <c:pt idx="40">
                  <c:v>-3.7758339240099303E-3</c:v>
                </c:pt>
                <c:pt idx="41">
                  <c:v>-3.2489338263985701E-3</c:v>
                </c:pt>
                <c:pt idx="42">
                  <c:v>-3.3920341811608523E-3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1.3999999999999999E-4</c:v>
                  </c:pt>
                  <c:pt idx="2">
                    <c:v>1.6000000000000001E-4</c:v>
                  </c:pt>
                  <c:pt idx="3">
                    <c:v>8.0000000000000007E-5</c:v>
                  </c:pt>
                  <c:pt idx="4">
                    <c:v>3.8000000000000002E-4</c:v>
                  </c:pt>
                  <c:pt idx="5">
                    <c:v>2.9999999999999997E-4</c:v>
                  </c:pt>
                  <c:pt idx="6">
                    <c:v>1.9000000000000001E-4</c:v>
                  </c:pt>
                  <c:pt idx="7">
                    <c:v>1.2999999999999999E-4</c:v>
                  </c:pt>
                  <c:pt idx="8">
                    <c:v>2.2000000000000001E-4</c:v>
                  </c:pt>
                  <c:pt idx="9">
                    <c:v>1.3999999999999999E-4</c:v>
                  </c:pt>
                  <c:pt idx="10">
                    <c:v>1.6000000000000001E-4</c:v>
                  </c:pt>
                  <c:pt idx="11">
                    <c:v>1E-4</c:v>
                  </c:pt>
                  <c:pt idx="12">
                    <c:v>3.6999999999999999E-4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2.7999999999999998E-4</c:v>
                  </c:pt>
                  <c:pt idx="16">
                    <c:v>1.7000000000000001E-4</c:v>
                  </c:pt>
                  <c:pt idx="17">
                    <c:v>2.1000000000000001E-4</c:v>
                  </c:pt>
                  <c:pt idx="18">
                    <c:v>2.4000000000000001E-4</c:v>
                  </c:pt>
                  <c:pt idx="19">
                    <c:v>1.2E-4</c:v>
                  </c:pt>
                  <c:pt idx="20">
                    <c:v>1.7000000000000001E-4</c:v>
                  </c:pt>
                  <c:pt idx="21">
                    <c:v>3.3E-4</c:v>
                  </c:pt>
                  <c:pt idx="22">
                    <c:v>1.8000000000000001E-4</c:v>
                  </c:pt>
                  <c:pt idx="23">
                    <c:v>2.5999999999999998E-4</c:v>
                  </c:pt>
                  <c:pt idx="24">
                    <c:v>1.1E-4</c:v>
                  </c:pt>
                  <c:pt idx="25">
                    <c:v>1.2999999999999999E-4</c:v>
                  </c:pt>
                  <c:pt idx="26">
                    <c:v>2.9E-4</c:v>
                  </c:pt>
                  <c:pt idx="27">
                    <c:v>1.6000000000000001E-4</c:v>
                  </c:pt>
                  <c:pt idx="28">
                    <c:v>2.2000000000000001E-4</c:v>
                  </c:pt>
                  <c:pt idx="29">
                    <c:v>1.7000000000000001E-4</c:v>
                  </c:pt>
                  <c:pt idx="30">
                    <c:v>1.2E-4</c:v>
                  </c:pt>
                  <c:pt idx="31">
                    <c:v>4.0000000000000003E-5</c:v>
                  </c:pt>
                  <c:pt idx="32">
                    <c:v>3.1E-4</c:v>
                  </c:pt>
                  <c:pt idx="33">
                    <c:v>2.5000000000000001E-4</c:v>
                  </c:pt>
                  <c:pt idx="34">
                    <c:v>1.8000000000000001E-4</c:v>
                  </c:pt>
                  <c:pt idx="35">
                    <c:v>2.7E-4</c:v>
                  </c:pt>
                  <c:pt idx="36">
                    <c:v>1.3999999999999999E-4</c:v>
                  </c:pt>
                  <c:pt idx="37">
                    <c:v>1.4999999999999999E-4</c:v>
                  </c:pt>
                  <c:pt idx="38">
                    <c:v>1.1E-4</c:v>
                  </c:pt>
                  <c:pt idx="39">
                    <c:v>1.4999999999999999E-4</c:v>
                  </c:pt>
                  <c:pt idx="40">
                    <c:v>2.1000000000000001E-4</c:v>
                  </c:pt>
                  <c:pt idx="41">
                    <c:v>2.5000000000000001E-4</c:v>
                  </c:pt>
                  <c:pt idx="4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1.8941476482665332E-3</c:v>
                </c:pt>
                <c:pt idx="1">
                  <c:v>9.5217476666480095E-4</c:v>
                </c:pt>
                <c:pt idx="2">
                  <c:v>9.3989418007028706E-4</c:v>
                </c:pt>
                <c:pt idx="3">
                  <c:v>9.3669430891537848E-4</c:v>
                </c:pt>
                <c:pt idx="4">
                  <c:v>3.0502244633559029E-4</c:v>
                </c:pt>
                <c:pt idx="5">
                  <c:v>2.541704398738001E-4</c:v>
                </c:pt>
                <c:pt idx="6">
                  <c:v>2.524407797900659E-4</c:v>
                </c:pt>
                <c:pt idx="7">
                  <c:v>8.5701547718073463E-5</c:v>
                </c:pt>
                <c:pt idx="8">
                  <c:v>4.0557419532606664E-5</c:v>
                </c:pt>
                <c:pt idx="9">
                  <c:v>-1.4157578728462151E-4</c:v>
                </c:pt>
                <c:pt idx="10">
                  <c:v>-1.465053185232643E-4</c:v>
                </c:pt>
                <c:pt idx="11">
                  <c:v>-1.4711069955257124E-4</c:v>
                </c:pt>
                <c:pt idx="12">
                  <c:v>-3.7257189146734497E-4</c:v>
                </c:pt>
                <c:pt idx="13">
                  <c:v>-3.8182557291532404E-4</c:v>
                </c:pt>
                <c:pt idx="14">
                  <c:v>-3.9540340457263853E-4</c:v>
                </c:pt>
                <c:pt idx="15">
                  <c:v>-5.7511508727263873E-4</c:v>
                </c:pt>
                <c:pt idx="16">
                  <c:v>-6.2709137278885618E-4</c:v>
                </c:pt>
                <c:pt idx="17">
                  <c:v>-8.0671657248466912E-4</c:v>
                </c:pt>
                <c:pt idx="18">
                  <c:v>-8.086191985767772E-4</c:v>
                </c:pt>
                <c:pt idx="19">
                  <c:v>-1.027853614190107E-3</c:v>
                </c:pt>
                <c:pt idx="20">
                  <c:v>-1.0390099217301937E-3</c:v>
                </c:pt>
                <c:pt idx="21">
                  <c:v>-1.254525568163495E-3</c:v>
                </c:pt>
                <c:pt idx="22">
                  <c:v>-1.2588497183728309E-3</c:v>
                </c:pt>
                <c:pt idx="23">
                  <c:v>-1.5053262803049773E-3</c:v>
                </c:pt>
                <c:pt idx="24">
                  <c:v>-1.5208067380543995E-3</c:v>
                </c:pt>
                <c:pt idx="25">
                  <c:v>-1.5220175001130138E-3</c:v>
                </c:pt>
                <c:pt idx="26">
                  <c:v>-1.7115882452902996E-3</c:v>
                </c:pt>
                <c:pt idx="27">
                  <c:v>-1.7121936263196065E-3</c:v>
                </c:pt>
                <c:pt idx="28">
                  <c:v>-1.7276740840690291E-3</c:v>
                </c:pt>
                <c:pt idx="29">
                  <c:v>-1.9339360490543513E-3</c:v>
                </c:pt>
                <c:pt idx="30">
                  <c:v>-1.9463031186530519E-3</c:v>
                </c:pt>
                <c:pt idx="31">
                  <c:v>-1.9574594261931389E-3</c:v>
                </c:pt>
                <c:pt idx="32">
                  <c:v>-1.9661077266118106E-3</c:v>
                </c:pt>
                <c:pt idx="33">
                  <c:v>-2.0484395465975667E-3</c:v>
                </c:pt>
                <c:pt idx="34">
                  <c:v>-2.1717643105678263E-3</c:v>
                </c:pt>
                <c:pt idx="35">
                  <c:v>-2.1723696915971332E-3</c:v>
                </c:pt>
                <c:pt idx="36">
                  <c:v>-2.1729750726264402E-3</c:v>
                </c:pt>
                <c:pt idx="37">
                  <c:v>-2.4306079420986729E-3</c:v>
                </c:pt>
                <c:pt idx="38">
                  <c:v>-2.4324240851865938E-3</c:v>
                </c:pt>
                <c:pt idx="39">
                  <c:v>-2.4417642496387592E-3</c:v>
                </c:pt>
                <c:pt idx="40">
                  <c:v>-2.6727603538214831E-3</c:v>
                </c:pt>
                <c:pt idx="41">
                  <c:v>-2.6770845040308194E-3</c:v>
                </c:pt>
                <c:pt idx="42">
                  <c:v>-2.6814086542401548E-3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10892</c:v>
                </c:pt>
                <c:pt idx="2">
                  <c:v>11034</c:v>
                </c:pt>
                <c:pt idx="3">
                  <c:v>11071</c:v>
                </c:pt>
                <c:pt idx="4">
                  <c:v>18375</c:v>
                </c:pt>
                <c:pt idx="5">
                  <c:v>18963</c:v>
                </c:pt>
                <c:pt idx="6">
                  <c:v>18983</c:v>
                </c:pt>
                <c:pt idx="7">
                  <c:v>20911</c:v>
                </c:pt>
                <c:pt idx="8">
                  <c:v>21433</c:v>
                </c:pt>
                <c:pt idx="9">
                  <c:v>23539</c:v>
                </c:pt>
                <c:pt idx="10">
                  <c:v>23596</c:v>
                </c:pt>
                <c:pt idx="11">
                  <c:v>23603</c:v>
                </c:pt>
                <c:pt idx="12">
                  <c:v>26210</c:v>
                </c:pt>
                <c:pt idx="13">
                  <c:v>26317</c:v>
                </c:pt>
                <c:pt idx="14">
                  <c:v>26474</c:v>
                </c:pt>
                <c:pt idx="15">
                  <c:v>28552</c:v>
                </c:pt>
                <c:pt idx="16">
                  <c:v>29153</c:v>
                </c:pt>
                <c:pt idx="17">
                  <c:v>31230</c:v>
                </c:pt>
                <c:pt idx="18">
                  <c:v>31252</c:v>
                </c:pt>
                <c:pt idx="19">
                  <c:v>33787</c:v>
                </c:pt>
                <c:pt idx="20">
                  <c:v>33916</c:v>
                </c:pt>
                <c:pt idx="21">
                  <c:v>36408</c:v>
                </c:pt>
                <c:pt idx="22">
                  <c:v>36458</c:v>
                </c:pt>
                <c:pt idx="23">
                  <c:v>39308</c:v>
                </c:pt>
                <c:pt idx="24">
                  <c:v>39487</c:v>
                </c:pt>
                <c:pt idx="25">
                  <c:v>39501</c:v>
                </c:pt>
                <c:pt idx="26">
                  <c:v>41693</c:v>
                </c:pt>
                <c:pt idx="27">
                  <c:v>41700</c:v>
                </c:pt>
                <c:pt idx="28">
                  <c:v>41879</c:v>
                </c:pt>
                <c:pt idx="29">
                  <c:v>44264</c:v>
                </c:pt>
                <c:pt idx="30">
                  <c:v>44407</c:v>
                </c:pt>
                <c:pt idx="31">
                  <c:v>44536</c:v>
                </c:pt>
                <c:pt idx="32">
                  <c:v>44636</c:v>
                </c:pt>
                <c:pt idx="33">
                  <c:v>45588</c:v>
                </c:pt>
                <c:pt idx="34">
                  <c:v>47014</c:v>
                </c:pt>
                <c:pt idx="35">
                  <c:v>47021</c:v>
                </c:pt>
                <c:pt idx="36">
                  <c:v>47028</c:v>
                </c:pt>
                <c:pt idx="37">
                  <c:v>50007</c:v>
                </c:pt>
                <c:pt idx="38">
                  <c:v>50028</c:v>
                </c:pt>
                <c:pt idx="39">
                  <c:v>50136</c:v>
                </c:pt>
                <c:pt idx="40">
                  <c:v>52807</c:v>
                </c:pt>
                <c:pt idx="41">
                  <c:v>52857</c:v>
                </c:pt>
                <c:pt idx="42">
                  <c:v>52907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52540.532200000001</v>
      </c>
      <c r="D7" s="38" t="s">
        <v>47</v>
      </c>
    </row>
    <row r="8" spans="1:15" x14ac:dyDescent="0.2">
      <c r="A8" t="s">
        <v>3</v>
      </c>
      <c r="C8" s="5">
        <v>0.13963746199999999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1.8941476482665332E-3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-8.648300418671798E-8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59928.328720625344</v>
      </c>
      <c r="E15" s="9" t="s">
        <v>30</v>
      </c>
      <c r="F15" s="24">
        <f ca="1">NOW()+15018.5+$C$5/24</f>
        <v>60162.790641435182</v>
      </c>
    </row>
    <row r="16" spans="1:15" x14ac:dyDescent="0.2">
      <c r="A16" s="11" t="s">
        <v>4</v>
      </c>
      <c r="B16" s="6"/>
      <c r="C16" s="12">
        <f ca="1">+C8+C12</f>
        <v>0.13963737551699582</v>
      </c>
      <c r="E16" s="9" t="s">
        <v>35</v>
      </c>
      <c r="F16" s="10">
        <f ca="1">ROUND(2*(F15-$C$7)/$C$8,0)/2+F14</f>
        <v>54587</v>
      </c>
    </row>
    <row r="17" spans="1:21" ht="13.5" thickBot="1" x14ac:dyDescent="0.25">
      <c r="A17" s="9" t="s">
        <v>27</v>
      </c>
      <c r="B17" s="6"/>
      <c r="C17" s="6">
        <f>COUNT(C21:C2191)</f>
        <v>43</v>
      </c>
      <c r="E17" s="9" t="s">
        <v>36</v>
      </c>
      <c r="F17" s="18">
        <f ca="1">ROUND(2*(F15-$C$15)/$C$16,0)/2+F14</f>
        <v>1680</v>
      </c>
    </row>
    <row r="18" spans="1:21" ht="14.25" thickTop="1" thickBot="1" x14ac:dyDescent="0.25">
      <c r="A18" s="11" t="s">
        <v>5</v>
      </c>
      <c r="B18" s="6"/>
      <c r="C18" s="14">
        <f ca="1">+C15</f>
        <v>59928.328720625344</v>
      </c>
      <c r="D18" s="15">
        <f ca="1">+C16</f>
        <v>0.13963737551699582</v>
      </c>
      <c r="E18" s="9" t="s">
        <v>31</v>
      </c>
      <c r="F18" s="13">
        <f ca="1">+$C$15+$C$16*F17-15018.5-$C$5/24</f>
        <v>45144.815344827235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52540.532200000001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1.8941476482665332E-3</v>
      </c>
      <c r="Q21" s="43">
        <f>+C21-15018.5</f>
        <v>37522.032200000001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54061.463320000097</v>
      </c>
      <c r="D22" s="45">
        <v>1.3999999999999999E-4</v>
      </c>
      <c r="E22" s="39">
        <f t="shared" ref="E22:E63" si="0">+(C22-C$7)/C$8</f>
        <v>10891.999168533268</v>
      </c>
      <c r="F22" s="39">
        <f t="shared" ref="F22:F63" si="1">ROUND(2*E22,0)/2</f>
        <v>10892</v>
      </c>
      <c r="G22" s="39">
        <f t="shared" ref="G22:G63" si="2">+C22-(C$7+F22*C$8)</f>
        <v>-1.1610390356509015E-4</v>
      </c>
      <c r="I22" s="39">
        <f t="shared" ref="I22:I63" si="3">+G22</f>
        <v>-1.1610390356509015E-4</v>
      </c>
      <c r="O22" s="39">
        <f t="shared" ref="O22:O63" ca="1" si="4">+C$11+C$12*$F22</f>
        <v>9.5217476666480095E-4</v>
      </c>
      <c r="Q22" s="43">
        <f t="shared" ref="Q22:Q63" si="5">+C22-15018.5</f>
        <v>39042.963320000097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54081.292189999949</v>
      </c>
      <c r="D23" s="45">
        <v>1.6000000000000001E-4</v>
      </c>
      <c r="E23" s="39">
        <f t="shared" si="0"/>
        <v>11034.001677858825</v>
      </c>
      <c r="F23" s="39">
        <f t="shared" si="1"/>
        <v>11034</v>
      </c>
      <c r="G23" s="39">
        <f t="shared" si="2"/>
        <v>2.3429194698110223E-4</v>
      </c>
      <c r="I23" s="39">
        <f t="shared" si="3"/>
        <v>2.3429194698110223E-4</v>
      </c>
      <c r="O23" s="39">
        <f t="shared" ca="1" si="4"/>
        <v>9.3989418007028706E-4</v>
      </c>
      <c r="Q23" s="43">
        <f t="shared" si="5"/>
        <v>39062.792189999949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54086.45848000003</v>
      </c>
      <c r="D24" s="45">
        <v>8.0000000000000007E-5</v>
      </c>
      <c r="E24" s="39">
        <f t="shared" si="0"/>
        <v>11070.99955741124</v>
      </c>
      <c r="F24" s="39">
        <f t="shared" si="1"/>
        <v>11071</v>
      </c>
      <c r="G24" s="39">
        <f t="shared" si="2"/>
        <v>-6.1801969422958791E-5</v>
      </c>
      <c r="I24" s="39">
        <f t="shared" si="3"/>
        <v>-6.1801969422958791E-5</v>
      </c>
      <c r="O24" s="39">
        <f t="shared" ca="1" si="4"/>
        <v>9.3669430891537848E-4</v>
      </c>
      <c r="Q24" s="43">
        <f t="shared" si="5"/>
        <v>39067.95848000003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55106.370360000059</v>
      </c>
      <c r="D25" s="45">
        <v>3.8000000000000002E-4</v>
      </c>
      <c r="E25" s="39">
        <f t="shared" si="0"/>
        <v>18374.998537284053</v>
      </c>
      <c r="F25" s="39">
        <f t="shared" si="1"/>
        <v>18375</v>
      </c>
      <c r="G25" s="39">
        <f t="shared" si="2"/>
        <v>-2.0424993999768049E-4</v>
      </c>
      <c r="I25" s="39">
        <f t="shared" si="3"/>
        <v>-2.0424993999768049E-4</v>
      </c>
      <c r="O25" s="39">
        <f t="shared" ca="1" si="4"/>
        <v>3.0502244633559029E-4</v>
      </c>
      <c r="Q25" s="43">
        <f t="shared" si="5"/>
        <v>40087.870360000059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55188.477289999835</v>
      </c>
      <c r="D26" s="45">
        <v>2.9999999999999997E-4</v>
      </c>
      <c r="E26" s="39">
        <f t="shared" si="0"/>
        <v>18962.999270208977</v>
      </c>
      <c r="F26" s="39">
        <f t="shared" si="1"/>
        <v>18963</v>
      </c>
      <c r="G26" s="39">
        <f t="shared" si="2"/>
        <v>-1.0190616740146652E-4</v>
      </c>
      <c r="I26" s="39">
        <f t="shared" si="3"/>
        <v>-1.0190616740146652E-4</v>
      </c>
      <c r="O26" s="39">
        <f t="shared" ca="1" si="4"/>
        <v>2.541704398738001E-4</v>
      </c>
      <c r="Q26" s="43">
        <f t="shared" si="5"/>
        <v>40169.977289999835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55191.270070000086</v>
      </c>
      <c r="D27" s="45">
        <v>1.9000000000000001E-4</v>
      </c>
      <c r="E27" s="39">
        <f t="shared" si="0"/>
        <v>18982.999490495498</v>
      </c>
      <c r="F27" s="39">
        <f t="shared" si="1"/>
        <v>18983</v>
      </c>
      <c r="G27" s="39">
        <f t="shared" si="2"/>
        <v>-7.1145914262160659E-5</v>
      </c>
      <c r="I27" s="39">
        <f t="shared" si="3"/>
        <v>-7.1145914262160659E-5</v>
      </c>
      <c r="O27" s="39">
        <f t="shared" ca="1" si="4"/>
        <v>2.524407797900659E-4</v>
      </c>
      <c r="Q27" s="43">
        <f t="shared" si="5"/>
        <v>40172.770070000086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55460.490989999846</v>
      </c>
      <c r="D28" s="45">
        <v>1.2999999999999999E-4</v>
      </c>
      <c r="E28" s="39">
        <f t="shared" si="0"/>
        <v>20910.998726114376</v>
      </c>
      <c r="F28" s="39">
        <f t="shared" si="1"/>
        <v>20911</v>
      </c>
      <c r="G28" s="39">
        <f t="shared" si="2"/>
        <v>-1.778821533662267E-4</v>
      </c>
      <c r="I28" s="39">
        <f t="shared" si="3"/>
        <v>-1.778821533662267E-4</v>
      </c>
      <c r="O28" s="39">
        <f t="shared" ca="1" si="4"/>
        <v>8.5701547718073463E-5</v>
      </c>
      <c r="Q28" s="43">
        <f t="shared" si="5"/>
        <v>40441.990989999846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55533.382060000207</v>
      </c>
      <c r="D29" s="45">
        <v>2.2000000000000001E-4</v>
      </c>
      <c r="E29" s="39">
        <f t="shared" si="0"/>
        <v>21433.000980784127</v>
      </c>
      <c r="F29" s="39">
        <f t="shared" si="1"/>
        <v>21433</v>
      </c>
      <c r="G29" s="39">
        <f t="shared" si="2"/>
        <v>1.369542078464292E-4</v>
      </c>
      <c r="I29" s="39">
        <f t="shared" si="3"/>
        <v>1.369542078464292E-4</v>
      </c>
      <c r="O29" s="39">
        <f t="shared" ca="1" si="4"/>
        <v>4.0557419532606664E-5</v>
      </c>
      <c r="Q29" s="43">
        <f t="shared" si="5"/>
        <v>40514.882060000207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55827.458600000013</v>
      </c>
      <c r="D30" s="45">
        <v>1.3999999999999999E-4</v>
      </c>
      <c r="E30" s="39">
        <f t="shared" si="0"/>
        <v>23539.001303246339</v>
      </c>
      <c r="F30" s="39">
        <f t="shared" si="1"/>
        <v>23539</v>
      </c>
      <c r="G30" s="39">
        <f t="shared" si="2"/>
        <v>1.8198200996266678E-4</v>
      </c>
      <c r="I30" s="39">
        <f t="shared" si="3"/>
        <v>1.8198200996266678E-4</v>
      </c>
      <c r="O30" s="39">
        <f t="shared" ca="1" si="4"/>
        <v>-1.4157578728462151E-4</v>
      </c>
      <c r="Q30" s="43">
        <f t="shared" si="5"/>
        <v>40808.958600000013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55835.417760000098</v>
      </c>
      <c r="D31" s="45">
        <v>1.6000000000000001E-4</v>
      </c>
      <c r="E31" s="39">
        <f t="shared" si="0"/>
        <v>23596.000047609698</v>
      </c>
      <c r="F31" s="39">
        <f t="shared" si="1"/>
        <v>23596</v>
      </c>
      <c r="G31" s="39">
        <f t="shared" si="2"/>
        <v>6.6481006797403097E-6</v>
      </c>
      <c r="I31" s="39">
        <f t="shared" si="3"/>
        <v>6.6481006797403097E-6</v>
      </c>
      <c r="O31" s="39">
        <f t="shared" ca="1" si="4"/>
        <v>-1.465053185232643E-4</v>
      </c>
      <c r="Q31" s="43">
        <f t="shared" si="5"/>
        <v>40816.917760000098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55836.395179999992</v>
      </c>
      <c r="D32" s="45">
        <v>1E-4</v>
      </c>
      <c r="E32" s="39">
        <f t="shared" si="0"/>
        <v>23602.999745154284</v>
      </c>
      <c r="F32" s="39">
        <f t="shared" si="1"/>
        <v>23603</v>
      </c>
      <c r="G32" s="39">
        <f t="shared" si="2"/>
        <v>-3.5586010199040174E-5</v>
      </c>
      <c r="I32" s="39">
        <f t="shared" si="3"/>
        <v>-3.5586010199040174E-5</v>
      </c>
      <c r="O32" s="39">
        <f t="shared" ca="1" si="4"/>
        <v>-1.4711069955257124E-4</v>
      </c>
      <c r="Q32" s="43">
        <f t="shared" si="5"/>
        <v>40817.895179999992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56200.430099999998</v>
      </c>
      <c r="D33" s="45">
        <v>3.6999999999999999E-4</v>
      </c>
      <c r="E33" s="39">
        <f t="shared" si="0"/>
        <v>26210.000150246189</v>
      </c>
      <c r="F33" s="39">
        <f t="shared" si="1"/>
        <v>26210</v>
      </c>
      <c r="G33" s="39">
        <f t="shared" si="2"/>
        <v>2.0979998225811869E-5</v>
      </c>
      <c r="I33" s="39">
        <f t="shared" si="3"/>
        <v>2.0979998225811869E-5</v>
      </c>
      <c r="O33" s="39">
        <f t="shared" ca="1" si="4"/>
        <v>-3.7257189146734497E-4</v>
      </c>
      <c r="Q33" s="43">
        <f t="shared" si="5"/>
        <v>41181.930099999998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56215.371780000161</v>
      </c>
      <c r="D34" s="45">
        <v>1.9000000000000001E-4</v>
      </c>
      <c r="E34" s="39">
        <f t="shared" si="0"/>
        <v>26317.003527321056</v>
      </c>
      <c r="F34" s="39">
        <f t="shared" si="1"/>
        <v>26317</v>
      </c>
      <c r="G34" s="39">
        <f t="shared" si="2"/>
        <v>4.9254616169491783E-4</v>
      </c>
      <c r="I34" s="39">
        <f t="shared" si="3"/>
        <v>4.9254616169491783E-4</v>
      </c>
      <c r="O34" s="39">
        <f t="shared" ca="1" si="4"/>
        <v>-3.8182557291532404E-4</v>
      </c>
      <c r="Q34" s="43">
        <f t="shared" si="5"/>
        <v>41196.871780000161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56237.294590000063</v>
      </c>
      <c r="D35" s="45">
        <v>2.2000000000000001E-4</v>
      </c>
      <c r="E35" s="39">
        <f t="shared" si="0"/>
        <v>26474.001582756224</v>
      </c>
      <c r="F35" s="39">
        <f t="shared" si="1"/>
        <v>26474</v>
      </c>
      <c r="G35" s="39">
        <f t="shared" si="2"/>
        <v>2.2101205831859261E-4</v>
      </c>
      <c r="I35" s="39">
        <f t="shared" si="3"/>
        <v>2.2101205831859261E-4</v>
      </c>
      <c r="O35" s="39">
        <f t="shared" ca="1" si="4"/>
        <v>-3.9540340457263853E-4</v>
      </c>
      <c r="Q35" s="43">
        <f t="shared" si="5"/>
        <v>41218.794590000063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56527.46137000015</v>
      </c>
      <c r="D36" s="45">
        <v>2.7999999999999998E-4</v>
      </c>
      <c r="E36" s="39">
        <f t="shared" si="0"/>
        <v>28552.002542126902</v>
      </c>
      <c r="F36" s="39">
        <f t="shared" si="1"/>
        <v>28552</v>
      </c>
      <c r="G36" s="39">
        <f t="shared" si="2"/>
        <v>3.549761458998546E-4</v>
      </c>
      <c r="I36" s="39">
        <f t="shared" si="3"/>
        <v>3.549761458998546E-4</v>
      </c>
      <c r="O36" s="39">
        <f t="shared" ca="1" si="4"/>
        <v>-5.7511508727263873E-4</v>
      </c>
      <c r="Q36" s="43">
        <f t="shared" si="5"/>
        <v>41508.96137000015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56611.383349999785</v>
      </c>
      <c r="D37" s="45">
        <v>1.7000000000000001E-4</v>
      </c>
      <c r="E37" s="39">
        <f t="shared" si="0"/>
        <v>29153.001577755575</v>
      </c>
      <c r="F37" s="39">
        <f t="shared" si="1"/>
        <v>29153</v>
      </c>
      <c r="G37" s="39">
        <f t="shared" si="2"/>
        <v>2.2031378466635942E-4</v>
      </c>
      <c r="I37" s="39">
        <f t="shared" si="3"/>
        <v>2.2031378466635942E-4</v>
      </c>
      <c r="O37" s="39">
        <f t="shared" ca="1" si="4"/>
        <v>-6.2709137278885618E-4</v>
      </c>
      <c r="Q37" s="43">
        <f t="shared" si="5"/>
        <v>41592.883349999785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56901.410230000038</v>
      </c>
      <c r="D38" s="45">
        <v>2.1000000000000001E-4</v>
      </c>
      <c r="E38" s="39">
        <f t="shared" si="0"/>
        <v>31230.000656987282</v>
      </c>
      <c r="F38" s="39">
        <f t="shared" si="1"/>
        <v>31230</v>
      </c>
      <c r="G38" s="39">
        <f t="shared" si="2"/>
        <v>9.1740039351861924E-5</v>
      </c>
      <c r="I38" s="39">
        <f t="shared" si="3"/>
        <v>9.1740039351861924E-5</v>
      </c>
      <c r="O38" s="39">
        <f t="shared" ca="1" si="4"/>
        <v>-8.0671657248466912E-4</v>
      </c>
      <c r="Q38" s="43">
        <f t="shared" si="5"/>
        <v>41882.910230000038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56904.482400000095</v>
      </c>
      <c r="D39" s="45">
        <v>2.4000000000000001E-4</v>
      </c>
      <c r="E39" s="39">
        <f t="shared" si="0"/>
        <v>31252.001701377918</v>
      </c>
      <c r="F39" s="39">
        <f t="shared" si="1"/>
        <v>31252</v>
      </c>
      <c r="G39" s="39">
        <f t="shared" si="2"/>
        <v>2.375760959694162E-4</v>
      </c>
      <c r="I39" s="39">
        <f t="shared" si="3"/>
        <v>2.375760959694162E-4</v>
      </c>
      <c r="O39" s="39">
        <f t="shared" ca="1" si="4"/>
        <v>-8.086191985767772E-4</v>
      </c>
      <c r="Q39" s="43">
        <f t="shared" si="5"/>
        <v>41885.982400000095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57258.463229999878</v>
      </c>
      <c r="D40" s="45">
        <v>1.2E-4</v>
      </c>
      <c r="E40" s="39">
        <f t="shared" si="0"/>
        <v>33787.000726208244</v>
      </c>
      <c r="F40" s="39">
        <f t="shared" si="1"/>
        <v>33787</v>
      </c>
      <c r="G40" s="39">
        <f t="shared" si="2"/>
        <v>1.0140587983187288E-4</v>
      </c>
      <c r="I40" s="39">
        <f t="shared" si="3"/>
        <v>1.0140587983187288E-4</v>
      </c>
      <c r="O40" s="39">
        <f t="shared" ca="1" si="4"/>
        <v>-1.027853614190107E-3</v>
      </c>
      <c r="Q40" s="43">
        <f t="shared" si="5"/>
        <v>42239.963229999878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57276.476300000213</v>
      </c>
      <c r="D41" s="45">
        <v>1.7000000000000001E-4</v>
      </c>
      <c r="E41" s="39">
        <f t="shared" si="0"/>
        <v>33915.999561781005</v>
      </c>
      <c r="F41" s="39">
        <f t="shared" si="1"/>
        <v>33916</v>
      </c>
      <c r="G41" s="39">
        <f t="shared" si="2"/>
        <v>-6.1191785789560527E-5</v>
      </c>
      <c r="I41" s="39">
        <f t="shared" si="3"/>
        <v>-6.1191785789560527E-5</v>
      </c>
      <c r="O41" s="39">
        <f t="shared" ca="1" si="4"/>
        <v>-1.0390099217301937E-3</v>
      </c>
      <c r="Q41" s="43">
        <f t="shared" si="5"/>
        <v>42257.976300000213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57624.452550000045</v>
      </c>
      <c r="D42" s="45">
        <v>3.3E-4</v>
      </c>
      <c r="E42" s="39">
        <f t="shared" si="0"/>
        <v>36407.997375375133</v>
      </c>
      <c r="F42" s="39">
        <f t="shared" si="1"/>
        <v>36408</v>
      </c>
      <c r="G42" s="39">
        <f t="shared" si="2"/>
        <v>-3.6649595858762041E-4</v>
      </c>
      <c r="I42" s="39">
        <f t="shared" si="3"/>
        <v>-3.6649595858762041E-4</v>
      </c>
      <c r="O42" s="39">
        <f t="shared" ca="1" si="4"/>
        <v>-1.254525568163495E-3</v>
      </c>
      <c r="Q42" s="43">
        <f t="shared" si="5"/>
        <v>42605.952550000045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57631.434479999822</v>
      </c>
      <c r="D43" s="45">
        <v>1.8000000000000001E-4</v>
      </c>
      <c r="E43" s="39">
        <f t="shared" si="0"/>
        <v>36457.997782857303</v>
      </c>
      <c r="F43" s="39">
        <f t="shared" si="1"/>
        <v>36458</v>
      </c>
      <c r="G43" s="39">
        <f t="shared" si="2"/>
        <v>-3.0959618015913293E-4</v>
      </c>
      <c r="I43" s="39">
        <f t="shared" si="3"/>
        <v>-3.0959618015913293E-4</v>
      </c>
      <c r="O43" s="39">
        <f t="shared" ca="1" si="4"/>
        <v>-1.2588497183728309E-3</v>
      </c>
      <c r="Q43" s="43">
        <f t="shared" si="5"/>
        <v>42612.934479999822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58029.401229999959</v>
      </c>
      <c r="D44" s="45">
        <v>2.5999999999999998E-4</v>
      </c>
      <c r="E44" s="39">
        <f t="shared" si="0"/>
        <v>39307.997663262875</v>
      </c>
      <c r="F44" s="39">
        <f t="shared" si="1"/>
        <v>39308</v>
      </c>
      <c r="G44" s="39">
        <f t="shared" si="2"/>
        <v>-3.2629603811074048E-4</v>
      </c>
      <c r="I44" s="39">
        <f t="shared" si="3"/>
        <v>-3.2629603811074048E-4</v>
      </c>
      <c r="O44" s="39">
        <f t="shared" ca="1" si="4"/>
        <v>-1.5053262803049773E-3</v>
      </c>
      <c r="Q44" s="43">
        <f t="shared" si="5"/>
        <v>43010.901229999959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58054.396499999799</v>
      </c>
      <c r="D45" s="45">
        <v>1.1E-4</v>
      </c>
      <c r="E45" s="39">
        <f t="shared" si="0"/>
        <v>39486.998839894397</v>
      </c>
      <c r="F45" s="39">
        <f t="shared" si="1"/>
        <v>39487</v>
      </c>
      <c r="G45" s="39">
        <f t="shared" si="2"/>
        <v>-1.6199420497287065E-4</v>
      </c>
      <c r="I45" s="39">
        <f t="shared" si="3"/>
        <v>-1.6199420497287065E-4</v>
      </c>
      <c r="O45" s="39">
        <f t="shared" ca="1" si="4"/>
        <v>-1.5208067380543995E-3</v>
      </c>
      <c r="Q45" s="43">
        <f t="shared" si="5"/>
        <v>43035.896499999799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58056.351429999806</v>
      </c>
      <c r="D46" s="45">
        <v>1.2999999999999999E-4</v>
      </c>
      <c r="E46" s="39">
        <f t="shared" si="0"/>
        <v>39500.998879511324</v>
      </c>
      <c r="F46" s="39">
        <f t="shared" si="1"/>
        <v>39501</v>
      </c>
      <c r="G46" s="39">
        <f t="shared" si="2"/>
        <v>-1.5646219253540039E-4</v>
      </c>
      <c r="I46" s="39">
        <f t="shared" si="3"/>
        <v>-1.5646219253540039E-4</v>
      </c>
      <c r="O46" s="39">
        <f t="shared" ca="1" si="4"/>
        <v>-1.5220175001130138E-3</v>
      </c>
      <c r="Q46" s="43">
        <f t="shared" si="5"/>
        <v>43037.851429999806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58362.436029999983</v>
      </c>
      <c r="D47" s="45">
        <v>2.9E-4</v>
      </c>
      <c r="E47" s="39">
        <f t="shared" si="0"/>
        <v>41692.99374690713</v>
      </c>
      <c r="F47" s="39">
        <f t="shared" si="1"/>
        <v>41693</v>
      </c>
      <c r="G47" s="39">
        <f t="shared" si="2"/>
        <v>-8.7316602002829313E-4</v>
      </c>
      <c r="I47" s="39">
        <f t="shared" si="3"/>
        <v>-8.7316602002829313E-4</v>
      </c>
      <c r="O47" s="39">
        <f t="shared" ca="1" si="4"/>
        <v>-1.7115882452902996E-3</v>
      </c>
      <c r="Q47" s="43">
        <f t="shared" si="5"/>
        <v>43343.936029999983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58363.413329999894</v>
      </c>
      <c r="D48" s="45">
        <v>1.6000000000000001E-4</v>
      </c>
      <c r="E48" s="39">
        <f t="shared" si="0"/>
        <v>41699.992585083601</v>
      </c>
      <c r="F48" s="39">
        <f t="shared" si="1"/>
        <v>41700</v>
      </c>
      <c r="G48" s="39">
        <f t="shared" si="2"/>
        <v>-1.0354001060477458E-3</v>
      </c>
      <c r="I48" s="39">
        <f t="shared" si="3"/>
        <v>-1.0354001060477458E-3</v>
      </c>
      <c r="O48" s="39">
        <f t="shared" ca="1" si="4"/>
        <v>-1.7121936263196065E-3</v>
      </c>
      <c r="Q48" s="43">
        <f t="shared" si="5"/>
        <v>43344.913329999894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58388.408290000167</v>
      </c>
      <c r="D49" s="45">
        <v>2.2000000000000001E-4</v>
      </c>
      <c r="E49" s="39">
        <f t="shared" si="0"/>
        <v>41878.991541683601</v>
      </c>
      <c r="F49" s="39">
        <f t="shared" si="1"/>
        <v>41879</v>
      </c>
      <c r="G49" s="39">
        <f t="shared" si="2"/>
        <v>-1.1810978321591392E-3</v>
      </c>
      <c r="I49" s="39">
        <f t="shared" si="3"/>
        <v>-1.1810978321591392E-3</v>
      </c>
      <c r="O49" s="39">
        <f t="shared" ca="1" si="4"/>
        <v>-1.7276740840690291E-3</v>
      </c>
      <c r="Q49" s="43">
        <f t="shared" si="5"/>
        <v>43369.908290000167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58721.442859999835</v>
      </c>
      <c r="D50" s="45">
        <v>1.7000000000000001E-4</v>
      </c>
      <c r="E50" s="39">
        <f t="shared" si="0"/>
        <v>44263.985978202858</v>
      </c>
      <c r="F50" s="39">
        <f t="shared" si="1"/>
        <v>44264</v>
      </c>
      <c r="G50" s="39">
        <f t="shared" si="2"/>
        <v>-1.9579681684263051E-3</v>
      </c>
      <c r="I50" s="39">
        <f t="shared" si="3"/>
        <v>-1.9579681684263051E-3</v>
      </c>
      <c r="O50" s="39">
        <f t="shared" ca="1" si="4"/>
        <v>-1.9339360490543513E-3</v>
      </c>
      <c r="Q50" s="43">
        <f t="shared" si="5"/>
        <v>43702.942859999835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58741.410600000061</v>
      </c>
      <c r="D51" s="45">
        <v>1.2E-4</v>
      </c>
      <c r="E51" s="39">
        <f t="shared" si="0"/>
        <v>44406.982991427183</v>
      </c>
      <c r="F51" s="39">
        <f t="shared" si="1"/>
        <v>44407</v>
      </c>
      <c r="G51" s="39">
        <f t="shared" si="2"/>
        <v>-2.3750339387333952E-3</v>
      </c>
      <c r="I51" s="39">
        <f t="shared" si="3"/>
        <v>-2.3750339387333952E-3</v>
      </c>
      <c r="O51" s="39">
        <f t="shared" ca="1" si="4"/>
        <v>-1.9463031186530519E-3</v>
      </c>
      <c r="Q51" s="43">
        <f t="shared" si="5"/>
        <v>43722.910600000061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58759.424310000148</v>
      </c>
      <c r="D52" s="45">
        <v>4.0000000000000003E-5</v>
      </c>
      <c r="E52" s="39">
        <f t="shared" si="0"/>
        <v>44535.986410295445</v>
      </c>
      <c r="F52" s="39">
        <f t="shared" si="1"/>
        <v>44536</v>
      </c>
      <c r="G52" s="39">
        <f t="shared" si="2"/>
        <v>-1.8976318533532321E-3</v>
      </c>
      <c r="I52" s="39">
        <f t="shared" si="3"/>
        <v>-1.8976318533532321E-3</v>
      </c>
      <c r="O52" s="39">
        <f t="shared" ca="1" si="4"/>
        <v>-1.9574594261931389E-3</v>
      </c>
      <c r="Q52" s="43">
        <f t="shared" si="5"/>
        <v>43740.924310000148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58773.387930000201</v>
      </c>
      <c r="D53" s="45">
        <v>3.1E-4</v>
      </c>
      <c r="E53" s="39">
        <f t="shared" si="0"/>
        <v>44635.985506526893</v>
      </c>
      <c r="F53" s="39">
        <f t="shared" si="1"/>
        <v>44636</v>
      </c>
      <c r="G53" s="39">
        <f t="shared" si="2"/>
        <v>-2.0238318029441871E-3</v>
      </c>
      <c r="I53" s="39">
        <f t="shared" si="3"/>
        <v>-2.0238318029441871E-3</v>
      </c>
      <c r="O53" s="39">
        <f t="shared" ca="1" si="4"/>
        <v>-1.9661077266118106E-3</v>
      </c>
      <c r="Q53" s="43">
        <f t="shared" si="5"/>
        <v>43754.887930000201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58906.322829999961</v>
      </c>
      <c r="D54" s="45">
        <v>2.5000000000000001E-4</v>
      </c>
      <c r="E54" s="39">
        <f t="shared" si="0"/>
        <v>45587.985765596051</v>
      </c>
      <c r="F54" s="39">
        <f t="shared" si="1"/>
        <v>45588</v>
      </c>
      <c r="G54" s="39">
        <f t="shared" si="2"/>
        <v>-1.9876560400007293E-3</v>
      </c>
      <c r="I54" s="39">
        <f t="shared" si="3"/>
        <v>-1.9876560400007293E-3</v>
      </c>
      <c r="O54" s="39">
        <f t="shared" ca="1" si="4"/>
        <v>-2.0484395465975667E-3</v>
      </c>
      <c r="Q54" s="43">
        <f t="shared" si="5"/>
        <v>43887.822829999961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59105.444459999911</v>
      </c>
      <c r="D55" s="45">
        <v>1.8000000000000001E-4</v>
      </c>
      <c r="E55" s="39">
        <f t="shared" si="0"/>
        <v>47013.975805431859</v>
      </c>
      <c r="F55" s="39">
        <f t="shared" si="1"/>
        <v>47014</v>
      </c>
      <c r="G55" s="39">
        <f t="shared" si="2"/>
        <v>-3.3784680854296312E-3</v>
      </c>
      <c r="I55" s="39">
        <f t="shared" si="3"/>
        <v>-3.3784680854296312E-3</v>
      </c>
      <c r="O55" s="39">
        <f t="shared" ca="1" si="4"/>
        <v>-2.1717643105678263E-3</v>
      </c>
      <c r="Q55" s="43">
        <f t="shared" si="5"/>
        <v>44086.944459999911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59106.421480000019</v>
      </c>
      <c r="D56" s="45">
        <v>2.7E-4</v>
      </c>
      <c r="E56" s="39">
        <f t="shared" si="0"/>
        <v>47020.972638417174</v>
      </c>
      <c r="F56" s="39">
        <f t="shared" si="1"/>
        <v>47021</v>
      </c>
      <c r="G56" s="39">
        <f t="shared" si="2"/>
        <v>-3.8207019824767485E-3</v>
      </c>
      <c r="I56" s="39">
        <f t="shared" si="3"/>
        <v>-3.8207019824767485E-3</v>
      </c>
      <c r="O56" s="39">
        <f t="shared" ca="1" si="4"/>
        <v>-2.1723696915971332E-3</v>
      </c>
      <c r="Q56" s="43">
        <f t="shared" si="5"/>
        <v>44087.921480000019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59107.399699999951</v>
      </c>
      <c r="D57" s="45">
        <v>1.3999999999999999E-4</v>
      </c>
      <c r="E57" s="39">
        <f t="shared" si="0"/>
        <v>47027.97806508364</v>
      </c>
      <c r="F57" s="39">
        <f t="shared" si="1"/>
        <v>47028</v>
      </c>
      <c r="G57" s="39">
        <f t="shared" si="2"/>
        <v>-3.0629360480816104E-3</v>
      </c>
      <c r="I57" s="39">
        <f t="shared" si="3"/>
        <v>-3.0629360480816104E-3</v>
      </c>
      <c r="O57" s="39">
        <f t="shared" ca="1" si="4"/>
        <v>-2.1729750726264402E-3</v>
      </c>
      <c r="Q57" s="43">
        <f t="shared" si="5"/>
        <v>44088.899699999951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59523.378760000225</v>
      </c>
      <c r="D58" s="45">
        <v>1.4999999999999999E-4</v>
      </c>
      <c r="E58" s="39">
        <f t="shared" si="0"/>
        <v>50006.971338395022</v>
      </c>
      <c r="F58" s="39">
        <f t="shared" si="1"/>
        <v>50007</v>
      </c>
      <c r="G58" s="39">
        <f t="shared" si="2"/>
        <v>-4.0022337780101225E-3</v>
      </c>
      <c r="I58" s="39">
        <f t="shared" si="3"/>
        <v>-4.0022337780101225E-3</v>
      </c>
      <c r="O58" s="39">
        <f t="shared" ca="1" si="4"/>
        <v>-2.4306079420986729E-3</v>
      </c>
      <c r="Q58" s="43">
        <f t="shared" si="5"/>
        <v>44504.878760000225</v>
      </c>
    </row>
    <row r="59" spans="1:17" s="39" customFormat="1" ht="12" customHeight="1" x14ac:dyDescent="0.2">
      <c r="A59" s="40" t="s">
        <v>49</v>
      </c>
      <c r="B59" s="41" t="s">
        <v>48</v>
      </c>
      <c r="C59" s="44">
        <v>59526.311470000073</v>
      </c>
      <c r="D59" s="45">
        <v>1.1E-4</v>
      </c>
      <c r="E59" s="39">
        <f t="shared" si="0"/>
        <v>50027.973653660883</v>
      </c>
      <c r="F59" s="39">
        <f t="shared" si="1"/>
        <v>50028</v>
      </c>
      <c r="G59" s="39">
        <f t="shared" si="2"/>
        <v>-3.6789359292015433E-3</v>
      </c>
      <c r="I59" s="39">
        <f t="shared" si="3"/>
        <v>-3.6789359292015433E-3</v>
      </c>
      <c r="O59" s="39">
        <f t="shared" ca="1" si="4"/>
        <v>-2.4324240851865938E-3</v>
      </c>
      <c r="Q59" s="43">
        <f t="shared" si="5"/>
        <v>44507.811470000073</v>
      </c>
    </row>
    <row r="60" spans="1:17" s="39" customFormat="1" ht="12" customHeight="1" x14ac:dyDescent="0.2">
      <c r="A60" s="40" t="s">
        <v>49</v>
      </c>
      <c r="B60" s="41" t="s">
        <v>48</v>
      </c>
      <c r="C60" s="44">
        <v>59541.392810000107</v>
      </c>
      <c r="D60" s="45">
        <v>1.4999999999999999E-4</v>
      </c>
      <c r="E60" s="39">
        <f t="shared" si="0"/>
        <v>50135.977192138496</v>
      </c>
      <c r="F60" s="39">
        <f t="shared" si="1"/>
        <v>50136</v>
      </c>
      <c r="G60" s="39">
        <f t="shared" si="2"/>
        <v>-3.1848318903939798E-3</v>
      </c>
      <c r="I60" s="39">
        <f t="shared" si="3"/>
        <v>-3.1848318903939798E-3</v>
      </c>
      <c r="O60" s="39">
        <f t="shared" ca="1" si="4"/>
        <v>-2.4417642496387592E-3</v>
      </c>
      <c r="Q60" s="43">
        <f t="shared" si="5"/>
        <v>44522.892810000107</v>
      </c>
    </row>
    <row r="61" spans="1:17" s="39" customFormat="1" ht="12" customHeight="1" x14ac:dyDescent="0.2">
      <c r="A61" s="40" t="s">
        <v>49</v>
      </c>
      <c r="B61" s="41" t="s">
        <v>48</v>
      </c>
      <c r="C61" s="44">
        <v>59914.363880000077</v>
      </c>
      <c r="D61" s="45">
        <v>2.1000000000000001E-4</v>
      </c>
      <c r="E61" s="39">
        <f t="shared" si="0"/>
        <v>52806.97295973538</v>
      </c>
      <c r="F61" s="39">
        <f t="shared" si="1"/>
        <v>52807</v>
      </c>
      <c r="G61" s="39">
        <f t="shared" si="2"/>
        <v>-3.7758339240099303E-3</v>
      </c>
      <c r="I61" s="39">
        <f t="shared" si="3"/>
        <v>-3.7758339240099303E-3</v>
      </c>
      <c r="O61" s="39">
        <f t="shared" ca="1" si="4"/>
        <v>-2.6727603538214831E-3</v>
      </c>
      <c r="Q61" s="43">
        <f t="shared" si="5"/>
        <v>44895.863880000077</v>
      </c>
    </row>
    <row r="62" spans="1:17" s="39" customFormat="1" ht="12" customHeight="1" x14ac:dyDescent="0.2">
      <c r="A62" s="40" t="s">
        <v>49</v>
      </c>
      <c r="B62" s="41" t="s">
        <v>48</v>
      </c>
      <c r="C62" s="44">
        <v>59921.346280000173</v>
      </c>
      <c r="D62" s="45">
        <v>2.5000000000000001E-4</v>
      </c>
      <c r="E62" s="39">
        <f t="shared" si="0"/>
        <v>52856.976733078773</v>
      </c>
      <c r="F62" s="39">
        <f t="shared" si="1"/>
        <v>52857</v>
      </c>
      <c r="G62" s="39">
        <f t="shared" si="2"/>
        <v>-3.2489338263985701E-3</v>
      </c>
      <c r="I62" s="39">
        <f t="shared" si="3"/>
        <v>-3.2489338263985701E-3</v>
      </c>
      <c r="O62" s="39">
        <f t="shared" ca="1" si="4"/>
        <v>-2.6770845040308194E-3</v>
      </c>
      <c r="Q62" s="43">
        <f t="shared" si="5"/>
        <v>44902.846280000173</v>
      </c>
    </row>
    <row r="63" spans="1:17" s="39" customFormat="1" ht="12" customHeight="1" x14ac:dyDescent="0.2">
      <c r="A63" s="40" t="s">
        <v>49</v>
      </c>
      <c r="B63" s="41" t="s">
        <v>48</v>
      </c>
      <c r="C63" s="44">
        <v>59928.328009999823</v>
      </c>
      <c r="D63" s="45">
        <v>1.8000000000000001E-4</v>
      </c>
      <c r="E63" s="39">
        <f t="shared" si="0"/>
        <v>52906.975708279642</v>
      </c>
      <c r="F63" s="39">
        <f t="shared" si="1"/>
        <v>52907</v>
      </c>
      <c r="G63" s="39">
        <f t="shared" si="2"/>
        <v>-3.3920341811608523E-3</v>
      </c>
      <c r="I63" s="39">
        <f t="shared" si="3"/>
        <v>-3.3920341811608523E-3</v>
      </c>
      <c r="O63" s="39">
        <f t="shared" ca="1" si="4"/>
        <v>-2.6814086542401548E-3</v>
      </c>
      <c r="Q63" s="43">
        <f t="shared" si="5"/>
        <v>44909.828009999823</v>
      </c>
    </row>
    <row r="64" spans="1:17" s="39" customFormat="1" ht="12" customHeight="1" x14ac:dyDescent="0.2">
      <c r="C64" s="42"/>
      <c r="D64" s="42"/>
    </row>
    <row r="65" spans="3:4" s="39" customFormat="1" ht="12" customHeight="1" x14ac:dyDescent="0.2">
      <c r="C65" s="42"/>
      <c r="D65" s="42"/>
    </row>
    <row r="66" spans="3:4" s="39" customFormat="1" ht="12" customHeight="1" x14ac:dyDescent="0.2">
      <c r="C66" s="42"/>
      <c r="D66" s="42"/>
    </row>
    <row r="67" spans="3:4" s="39" customFormat="1" ht="12" customHeight="1" x14ac:dyDescent="0.2">
      <c r="C67" s="42"/>
      <c r="D67" s="42"/>
    </row>
    <row r="68" spans="3:4" s="39" customFormat="1" ht="12" customHeight="1" x14ac:dyDescent="0.2">
      <c r="C68" s="42"/>
      <c r="D68" s="42"/>
    </row>
    <row r="69" spans="3:4" s="39" customFormat="1" ht="12" customHeight="1" x14ac:dyDescent="0.2">
      <c r="C69" s="42"/>
      <c r="D69" s="42"/>
    </row>
    <row r="70" spans="3:4" s="39" customFormat="1" ht="12" customHeight="1" x14ac:dyDescent="0.2">
      <c r="C70" s="42"/>
      <c r="D70" s="42"/>
    </row>
    <row r="71" spans="3:4" s="39" customFormat="1" ht="12" customHeight="1" x14ac:dyDescent="0.2">
      <c r="C71" s="42"/>
      <c r="D71" s="42"/>
    </row>
    <row r="72" spans="3:4" s="39" customFormat="1" ht="12" customHeight="1" x14ac:dyDescent="0.2">
      <c r="C72" s="42"/>
      <c r="D72" s="42"/>
    </row>
    <row r="73" spans="3:4" s="39" customFormat="1" ht="12" customHeight="1" x14ac:dyDescent="0.2">
      <c r="C73" s="42"/>
      <c r="D73" s="42"/>
    </row>
    <row r="74" spans="3:4" s="39" customFormat="1" ht="12" customHeight="1" x14ac:dyDescent="0.2">
      <c r="C74" s="42"/>
      <c r="D74" s="42"/>
    </row>
    <row r="75" spans="3:4" s="39" customFormat="1" ht="12" customHeight="1" x14ac:dyDescent="0.2">
      <c r="C75" s="42"/>
      <c r="D75" s="42"/>
    </row>
    <row r="76" spans="3:4" s="39" customFormat="1" ht="12" customHeight="1" x14ac:dyDescent="0.2">
      <c r="C76" s="42"/>
      <c r="D76" s="42"/>
    </row>
    <row r="77" spans="3:4" s="39" customFormat="1" ht="12" customHeight="1" x14ac:dyDescent="0.2">
      <c r="C77" s="42"/>
      <c r="D77" s="42"/>
    </row>
    <row r="78" spans="3:4" s="39" customFormat="1" ht="12" customHeight="1" x14ac:dyDescent="0.2">
      <c r="C78" s="42"/>
      <c r="D78" s="42"/>
    </row>
    <row r="79" spans="3:4" s="39" customFormat="1" ht="12" customHeight="1" x14ac:dyDescent="0.2">
      <c r="C79" s="42"/>
      <c r="D79" s="42"/>
    </row>
    <row r="80" spans="3:4" s="39" customFormat="1" ht="12" customHeight="1" x14ac:dyDescent="0.2">
      <c r="C80" s="42"/>
      <c r="D80" s="42"/>
    </row>
    <row r="81" spans="3:4" s="39" customFormat="1" ht="12" customHeight="1" x14ac:dyDescent="0.2">
      <c r="C81" s="42"/>
      <c r="D81" s="42"/>
    </row>
    <row r="82" spans="3:4" s="39" customFormat="1" ht="12" customHeight="1" x14ac:dyDescent="0.2">
      <c r="C82" s="42"/>
      <c r="D82" s="42"/>
    </row>
    <row r="83" spans="3:4" s="39" customFormat="1" ht="12" customHeight="1" x14ac:dyDescent="0.2">
      <c r="C83" s="42"/>
      <c r="D83" s="42"/>
    </row>
    <row r="84" spans="3:4" s="39" customFormat="1" ht="12" customHeight="1" x14ac:dyDescent="0.2">
      <c r="C84" s="42"/>
      <c r="D84" s="42"/>
    </row>
    <row r="85" spans="3:4" s="39" customFormat="1" ht="12" customHeight="1" x14ac:dyDescent="0.2">
      <c r="C85" s="42"/>
      <c r="D85" s="42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2023-08-06T06:58:31Z</dcterms:modified>
</cp:coreProperties>
</file>