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327E627-30EF-4385-AFE9-4220914BA546}" xr6:coauthVersionLast="47" xr6:coauthVersionMax="47" xr10:uidLastSave="{00000000-0000-0000-0000-000000000000}"/>
  <bookViews>
    <workbookView xWindow="14400" yWindow="735" windowWidth="13590" windowHeight="1452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F22" i="1"/>
  <c r="U22" i="1"/>
  <c r="F25" i="1"/>
  <c r="G25" i="1"/>
  <c r="I25" i="1"/>
  <c r="F30" i="1"/>
  <c r="G30" i="1"/>
  <c r="K30" i="1"/>
  <c r="E26" i="1"/>
  <c r="F26" i="1"/>
  <c r="G26" i="1"/>
  <c r="I26" i="1"/>
  <c r="E27" i="1"/>
  <c r="F27" i="1"/>
  <c r="G27" i="1"/>
  <c r="I27" i="1"/>
  <c r="E28" i="1"/>
  <c r="F28" i="1"/>
  <c r="G28" i="1"/>
  <c r="K28" i="1"/>
  <c r="E29" i="1"/>
  <c r="F29" i="1"/>
  <c r="G29" i="1"/>
  <c r="K29" i="1"/>
  <c r="E30" i="1"/>
  <c r="D9" i="1"/>
  <c r="C9" i="1"/>
  <c r="Q26" i="1"/>
  <c r="Q27" i="1"/>
  <c r="Q28" i="1"/>
  <c r="Q29" i="1"/>
  <c r="Q30" i="1"/>
  <c r="E25" i="1"/>
  <c r="E24" i="1"/>
  <c r="F24" i="1"/>
  <c r="G24" i="1"/>
  <c r="I24" i="1"/>
  <c r="E23" i="1"/>
  <c r="F23" i="1"/>
  <c r="G23" i="1"/>
  <c r="I23" i="1"/>
  <c r="C21" i="1"/>
  <c r="E21" i="1"/>
  <c r="F21" i="1"/>
  <c r="G21" i="1"/>
  <c r="I21" i="1"/>
  <c r="E22" i="1"/>
  <c r="Q25" i="1"/>
  <c r="Q24" i="1"/>
  <c r="Q23" i="1"/>
  <c r="Q22" i="1"/>
  <c r="F16" i="1"/>
  <c r="A21" i="1"/>
  <c r="C17" i="1"/>
  <c r="Q21" i="1"/>
  <c r="C11" i="1"/>
  <c r="C12" i="1"/>
  <c r="O31" i="1" l="1"/>
  <c r="C16" i="1"/>
  <c r="D18" i="1" s="1"/>
  <c r="O25" i="1"/>
  <c r="O30" i="1"/>
  <c r="O26" i="1"/>
  <c r="O23" i="1"/>
  <c r="O21" i="1"/>
  <c r="O29" i="1"/>
  <c r="O24" i="1"/>
  <c r="O28" i="1"/>
  <c r="O22" i="1"/>
  <c r="O27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<sst xmlns="http://schemas.openxmlformats.org/spreadsheetml/2006/main" count="71" uniqueCount="53">
  <si>
    <t>OEJV 0191</t>
  </si>
  <si>
    <t>VSB-066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</si>
  <si>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</si>
  <si>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</si>
  <si>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</si>
  <si>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</si>
  <si>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</si>
  <si>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</si>
  <si>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</si>
  <si>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</si>
  <si>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</si>
  <si>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</si>
  <si>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</si>
  <si>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</si>
  <si>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</si>
  <si>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</si>
  <si>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</si>
  <si>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</si>
  <si>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</si>
  <si>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</si>
  <si>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</si>
  <si>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</si>
  <si>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</si>
  <si>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</si>
  <si>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</si>
  <si>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</si>
  <si>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</si>
  <si>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</si>
  <si>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</si>
  <si>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</si>
  <si>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</si>
  <si>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</si>
  <si>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</si>
  <si>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</si>
  <si>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</si>
  <si>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</si>
  <si>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</si>
  <si>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</si>
  <si>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</si>
  <si>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</si>
  <si>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NS Vir</t>
  </si>
  <si>
    <t>NS Vir / GSC 0331-1588</t>
  </si>
  <si>
    <t>EB</t>
  </si>
  <si>
    <t>VSX</t>
  </si>
  <si>
    <t>OEJV 0165</t>
  </si>
  <si>
    <t>I</t>
  </si>
  <si>
    <t>OEJV 0181</t>
  </si>
  <si>
    <t>II</t>
  </si>
  <si>
    <t>pg</t>
  </si>
  <si>
    <t>vis</t>
  </si>
  <si>
    <t>PE</t>
  </si>
  <si>
    <t>CCD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</si>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</sst>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8" fillId="0" borderId="0" xfId="42" applyFont="1" applyAlignment="1">
      <alignment horizontal="left"/>
    </xf>
    <xf numFmtId="0" fontId="8" fillId="0" borderId="0" xfId="43" applyFont="1" applyAlignment="1">
      <alignment horizontal="left"/>
    </xf>
    <xf numFmtId="0" fontId="8" fillId="0" borderId="0" xfId="43" applyFont="1" applyAlignment="1">
      <alignment horizontal="center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4" fontId="33" fillId="0" borderId="0" xfId="28" applyFont="1" applyBorder="1"/>
    <xf numFmtId="172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Vir - O-C Diagr.</a:t>
            </a:r>
          </a:p>
        </c:rich>
      </c:tx>
      <c:layout>
        <c:manualLayout>
          <c:xMode val="edge"/>
          <c:yMode val="edge"/>
          <c:x val="0.399721740910519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42624057864768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B8-4A1A-B258-66F1B1240A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2">
                  <c:v>3.7780000056955032E-3</c:v>
                </c:pt>
                <c:pt idx="3">
                  <c:v>1.3864000000467058E-2</c:v>
                </c:pt>
                <c:pt idx="4">
                  <c:v>0</c:v>
                </c:pt>
                <c:pt idx="5">
                  <c:v>4.2719999983091839E-3</c:v>
                </c:pt>
                <c:pt idx="6">
                  <c:v>3.1680000029155053E-3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B8-4A1A-B258-66F1B1240A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B8-4A1A-B258-66F1B1240A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7">
                  <c:v>-1.3816000195220113E-2</c:v>
                </c:pt>
                <c:pt idx="8">
                  <c:v>-1.2216000119224191E-2</c:v>
                </c:pt>
                <c:pt idx="9">
                  <c:v>-1.2115999823436141E-2</c:v>
                </c:pt>
                <c:pt idx="10">
                  <c:v>9.5959999962360598E-3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B8-4A1A-B258-66F1B1240A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B8-4A1A-B258-66F1B1240A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B8-4A1A-B258-66F1B1240A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7.3999999999999999E-4</c:v>
                  </c:pt>
                  <c:pt idx="2">
                    <c:v>0.01</c:v>
                  </c:pt>
                  <c:pt idx="3">
                    <c:v>1.4999999999999999E-2</c:v>
                  </c:pt>
                  <c:pt idx="4">
                    <c:v>5.0000000000000001E-3</c:v>
                  </c:pt>
                  <c:pt idx="5">
                    <c:v>6.0000000000000001E-3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B8-4A1A-B258-66F1B1240A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2.7999901344294463E-5</c:v>
                </c:pt>
                <c:pt idx="1">
                  <c:v>-3.1439557854484178E-4</c:v>
                </c:pt>
                <c:pt idx="2">
                  <c:v>-3.6244274833499899E-4</c:v>
                </c:pt>
                <c:pt idx="3">
                  <c:v>-3.6252660028925754E-4</c:v>
                </c:pt>
                <c:pt idx="4">
                  <c:v>-3.6330921852900411E-4</c:v>
                </c:pt>
                <c:pt idx="5">
                  <c:v>-3.78849780718258E-4</c:v>
                </c:pt>
                <c:pt idx="6">
                  <c:v>-3.9304871163937482E-4</c:v>
                </c:pt>
                <c:pt idx="7">
                  <c:v>-3.9355182336492622E-4</c:v>
                </c:pt>
                <c:pt idx="8">
                  <c:v>-3.9355182336492622E-4</c:v>
                </c:pt>
                <c:pt idx="9">
                  <c:v>-3.9355182336492622E-4</c:v>
                </c:pt>
                <c:pt idx="10">
                  <c:v>-4.5716750599575676E-4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B8-4A1A-B258-66F1B1240A4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6125</c:v>
                </c:pt>
                <c:pt idx="2">
                  <c:v>6984.5</c:v>
                </c:pt>
                <c:pt idx="3">
                  <c:v>6986</c:v>
                </c:pt>
                <c:pt idx="4">
                  <c:v>7000</c:v>
                </c:pt>
                <c:pt idx="5">
                  <c:v>7278</c:v>
                </c:pt>
                <c:pt idx="6">
                  <c:v>7532</c:v>
                </c:pt>
                <c:pt idx="7">
                  <c:v>7541</c:v>
                </c:pt>
                <c:pt idx="8">
                  <c:v>7541</c:v>
                </c:pt>
                <c:pt idx="9">
                  <c:v>7541</c:v>
                </c:pt>
                <c:pt idx="10">
                  <c:v>8679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-0.21803000000363681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B8-4A1A-B258-66F1B124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881296"/>
        <c:axId val="1"/>
      </c:scatterChart>
      <c:valAx>
        <c:axId val="52288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626879857288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88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7619078952177"/>
          <c:y val="0.92397937099967764"/>
          <c:w val="0.669916873204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33BEC4-01F7-F9C2-2EF6-EE3EB8A75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  <c r="E2" s="10" t="s">
        <v>40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3</v>
      </c>
      <c r="C4" s="27" t="s">
        <v>39</v>
      </c>
      <c r="D4" s="28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48500.576999999997</v>
      </c>
      <c r="D7" s="29" t="s">
        <v>43</v>
      </c>
    </row>
    <row r="8" spans="1:6" x14ac:dyDescent="0.2">
      <c r="A8" t="s">
        <v>6</v>
      </c>
      <c r="C8" s="8">
        <v>1.2912760000000001</v>
      </c>
      <c r="D8" s="29" t="s">
        <v>43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INTERCEPT(INDIRECT($D$9):G991,INDIRECT($C$9):F991)</f>
        <v>2.7999901344294463E-5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SLOPE(INDIRECT($D$9):G991,INDIRECT($C$9):F991)</f>
        <v>-5.5901302839042656E-8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(C7+C11)+(C8+C12)*INT(MAX(F21:F3532))</f>
        <v>59707.560946832491</v>
      </c>
      <c r="E15" s="14" t="s">
        <v>36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1.2912759440986972</v>
      </c>
      <c r="E16" s="14" t="s">
        <v>33</v>
      </c>
      <c r="F16" s="15">
        <f ca="1">NOW()+15018.5+$C$5/24</f>
        <v>60174.805298032406</v>
      </c>
    </row>
    <row r="17" spans="1:21" ht="13.5" thickBot="1" x14ac:dyDescent="0.25">
      <c r="A17" s="14" t="s">
        <v>30</v>
      </c>
      <c r="B17" s="10"/>
      <c r="C17" s="10">
        <f>COUNT(C21:C2190)</f>
        <v>11</v>
      </c>
      <c r="E17" s="14" t="s">
        <v>37</v>
      </c>
      <c r="F17" s="15">
        <f ca="1">ROUND(2*(F16-$C$7)/$C$8,0)/2+F15</f>
        <v>9042</v>
      </c>
    </row>
    <row r="18" spans="1:21" ht="14.25" thickTop="1" thickBot="1" x14ac:dyDescent="0.25">
      <c r="A18" s="16" t="s">
        <v>8</v>
      </c>
      <c r="B18" s="10"/>
      <c r="C18" s="19">
        <f ca="1">+C15</f>
        <v>59707.560946832491</v>
      </c>
      <c r="D18" s="20">
        <f ca="1">+C16</f>
        <v>1.2912759440986972</v>
      </c>
      <c r="E18" s="14" t="s">
        <v>38</v>
      </c>
      <c r="F18" s="23">
        <f ca="1">ROUND(2*(F16-$C$15)/$C$16,0)/2+F15</f>
        <v>363</v>
      </c>
    </row>
    <row r="19" spans="1:21" ht="13.5" thickTop="1" x14ac:dyDescent="0.2">
      <c r="E19" s="14" t="s">
        <v>34</v>
      </c>
      <c r="F19" s="18">
        <f ca="1">+$C$15+$C$16*F18-15018.5-$C$5/24</f>
        <v>45158.189947873652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2</v>
      </c>
    </row>
    <row r="21" spans="1:21" x14ac:dyDescent="0.2">
      <c r="A21" t="str">
        <f>D$7</f>
        <v>VSX</v>
      </c>
      <c r="C21" s="8">
        <f>C$7</f>
        <v>48500.576999999997</v>
      </c>
      <c r="D21" s="8" t="s">
        <v>16</v>
      </c>
      <c r="E21">
        <f t="shared" ref="E21:E30" si="0"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t="shared" ref="O21:O30" ca="1" si="1">+C$11+C$12*$F21</f>
        <v>2.7999901344294463E-5</v>
      </c>
      <c r="Q21" s="2">
        <f t="shared" ref="Q21:Q30" si="2">+C21-15018.5</f>
        <v>33482.076999999997</v>
      </c>
    </row>
    <row r="22" spans="1:21" x14ac:dyDescent="0.2">
      <c r="A22" s="30" t="s">
        <v>44</v>
      </c>
      <c r="B22" s="31"/>
      <c r="C22" s="30">
        <v>56409.424469999998</v>
      </c>
      <c r="D22" s="30">
        <v>7.3999999999999999E-4</v>
      </c>
      <c r="E22">
        <f t="shared" si="0"/>
        <v>6124.8311515121477</v>
      </c>
      <c r="F22">
        <f>ROUND(2*E22,0)/2</f>
        <v>6125</v>
      </c>
      <c r="O22">
        <f t="shared" ca="1" si="1"/>
        <v>-3.1439557854484178E-4</v>
      </c>
      <c r="Q22" s="2">
        <f t="shared" si="2"/>
        <v>41390.924469999998</v>
      </c>
      <c r="U22">
        <f>+C22-(C$7+F22*C$8)</f>
        <v>-0.21803000000363681</v>
      </c>
    </row>
    <row r="23" spans="1:21" x14ac:dyDescent="0.2">
      <c r="A23" s="32" t="s">
        <v>46</v>
      </c>
      <c r="B23" s="33" t="s">
        <v>47</v>
      </c>
      <c r="C23" s="34">
        <v>57519.498</v>
      </c>
      <c r="D23" s="35">
        <v>0.01</v>
      </c>
      <c r="E23">
        <f t="shared" si="0"/>
        <v>6984.5029257881361</v>
      </c>
      <c r="F23">
        <f t="shared" ref="F23:F29" si="3">ROUND(2*E23,0)/2</f>
        <v>6984.5</v>
      </c>
      <c r="G23">
        <f t="shared" ref="G23:G30" si="4">+C23-(C$7+F23*C$8)</f>
        <v>3.7780000056955032E-3</v>
      </c>
      <c r="I23">
        <f>+G23</f>
        <v>3.7780000056955032E-3</v>
      </c>
      <c r="O23">
        <f t="shared" ca="1" si="1"/>
        <v>-3.6244274833499899E-4</v>
      </c>
      <c r="Q23" s="2">
        <f t="shared" si="2"/>
        <v>42500.998</v>
      </c>
    </row>
    <row r="24" spans="1:21" x14ac:dyDescent="0.2">
      <c r="A24" s="32" t="s">
        <v>46</v>
      </c>
      <c r="B24" s="33" t="s">
        <v>45</v>
      </c>
      <c r="C24" s="34">
        <v>57521.445</v>
      </c>
      <c r="D24" s="35">
        <v>1.4999999999999999E-2</v>
      </c>
      <c r="E24">
        <f t="shared" si="0"/>
        <v>6986.010736666678</v>
      </c>
      <c r="F24">
        <f t="shared" si="3"/>
        <v>6986</v>
      </c>
      <c r="G24">
        <f t="shared" si="4"/>
        <v>1.3864000000467058E-2</v>
      </c>
      <c r="I24">
        <f>+G24</f>
        <v>1.3864000000467058E-2</v>
      </c>
      <c r="O24">
        <f t="shared" ca="1" si="1"/>
        <v>-3.6252660028925754E-4</v>
      </c>
      <c r="Q24" s="2">
        <f t="shared" si="2"/>
        <v>42502.945</v>
      </c>
    </row>
    <row r="25" spans="1:21" x14ac:dyDescent="0.2">
      <c r="A25" s="32" t="s">
        <v>46</v>
      </c>
      <c r="B25" s="33" t="s">
        <v>45</v>
      </c>
      <c r="C25" s="34">
        <v>57539.508999999998</v>
      </c>
      <c r="D25" s="35">
        <v>5.0000000000000001E-3</v>
      </c>
      <c r="E25">
        <f t="shared" si="0"/>
        <v>7000</v>
      </c>
      <c r="F25">
        <f t="shared" si="3"/>
        <v>7000</v>
      </c>
      <c r="G25">
        <f t="shared" si="4"/>
        <v>0</v>
      </c>
      <c r="I25">
        <f>+G25</f>
        <v>0</v>
      </c>
      <c r="O25">
        <f t="shared" ca="1" si="1"/>
        <v>-3.6330921852900411E-4</v>
      </c>
      <c r="Q25" s="2">
        <f t="shared" si="2"/>
        <v>42521.008999999998</v>
      </c>
    </row>
    <row r="26" spans="1:21" x14ac:dyDescent="0.2">
      <c r="A26" s="36" t="s">
        <v>0</v>
      </c>
      <c r="B26" s="37" t="s">
        <v>45</v>
      </c>
      <c r="C26" s="38">
        <v>57898.487999999998</v>
      </c>
      <c r="D26" s="38">
        <v>6.0000000000000001E-3</v>
      </c>
      <c r="E26">
        <f t="shared" si="0"/>
        <v>7278.0033083554554</v>
      </c>
      <c r="F26">
        <f t="shared" si="3"/>
        <v>7278</v>
      </c>
      <c r="G26">
        <f t="shared" si="4"/>
        <v>4.2719999983091839E-3</v>
      </c>
      <c r="I26">
        <f>+G26</f>
        <v>4.2719999983091839E-3</v>
      </c>
      <c r="O26">
        <f t="shared" ca="1" si="1"/>
        <v>-3.78849780718258E-4</v>
      </c>
      <c r="Q26" s="2">
        <f t="shared" si="2"/>
        <v>42879.987999999998</v>
      </c>
    </row>
    <row r="27" spans="1:21" x14ac:dyDescent="0.2">
      <c r="A27" s="36" t="s">
        <v>0</v>
      </c>
      <c r="B27" s="37" t="s">
        <v>45</v>
      </c>
      <c r="C27" s="38">
        <v>58226.470999999998</v>
      </c>
      <c r="D27" s="38">
        <v>0.01</v>
      </c>
      <c r="E27">
        <f t="shared" si="0"/>
        <v>7532.002453387192</v>
      </c>
      <c r="F27">
        <f t="shared" si="3"/>
        <v>7532</v>
      </c>
      <c r="G27">
        <f t="shared" si="4"/>
        <v>3.1680000029155053E-3</v>
      </c>
      <c r="I27">
        <f>+G27</f>
        <v>3.1680000029155053E-3</v>
      </c>
      <c r="O27">
        <f t="shared" ca="1" si="1"/>
        <v>-3.9304871163937482E-4</v>
      </c>
      <c r="Q27" s="2">
        <f t="shared" si="2"/>
        <v>43207.970999999998</v>
      </c>
    </row>
    <row r="28" spans="1:21" x14ac:dyDescent="0.2">
      <c r="A28" s="38" t="s">
        <v>1</v>
      </c>
      <c r="B28" s="39" t="s">
        <v>47</v>
      </c>
      <c r="C28" s="38">
        <v>58238.075499999803</v>
      </c>
      <c r="D28" s="38" t="s">
        <v>16</v>
      </c>
      <c r="E28">
        <f t="shared" si="0"/>
        <v>7540.9893005057047</v>
      </c>
      <c r="F28">
        <f t="shared" si="3"/>
        <v>7541</v>
      </c>
      <c r="G28">
        <f t="shared" si="4"/>
        <v>-1.3816000195220113E-2</v>
      </c>
      <c r="K28">
        <f>+G28</f>
        <v>-1.3816000195220113E-2</v>
      </c>
      <c r="O28">
        <f t="shared" ca="1" si="1"/>
        <v>-3.9355182336492622E-4</v>
      </c>
      <c r="Q28" s="2">
        <f t="shared" si="2"/>
        <v>43219.575499999803</v>
      </c>
    </row>
    <row r="29" spans="1:21" x14ac:dyDescent="0.2">
      <c r="A29" s="38" t="s">
        <v>1</v>
      </c>
      <c r="B29" s="39" t="s">
        <v>47</v>
      </c>
      <c r="C29" s="38">
        <v>58238.077099999879</v>
      </c>
      <c r="D29" s="38" t="s">
        <v>16</v>
      </c>
      <c r="E29">
        <f t="shared" si="0"/>
        <v>7540.9905395902042</v>
      </c>
      <c r="F29">
        <f t="shared" si="3"/>
        <v>7541</v>
      </c>
      <c r="G29">
        <f t="shared" si="4"/>
        <v>-1.2216000119224191E-2</v>
      </c>
      <c r="K29">
        <f>+G29</f>
        <v>-1.2216000119224191E-2</v>
      </c>
      <c r="O29">
        <f t="shared" ca="1" si="1"/>
        <v>-3.9355182336492622E-4</v>
      </c>
      <c r="Q29" s="2">
        <f t="shared" si="2"/>
        <v>43219.577099999879</v>
      </c>
    </row>
    <row r="30" spans="1:21" x14ac:dyDescent="0.2">
      <c r="A30" s="38" t="s">
        <v>1</v>
      </c>
      <c r="B30" s="39" t="s">
        <v>47</v>
      </c>
      <c r="C30" s="38">
        <v>58238.077200000174</v>
      </c>
      <c r="D30" s="38" t="s">
        <v>16</v>
      </c>
      <c r="E30">
        <f t="shared" si="0"/>
        <v>7540.9906170332106</v>
      </c>
      <c r="F30">
        <f>ROUND(2*E30,0)/2</f>
        <v>7541</v>
      </c>
      <c r="G30">
        <f t="shared" si="4"/>
        <v>-1.2115999823436141E-2</v>
      </c>
      <c r="K30">
        <f>+G30</f>
        <v>-1.2115999823436141E-2</v>
      </c>
      <c r="O30">
        <f t="shared" ca="1" si="1"/>
        <v>-3.9355182336492622E-4</v>
      </c>
      <c r="Q30" s="2">
        <f t="shared" si="2"/>
        <v>43219.577200000174</v>
      </c>
    </row>
    <row r="31" spans="1:21" x14ac:dyDescent="0.2">
      <c r="A31" s="40" t="s">
        <v>52</v>
      </c>
      <c r="B31" s="40" t="s">
        <v>45</v>
      </c>
      <c r="C31" s="41">
        <v>59707.570999999996</v>
      </c>
      <c r="D31" s="42">
        <v>0.01</v>
      </c>
      <c r="E31">
        <f t="shared" ref="E31" si="5">+(C31-C$7)/C$8</f>
        <v>8679.0074314089306</v>
      </c>
      <c r="F31">
        <f>ROUND(2*E31,0)/2</f>
        <v>8679</v>
      </c>
      <c r="G31">
        <f t="shared" ref="G31" si="6">+C31-(C$7+F31*C$8)</f>
        <v>9.5959999962360598E-3</v>
      </c>
      <c r="K31">
        <f>+G31</f>
        <v>9.5959999962360598E-3</v>
      </c>
      <c r="O31">
        <f t="shared" ref="O31" ca="1" si="7">+C$11+C$12*$F31</f>
        <v>-4.5716750599575676E-4</v>
      </c>
      <c r="Q31" s="2">
        <f t="shared" ref="Q31" si="8">+C31-15018.5</f>
        <v>44689.070999999996</v>
      </c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hyperlinks>
    <hyperlink ref="H62104" r:id="rId1" display="http://vsolj.cetus-net.org/bulletin.html"/>
    <hyperlink ref="H62097" r:id="rId2" display="https://www.aavso.org/ejaavso"/>
    <hyperlink ref="I62104" r:id="rId3" display="http://vsolj.cetus-net.org/bulletin.html"/>
    <hyperlink ref="AQ55747" r:id="rId4" display="http://cdsbib.u-strasbg.fr/cgi-bin/cdsbib?1990RMxAA..21..381G"/>
    <hyperlink ref="H62101" r:id="rId5" display="https://www.aavso.org/ejaavso"/>
    <hyperlink ref="AP3111" r:id="rId6" display="http://cdsbib.u-strasbg.fr/cgi-bin/cdsbib?1990RMxAA..21..381G"/>
    <hyperlink ref="AP3114" r:id="rId7" display="http://cdsbib.u-strasbg.fr/cgi-bin/cdsbib?1990RMxAA..21..381G"/>
    <hyperlink ref="AP3112" r:id="rId8" display="http://cdsbib.u-strasbg.fr/cgi-bin/cdsbib?1990RMxAA..21..381G"/>
    <hyperlink ref="AP3096" r:id="rId9" display="http://cdsbib.u-strasbg.fr/cgi-bin/cdsbib?1990RMxAA..21..381G"/>
    <hyperlink ref="AQ3325" r:id="rId10" display="http://cdsbib.u-strasbg.fr/cgi-bin/cdsbib?1990RMxAA..21..381G"/>
    <hyperlink ref="AQ3329" r:id="rId11" display="http://cdsbib.u-strasbg.fr/cgi-bin/cdsbib?1990RMxAA..21..381G"/>
    <hyperlink ref="AQ63017" r:id="rId12" display="http://cdsbib.u-strasbg.fr/cgi-bin/cdsbib?1990RMxAA..21..381G"/>
    <hyperlink ref="I217" r:id="rId13" display="http://vsolj.cetus-net.org/bulletin.html"/>
    <hyperlink ref="H217" r:id="rId14" display="http://vsolj.cetus-net.org/bulletin.html"/>
    <hyperlink ref="AQ63678" r:id="rId15" display="http://cdsbib.u-strasbg.fr/cgi-bin/cdsbib?1990RMxAA..21..381G"/>
    <hyperlink ref="AQ63677" r:id="rId16" display="http://cdsbib.u-strasbg.fr/cgi-bin/cdsbib?1990RMxAA..21..381G"/>
    <hyperlink ref="AP1387" r:id="rId17" display="http://cdsbib.u-strasbg.fr/cgi-bin/cdsbib?1990RMxAA..21..381G"/>
    <hyperlink ref="AP1405" r:id="rId18" display="http://cdsbib.u-strasbg.fr/cgi-bin/cdsbib?1990RMxAA..21..381G"/>
    <hyperlink ref="AP1406" r:id="rId19" display="http://cdsbib.u-strasbg.fr/cgi-bin/cdsbib?1990RMxAA..21..381G"/>
    <hyperlink ref="AP140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2023-08-18T07:19:37Z</dcterms:modified>
</cp:coreProperties>
</file>