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C42B9C1-45B4-45C5-A772-A6E1F53BB10B}" xr6:coauthVersionLast="47" xr6:coauthVersionMax="47" xr10:uidLastSave="{00000000-0000-0000-0000-000000000000}"/>
  <bookViews>
    <workbookView xWindow="14385" yWindow="111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<sst xmlns="http://schemas.openxmlformats.org/spreadsheetml/2006/main" count="57" uniqueCount="50">
  <si>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</si>
  <si>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</si>
  <si>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</si>
  <si>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</si>
  <si>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</si>
  <si>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</si>
  <si>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</si>
  <si>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</si>
  <si>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</si>
  <si>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</si>
  <si>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</si>
  <si>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</si>
  <si>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</si>
  <si>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</si>
  <si>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</si>
  <si>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</si>
  <si>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</si>
  <si>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</si>
  <si>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</si>
  <si>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</si>
  <si>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</si>
  <si>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</si>
  <si>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</si>
  <si>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</si>
  <si>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</si>
  <si>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</si>
  <si>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</si>
  <si>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</si>
  <si>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</si>
  <si>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</si>
  <si>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</si>
  <si>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</si>
  <si>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</si>
  <si>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</si>
  <si>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</si>
  <si>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</si>
  <si>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</si>
  <si>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</si>
  <si>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</si>
  <si>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</si>
  <si>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</si>
  <si>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</si>
  <si>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</si>
  <si>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</si>
  <si>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</si>
  <si>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</si>
  <si>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</si>
  <si>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V0338 Vir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</si>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</sst>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166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V0338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-7.709999980579596E-2</c:v>
                </c:pt>
                <c:pt idx="2">
                  <c:v>-8.5499999855528586E-2</c:v>
                </c:pt>
                <c:pt idx="3">
                  <c:v>-9.4900000061898027E-2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7.0000000000000001E-3</c:v>
                  </c:pt>
                  <c:pt idx="2">
                    <c:v>7.0000000000000001E-3</c:v>
                  </c:pt>
                  <c:pt idx="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1.7136178048049455E-5</c:v>
                </c:pt>
                <c:pt idx="1">
                  <c:v>-8.5755608778092657E-2</c:v>
                </c:pt>
                <c:pt idx="2">
                  <c:v>-8.5839045300423536E-2</c:v>
                </c:pt>
                <c:pt idx="3">
                  <c:v>-8.5922481822754415E-2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2056</c:v>
                </c:pt>
                <c:pt idx="2">
                  <c:v>2058</c:v>
                </c:pt>
                <c:pt idx="3">
                  <c:v>2060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53900.589899999999</v>
      </c>
      <c r="D7" s="39" t="s">
        <v>46</v>
      </c>
    </row>
    <row r="8" spans="1:15" x14ac:dyDescent="0.2">
      <c r="A8" t="s">
        <v>3</v>
      </c>
      <c r="C8" s="6">
        <v>2.9927000000000001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1.7136178048049455E-5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-4.1718261165438088E-5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60065.465977518172</v>
      </c>
      <c r="E15" s="10" t="s">
        <v>30</v>
      </c>
      <c r="F15" s="25">
        <f ca="1">NOW()+15018.5+$C$5/24</f>
        <v>60174.80725543981</v>
      </c>
    </row>
    <row r="16" spans="1:15" x14ac:dyDescent="0.2">
      <c r="A16" s="12" t="s">
        <v>4</v>
      </c>
      <c r="B16" s="7"/>
      <c r="C16" s="13">
        <f ca="1">+C8+C12</f>
        <v>2.9926582817388345</v>
      </c>
      <c r="E16" s="10" t="s">
        <v>35</v>
      </c>
      <c r="F16" s="11">
        <f ca="1">ROUND(2*(F15-$C$7)/$C$8,0)/2+F14</f>
        <v>2097.5</v>
      </c>
    </row>
    <row r="17" spans="1:21" ht="13.5" thickBot="1" x14ac:dyDescent="0.25">
      <c r="A17" s="10" t="s">
        <v>27</v>
      </c>
      <c r="B17" s="7"/>
      <c r="C17" s="7">
        <f>COUNT(C21:C2191)</f>
        <v>4</v>
      </c>
      <c r="E17" s="10" t="s">
        <v>36</v>
      </c>
      <c r="F17" s="19">
        <f ca="1">ROUND(2*(F15-$C$15)/$C$16,0)/2+F14</f>
        <v>37.5</v>
      </c>
    </row>
    <row r="18" spans="1:21" ht="14.25" thickTop="1" thickBot="1" x14ac:dyDescent="0.25">
      <c r="A18" s="12" t="s">
        <v>5</v>
      </c>
      <c r="B18" s="7"/>
      <c r="C18" s="15">
        <f ca="1">+C15</f>
        <v>60065.465977518172</v>
      </c>
      <c r="D18" s="16">
        <f ca="1">+C16</f>
        <v>2.9926582817388345</v>
      </c>
      <c r="E18" s="10" t="s">
        <v>31</v>
      </c>
      <c r="F18" s="14">
        <f ca="1">+$C$15+$C$16*F17-15018.5-$C$5/24</f>
        <v>45159.586496416712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53900.589899999999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1.7136178048049455E-5</v>
      </c>
      <c r="Q21" s="1">
        <f>+C21-15018.5</f>
        <v>38882.089899999999</v>
      </c>
    </row>
    <row r="22" spans="1:21" x14ac:dyDescent="0.2">
      <c r="A22" s="41" t="s">
        <v>48</v>
      </c>
      <c r="B22" s="41" t="s">
        <v>49</v>
      </c>
      <c r="C22" s="42">
        <v>60053.50400000019</v>
      </c>
      <c r="D22" s="43">
        <v>7.0000000000000001E-3</v>
      </c>
      <c r="E22">
        <f t="shared" ref="E22:E24" si="0">+(C22-C$7)/C$8</f>
        <v>2055.9742373108534</v>
      </c>
      <c r="F22">
        <f t="shared" ref="F22:F24" si="1">ROUND(2*E22,0)/2</f>
        <v>2056</v>
      </c>
      <c r="G22">
        <f t="shared" ref="G22:G24" si="2">+C22-(C$7+F22*C$8)</f>
        <v>-7.709999980579596E-2</v>
      </c>
      <c r="K22">
        <f t="shared" ref="K22:K24" si="3">+G22</f>
        <v>-7.709999980579596E-2</v>
      </c>
      <c r="O22">
        <f t="shared" ref="O22:O24" ca="1" si="4">+C$11+C$12*$F22</f>
        <v>-8.5755608778092657E-2</v>
      </c>
      <c r="Q22" s="1">
        <f t="shared" ref="Q22:Q24" si="5">+C22-15018.5</f>
        <v>45035.00400000019</v>
      </c>
    </row>
    <row r="23" spans="1:21" x14ac:dyDescent="0.2">
      <c r="A23" s="41" t="s">
        <v>48</v>
      </c>
      <c r="B23" s="41" t="s">
        <v>49</v>
      </c>
      <c r="C23" s="42">
        <v>60059.481000000145</v>
      </c>
      <c r="D23" s="43">
        <v>7.0000000000000001E-3</v>
      </c>
      <c r="E23">
        <f t="shared" si="0"/>
        <v>2057.9714304808854</v>
      </c>
      <c r="F23">
        <f t="shared" si="1"/>
        <v>2058</v>
      </c>
      <c r="G23">
        <f t="shared" si="2"/>
        <v>-8.5499999855528586E-2</v>
      </c>
      <c r="K23">
        <f t="shared" si="3"/>
        <v>-8.5499999855528586E-2</v>
      </c>
      <c r="O23">
        <f t="shared" ca="1" si="4"/>
        <v>-8.5839045300423536E-2</v>
      </c>
      <c r="Q23" s="1">
        <f t="shared" si="5"/>
        <v>45040.981000000145</v>
      </c>
    </row>
    <row r="24" spans="1:21" x14ac:dyDescent="0.2">
      <c r="A24" s="41" t="s">
        <v>48</v>
      </c>
      <c r="B24" s="41" t="s">
        <v>49</v>
      </c>
      <c r="C24" s="42">
        <v>60065.456999999937</v>
      </c>
      <c r="D24" s="43">
        <v>0.01</v>
      </c>
      <c r="E24">
        <f t="shared" si="0"/>
        <v>2059.9682895044398</v>
      </c>
      <c r="F24">
        <f t="shared" si="1"/>
        <v>2060</v>
      </c>
      <c r="G24">
        <f t="shared" si="2"/>
        <v>-9.4900000061898027E-2</v>
      </c>
      <c r="K24">
        <f t="shared" si="3"/>
        <v>-9.4900000061898027E-2</v>
      </c>
      <c r="O24">
        <f t="shared" ca="1" si="4"/>
        <v>-8.5922481822754415E-2</v>
      </c>
      <c r="Q24" s="1">
        <f t="shared" si="5"/>
        <v>45046.956999999937</v>
      </c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2023-08-18T07:22:26Z</dcterms:modified>
</cp:coreProperties>
</file>